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185" yWindow="-15" windowWidth="7200" windowHeight="5085" tabRatio="599" activeTab="5"/>
  </bookViews>
  <sheets>
    <sheet name="Supermarkets" sheetId="5" r:id="rId1"/>
    <sheet name="stores" sheetId="7" r:id="rId2"/>
    <sheet name="Comp" sheetId="8" r:id="rId3"/>
    <sheet name="08-01-2018" sheetId="9" r:id="rId4"/>
    <sheet name="By Order" sheetId="11" r:id="rId5"/>
    <sheet name="All Stores" sheetId="12" r:id="rId6"/>
  </sheets>
  <definedNames>
    <definedName name="_xlnm.Print_Titles" localSheetId="3">'08-01-2018'!$12:$14</definedName>
    <definedName name="_xlnm.Print_Titles" localSheetId="5">'All Stores'!$13:$14</definedName>
    <definedName name="_xlnm.Print_Titles" localSheetId="4">'By Order'!$13:$14</definedName>
    <definedName name="_xlnm.Print_Titles" localSheetId="2">Comp!$13:$14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9" i="11" l="1"/>
  <c r="G89" i="11"/>
  <c r="I88" i="11"/>
  <c r="G88" i="11"/>
  <c r="I87" i="11"/>
  <c r="G87" i="11"/>
  <c r="I86" i="11"/>
  <c r="G86" i="11"/>
  <c r="I83" i="11"/>
  <c r="G83" i="11"/>
  <c r="I85" i="11"/>
  <c r="G85" i="11"/>
  <c r="I84" i="11"/>
  <c r="G84" i="11"/>
  <c r="I78" i="11"/>
  <c r="G78" i="11"/>
  <c r="I80" i="11"/>
  <c r="G80" i="11"/>
  <c r="I76" i="11"/>
  <c r="G76" i="11"/>
  <c r="I77" i="11"/>
  <c r="G77" i="11"/>
  <c r="I79" i="11"/>
  <c r="G79" i="11"/>
  <c r="I70" i="11"/>
  <c r="G70" i="11"/>
  <c r="I68" i="11"/>
  <c r="G68" i="11"/>
  <c r="I69" i="11"/>
  <c r="G69" i="11"/>
  <c r="I73" i="11"/>
  <c r="G73" i="11"/>
  <c r="I72" i="11"/>
  <c r="G72" i="11"/>
  <c r="I71" i="11"/>
  <c r="G71" i="11"/>
  <c r="I64" i="11"/>
  <c r="G64" i="11"/>
  <c r="I63" i="11"/>
  <c r="G63" i="11"/>
  <c r="I62" i="11"/>
  <c r="G62" i="11"/>
  <c r="I65" i="11"/>
  <c r="G65" i="11"/>
  <c r="I61" i="11"/>
  <c r="G61" i="11"/>
  <c r="I60" i="11"/>
  <c r="G60" i="11"/>
  <c r="I59" i="11"/>
  <c r="G59" i="11"/>
  <c r="I58" i="11"/>
  <c r="G58" i="11"/>
  <c r="I57" i="11"/>
  <c r="G57" i="11"/>
  <c r="I53" i="11"/>
  <c r="G53" i="11"/>
  <c r="I52" i="11"/>
  <c r="G52" i="11"/>
  <c r="I54" i="11"/>
  <c r="G54" i="11"/>
  <c r="I51" i="11"/>
  <c r="G51" i="11"/>
  <c r="I50" i="11"/>
  <c r="G50" i="11"/>
  <c r="I49" i="11"/>
  <c r="G49" i="11"/>
  <c r="I44" i="11"/>
  <c r="G44" i="11"/>
  <c r="I43" i="11"/>
  <c r="G43" i="11"/>
  <c r="I42" i="11"/>
  <c r="G42" i="11"/>
  <c r="I46" i="11"/>
  <c r="G46" i="11"/>
  <c r="I45" i="11"/>
  <c r="G45" i="11"/>
  <c r="I41" i="11"/>
  <c r="G41" i="11"/>
  <c r="I38" i="11"/>
  <c r="G38" i="11"/>
  <c r="I36" i="11"/>
  <c r="G36" i="11"/>
  <c r="I34" i="11"/>
  <c r="G34" i="11"/>
  <c r="I37" i="11"/>
  <c r="G37" i="11"/>
  <c r="I35" i="11"/>
  <c r="G35" i="11"/>
  <c r="I30" i="11"/>
  <c r="G30" i="11"/>
  <c r="I27" i="11"/>
  <c r="G27" i="11"/>
  <c r="I28" i="11"/>
  <c r="G28" i="11"/>
  <c r="I25" i="11"/>
  <c r="G25" i="11"/>
  <c r="I16" i="11"/>
  <c r="G16" i="11"/>
  <c r="I19" i="11"/>
  <c r="G19" i="11"/>
  <c r="I21" i="11"/>
  <c r="G21" i="11"/>
  <c r="I20" i="11"/>
  <c r="G20" i="11"/>
  <c r="I18" i="11"/>
  <c r="G18" i="11"/>
  <c r="I22" i="11"/>
  <c r="G22" i="11"/>
  <c r="I29" i="11"/>
  <c r="G29" i="11"/>
  <c r="I31" i="11"/>
  <c r="G31" i="11"/>
  <c r="I24" i="11"/>
  <c r="G24" i="11"/>
  <c r="I17" i="11"/>
  <c r="G17" i="11"/>
  <c r="I23" i="11"/>
  <c r="G23" i="11"/>
  <c r="I26" i="11"/>
  <c r="G26" i="11"/>
  <c r="D41" i="8" l="1"/>
  <c r="F66" i="11" l="1"/>
  <c r="E66" i="1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I22" i="5" l="1"/>
  <c r="H90" i="11" l="1"/>
  <c r="F90" i="11"/>
  <c r="E90" i="11"/>
  <c r="H81" i="11"/>
  <c r="F81" i="11"/>
  <c r="E81" i="11"/>
  <c r="H74" i="11"/>
  <c r="F74" i="11"/>
  <c r="E74" i="11"/>
  <c r="H66" i="11"/>
  <c r="H55" i="11"/>
  <c r="F55" i="11"/>
  <c r="E55" i="11"/>
  <c r="H47" i="11"/>
  <c r="F47" i="11"/>
  <c r="E47" i="11"/>
  <c r="H39" i="11"/>
  <c r="F39" i="11"/>
  <c r="E39" i="11"/>
  <c r="H32" i="11"/>
  <c r="F32" i="11"/>
  <c r="E32" i="11"/>
  <c r="I90" i="11" l="1"/>
  <c r="G74" i="11"/>
  <c r="I55" i="11"/>
  <c r="G47" i="11"/>
  <c r="G81" i="11"/>
  <c r="G55" i="11"/>
  <c r="I39" i="11"/>
  <c r="G90" i="11"/>
  <c r="I74" i="11"/>
  <c r="G66" i="11"/>
  <c r="E91" i="11"/>
  <c r="F91" i="11"/>
  <c r="H91" i="11"/>
  <c r="G39" i="11"/>
  <c r="I32" i="11"/>
  <c r="I47" i="11"/>
  <c r="I66" i="11"/>
  <c r="I81" i="11"/>
  <c r="G32" i="11"/>
  <c r="G19" i="5"/>
  <c r="G91" i="11" l="1"/>
  <c r="I91" i="11"/>
  <c r="I16" i="9" l="1"/>
  <c r="I18" i="5" l="1"/>
  <c r="F16" i="8"/>
  <c r="H16" i="8"/>
  <c r="I16" i="8" s="1"/>
  <c r="F17" i="8"/>
  <c r="H17" i="8"/>
  <c r="F18" i="8"/>
  <c r="H18" i="8"/>
  <c r="F19" i="8"/>
  <c r="H19" i="8"/>
  <c r="F20" i="8"/>
  <c r="H20" i="8"/>
  <c r="F21" i="8"/>
  <c r="H21" i="8"/>
  <c r="F22" i="8"/>
  <c r="H22" i="8"/>
  <c r="F23" i="8"/>
  <c r="H23" i="8"/>
  <c r="F24" i="8"/>
  <c r="H24" i="8"/>
  <c r="F25" i="8"/>
  <c r="H25" i="8"/>
  <c r="F26" i="8"/>
  <c r="H26" i="8"/>
  <c r="F27" i="8"/>
  <c r="H27" i="8"/>
  <c r="F28" i="8"/>
  <c r="H28" i="8"/>
  <c r="F29" i="8"/>
  <c r="H29" i="8"/>
  <c r="F30" i="8"/>
  <c r="H30" i="8"/>
  <c r="F31" i="8"/>
  <c r="H31" i="8"/>
  <c r="F33" i="8"/>
  <c r="H33" i="8"/>
  <c r="F34" i="8"/>
  <c r="H34" i="8"/>
  <c r="F35" i="8"/>
  <c r="H35" i="8"/>
  <c r="F36" i="8"/>
  <c r="H36" i="8"/>
  <c r="F37" i="8"/>
  <c r="H37" i="8"/>
  <c r="F39" i="8"/>
  <c r="H39" i="8"/>
  <c r="F40" i="8"/>
  <c r="H40" i="8"/>
  <c r="I71" i="9" l="1"/>
  <c r="I72" i="9"/>
  <c r="I73" i="9"/>
  <c r="I74" i="9"/>
  <c r="I70" i="9"/>
  <c r="I46" i="9" l="1"/>
  <c r="I47" i="9"/>
  <c r="I48" i="9"/>
  <c r="I49" i="9"/>
  <c r="I50" i="9"/>
  <c r="I51" i="9"/>
  <c r="E41" i="8" l="1"/>
  <c r="H41" i="8" s="1"/>
  <c r="G15" i="5" l="1"/>
  <c r="G16" i="5"/>
  <c r="G17" i="5"/>
  <c r="G18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2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G41" i="8" l="1"/>
  <c r="I27" i="5" l="1"/>
  <c r="I65" i="5" l="1"/>
  <c r="I42" i="5"/>
  <c r="I43" i="5"/>
  <c r="I45" i="5"/>
  <c r="I46" i="5"/>
  <c r="I47" i="5"/>
  <c r="I48" i="5"/>
  <c r="I49" i="5"/>
  <c r="I50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1" i="8" l="1"/>
  <c r="I39" i="7" l="1"/>
  <c r="I15" i="5"/>
  <c r="I16" i="5"/>
  <c r="I17" i="5"/>
  <c r="I19" i="5"/>
  <c r="I20" i="5"/>
  <c r="I21" i="5"/>
  <c r="I23" i="5"/>
  <c r="I24" i="5"/>
  <c r="I25" i="5"/>
  <c r="I26" i="5"/>
  <c r="I28" i="5"/>
  <c r="I29" i="5"/>
  <c r="I30" i="5"/>
  <c r="I32" i="5"/>
  <c r="I33" i="5"/>
  <c r="I34" i="5"/>
  <c r="I35" i="5"/>
  <c r="I36" i="5"/>
  <c r="I38" i="5"/>
  <c r="I39" i="5"/>
  <c r="I40" i="5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4" i="7"/>
  <c r="G35" i="7"/>
  <c r="G36" i="7"/>
  <c r="G38" i="7"/>
  <c r="G39" i="7"/>
  <c r="G15" i="7"/>
  <c r="F41" i="8" l="1"/>
  <c r="I40" i="8"/>
  <c r="I39" i="8"/>
  <c r="I34" i="8"/>
  <c r="I35" i="8"/>
  <c r="I36" i="8"/>
  <c r="I37" i="8"/>
  <c r="I33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</calcChain>
</file>

<file path=xl/sharedStrings.xml><?xml version="1.0" encoding="utf-8"?>
<sst xmlns="http://schemas.openxmlformats.org/spreadsheetml/2006/main" count="848" uniqueCount="226">
  <si>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</si>
  <si>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</si>
  <si>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</si>
  <si>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</si>
  <si>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</si>
  <si>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</si>
  <si>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</si>
  <si>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</si>
  <si>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</si>
  <si>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</si>
  <si>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</si>
  <si>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</si>
  <si>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</si>
  <si>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</si>
  <si>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</si>
  <si>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</si>
  <si>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</si>
  <si>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</si>
  <si>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</si>
  <si>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</si>
  <si>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</si>
  <si>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</si>
  <si>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</si>
  <si>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</si>
  <si>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</si>
  <si>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</si>
  <si>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</si>
  <si>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</si>
  <si>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</si>
  <si>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</si>
  <si>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</si>
  <si>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</si>
  <si>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</si>
  <si>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</si>
  <si>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</si>
  <si>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</si>
  <si>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</si>
  <si>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</si>
  <si>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</si>
  <si>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</si>
  <si>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</si>
  <si>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</si>
  <si>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</si>
  <si>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</si>
  <si>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</si>
  <si>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</si>
  <si>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</si>
  <si>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</si>
  <si>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</si>
  <si>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</si>
  <si>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</si>
  <si>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</si>
  <si>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</si>
  <si>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</si>
  <si>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</si>
  <si>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</si>
  <si>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</si>
  <si>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</si>
  <si>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</si>
  <si>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</si>
  <si>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</si>
  <si>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</si>
  <si>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</si>
  <si>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</si>
  <si>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</si>
  <si>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</si>
  <si>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</si>
  <si>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</si>
  <si>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</si>
  <si>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</si>
  <si>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</si>
  <si>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</si>
  <si>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</si>
  <si>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</si>
  <si>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</si>
  <si>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</si>
  <si>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</si>
  <si>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</si>
  <si>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</si>
  <si>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</si>
  <si>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</si>
  <si>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</si>
  <si>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</si>
  <si>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</si>
  <si>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</si>
  <si>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</si>
  <si>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</si>
  <si>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</si>
  <si>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</si>
  <si>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</si>
  <si>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</si>
  <si>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</si>
  <si>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</si>
  <si>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</si>
  <si>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</si>
  <si>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</si>
  <si>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</si>
  <si>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</si>
  <si>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</si>
  <si>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</si>
  <si>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</si>
  <si>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</si>
  <si>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</si>
  <si>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</si>
  <si>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</si>
  <si>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</si>
  <si>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</si>
  <si>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</si>
  <si>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</si>
  <si>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</si>
  <si>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</si>
  <si>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</si>
  <si>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</si>
  <si>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</si>
  <si>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</si>
  <si>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</si>
  <si>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</si>
  <si>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</si>
  <si>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</si>
  <si>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</si>
  <si>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</si>
  <si>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</si>
  <si>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</si>
  <si>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</si>
  <si>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</si>
  <si>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غالون 3.6 ليتر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</si>
  <si>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</si>
  <si>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</si>
  <si>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</si>
  <si>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</si>
  <si>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</si>
  <si>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</si>
  <si>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</si>
  <si>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</si>
  <si>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</si>
  <si>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</si>
  <si>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</si>
  <si>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</si>
  <si>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</si>
  <si>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</si>
  <si>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</si>
  <si>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</si>
  <si>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</si>
  <si>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</si>
  <si>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</si>
  <si>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</si>
  <si>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</si>
  <si>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</si>
  <si>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</si>
  <si>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</si>
  <si>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</si>
  <si>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</si>
  <si>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</si>
  <si>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</si>
  <si>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</si>
  <si>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</si>
  <si>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</si>
  <si>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</si>
  <si>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</si>
  <si>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</si>
  <si>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</si>
  <si>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</si>
  <si>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</si>
  <si>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</si>
  <si>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</si>
  <si>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</si>
  <si>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</si>
  <si>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</si>
  <si>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</si>
  <si>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</si>
  <si>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</si>
  <si>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</si>
  <si>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</si>
  <si>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</si>
  <si>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</si>
  <si>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</si>
  <si>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</si>
  <si>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</si>
  <si>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</si>
  <si>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</si>
  <si>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</si>
  <si>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</si>
  <si>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</si>
  <si>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</si>
  <si>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</si>
  <si>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</si>
  <si>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</si>
  <si>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</si>
  <si>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</si>
  <si>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</si>
  <si>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</si>
  <si>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</si>
  <si>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</si>
  <si>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</si>
  <si>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</si>
  <si>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</si>
  <si>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</si>
  <si>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</si>
  <si>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</si>
  <si>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</si>
  <si>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</si>
  <si>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غالون 3.5 ليتر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</si>
  <si>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</si>
  <si>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</si>
  <si>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</si>
  <si>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</si>
  <si>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</si>
  <si>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</si>
  <si>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</si>
  <si>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</si>
  <si>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</si>
  <si>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</si>
  <si>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</si>
  <si>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</si>
  <si>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</si>
  <si>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</si>
  <si>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</si>
  <si>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معدل الأسعار في كانون الثاني 2017 (ل.ل.)</t>
  </si>
  <si>
    <t>معدل أسعار  السوبرماركات في 02-01-2018 (ل.ل.)</t>
  </si>
  <si>
    <t>معدل أسعار المحلات والملاحم في 02-01-2018 (ل.ل.)</t>
  </si>
  <si>
    <t>المعدل العام للأسعار في 02-01-2018  (ل.ل.)</t>
  </si>
  <si>
    <t xml:space="preserve"> التاريخ 8 كانون الثاني 2018</t>
  </si>
  <si>
    <t>معدل أسعار  السوبرماركات في 08-01-2018 (ل.ل.)</t>
  </si>
  <si>
    <t>معدل أسعار المحلات والملاحم في08-01-2018 (ل.ل.)</t>
  </si>
  <si>
    <t>معدل أسعار المحلات والملاحم في 08-01-2018 (ل.ل.)</t>
  </si>
  <si>
    <t>المعدل العام للأسعار في 08-01-2018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</si>
</sst>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7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1" fontId="14" fillId="2" borderId="23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5" fillId="2" borderId="7" xfId="0" applyFont="1" applyFill="1" applyBorder="1" applyAlignment="1">
      <alignment horizontal="right" indent="1"/>
    </xf>
    <xf numFmtId="0" fontId="9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0" fontId="9" fillId="0" borderId="3" xfId="0" applyFont="1" applyBorder="1" applyAlignment="1">
      <alignment horizontal="right" indent="1"/>
    </xf>
    <xf numFmtId="0" fontId="9" fillId="0" borderId="4" xfId="0" applyFont="1" applyBorder="1" applyAlignment="1">
      <alignment horizontal="right" indent="1"/>
    </xf>
    <xf numFmtId="0" fontId="9" fillId="0" borderId="2" xfId="0" applyFont="1" applyBorder="1" applyAlignment="1">
      <alignment horizontal="right" indent="1"/>
    </xf>
    <xf numFmtId="0" fontId="9" fillId="0" borderId="9" xfId="0" applyFont="1" applyBorder="1" applyAlignment="1">
      <alignment horizontal="right" indent="1"/>
    </xf>
    <xf numFmtId="1" fontId="1" fillId="2" borderId="4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010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2"/>
  <sheetViews>
    <sheetView rightToLeft="1" topLeftCell="B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47" t="s">
        <v>204</v>
      </c>
      <c r="B9" s="147"/>
      <c r="C9" s="147"/>
      <c r="D9" s="147"/>
      <c r="E9" s="147"/>
      <c r="F9" s="147"/>
      <c r="G9" s="147"/>
      <c r="H9" s="147"/>
      <c r="I9" s="147"/>
    </row>
    <row r="10" spans="1:9" ht="18" x14ac:dyDescent="0.2">
      <c r="A10" s="2" t="s">
        <v>221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48" t="s">
        <v>3</v>
      </c>
      <c r="B12" s="154"/>
      <c r="C12" s="152" t="s">
        <v>0</v>
      </c>
      <c r="D12" s="150" t="s">
        <v>23</v>
      </c>
      <c r="E12" s="150" t="s">
        <v>217</v>
      </c>
      <c r="F12" s="150" t="s">
        <v>222</v>
      </c>
      <c r="G12" s="150" t="s">
        <v>198</v>
      </c>
      <c r="H12" s="150" t="s">
        <v>218</v>
      </c>
      <c r="I12" s="150" t="s">
        <v>188</v>
      </c>
    </row>
    <row r="13" spans="1:9" ht="38.25" customHeight="1" thickBot="1" x14ac:dyDescent="0.25">
      <c r="A13" s="149"/>
      <c r="B13" s="155"/>
      <c r="C13" s="153"/>
      <c r="D13" s="151"/>
      <c r="E13" s="151"/>
      <c r="F13" s="151"/>
      <c r="G13" s="151"/>
      <c r="H13" s="151"/>
      <c r="I13" s="151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20" t="s">
        <v>162</v>
      </c>
      <c r="E15" s="42">
        <v>1509.97</v>
      </c>
      <c r="F15" s="43">
        <v>1609.8</v>
      </c>
      <c r="G15" s="45">
        <f>(F15-E15)/E15</f>
        <v>6.6113896302575498E-2</v>
      </c>
      <c r="H15" s="43">
        <v>1469.8</v>
      </c>
      <c r="I15" s="45">
        <f>(F15-H15)/H15</f>
        <v>9.5251054565246976E-2</v>
      </c>
    </row>
    <row r="16" spans="1:9" ht="16.5" x14ac:dyDescent="0.3">
      <c r="A16" s="37"/>
      <c r="B16" s="99" t="s">
        <v>5</v>
      </c>
      <c r="C16" s="15" t="s">
        <v>85</v>
      </c>
      <c r="D16" s="11" t="s">
        <v>162</v>
      </c>
      <c r="E16" s="46">
        <v>3261.0104444444441</v>
      </c>
      <c r="F16" s="47">
        <v>2225</v>
      </c>
      <c r="G16" s="48">
        <f t="shared" ref="G16:G79" si="0">(F16-E16)/E16</f>
        <v>-0.31769614421487757</v>
      </c>
      <c r="H16" s="47">
        <v>2208.8000000000002</v>
      </c>
      <c r="I16" s="44">
        <f t="shared" ref="I16:I30" si="1">(F16-H16)/H16</f>
        <v>7.3342991669684068E-3</v>
      </c>
    </row>
    <row r="17" spans="1:9" ht="16.5" x14ac:dyDescent="0.3">
      <c r="A17" s="37"/>
      <c r="B17" s="99" t="s">
        <v>6</v>
      </c>
      <c r="C17" s="15" t="s">
        <v>86</v>
      </c>
      <c r="D17" s="11" t="s">
        <v>162</v>
      </c>
      <c r="E17" s="46">
        <v>2474.0749999999998</v>
      </c>
      <c r="F17" s="47">
        <v>1224.8</v>
      </c>
      <c r="G17" s="48">
        <f t="shared" si="0"/>
        <v>-0.50494629305902206</v>
      </c>
      <c r="H17" s="47">
        <v>1320</v>
      </c>
      <c r="I17" s="44">
        <f t="shared" si="1"/>
        <v>-7.2121212121212155E-2</v>
      </c>
    </row>
    <row r="18" spans="1:9" ht="16.5" x14ac:dyDescent="0.3">
      <c r="A18" s="37"/>
      <c r="B18" s="99" t="s">
        <v>7</v>
      </c>
      <c r="C18" s="15" t="s">
        <v>87</v>
      </c>
      <c r="D18" s="11" t="s">
        <v>162</v>
      </c>
      <c r="E18" s="46">
        <v>1029.9486000000002</v>
      </c>
      <c r="F18" s="47">
        <v>603.79999999999995</v>
      </c>
      <c r="G18" s="48">
        <f t="shared" si="0"/>
        <v>-0.41375715254139883</v>
      </c>
      <c r="H18" s="47">
        <v>601.79999999999995</v>
      </c>
      <c r="I18" s="44">
        <f>(F18-H18)/H18</f>
        <v>3.3233632436025259E-3</v>
      </c>
    </row>
    <row r="19" spans="1:9" ht="16.5" x14ac:dyDescent="0.3">
      <c r="A19" s="37"/>
      <c r="B19" s="99" t="s">
        <v>8</v>
      </c>
      <c r="C19" s="15" t="s">
        <v>89</v>
      </c>
      <c r="D19" s="11" t="s">
        <v>162</v>
      </c>
      <c r="E19" s="46">
        <v>5726.5694444444443</v>
      </c>
      <c r="F19" s="47">
        <v>4381.25</v>
      </c>
      <c r="G19" s="48">
        <f>(F19-E19)/E19</f>
        <v>-0.23492589367786124</v>
      </c>
      <c r="H19" s="47">
        <v>3483.3333333333335</v>
      </c>
      <c r="I19" s="44">
        <f t="shared" si="1"/>
        <v>0.25777511961722482</v>
      </c>
    </row>
    <row r="20" spans="1:9" ht="16.5" x14ac:dyDescent="0.3">
      <c r="A20" s="37"/>
      <c r="B20" s="99" t="s">
        <v>9</v>
      </c>
      <c r="C20" s="15" t="s">
        <v>88</v>
      </c>
      <c r="D20" s="11" t="s">
        <v>162</v>
      </c>
      <c r="E20" s="46">
        <v>1931.8994000000002</v>
      </c>
      <c r="F20" s="47">
        <v>2128.8000000000002</v>
      </c>
      <c r="G20" s="48">
        <f t="shared" si="0"/>
        <v>0.10192073148322316</v>
      </c>
      <c r="H20" s="47">
        <v>2028.8</v>
      </c>
      <c r="I20" s="44">
        <f t="shared" si="1"/>
        <v>4.9290220820189384E-2</v>
      </c>
    </row>
    <row r="21" spans="1:9" ht="16.5" x14ac:dyDescent="0.3">
      <c r="A21" s="37"/>
      <c r="B21" s="99" t="s">
        <v>10</v>
      </c>
      <c r="C21" s="15" t="s">
        <v>90</v>
      </c>
      <c r="D21" s="11" t="s">
        <v>162</v>
      </c>
      <c r="E21" s="46">
        <v>1271.1866</v>
      </c>
      <c r="F21" s="47">
        <v>1238.8</v>
      </c>
      <c r="G21" s="48">
        <f t="shared" si="0"/>
        <v>-2.5477455473492283E-2</v>
      </c>
      <c r="H21" s="47">
        <v>1229.8</v>
      </c>
      <c r="I21" s="44">
        <f t="shared" si="1"/>
        <v>7.3182631322166207E-3</v>
      </c>
    </row>
    <row r="22" spans="1:9" ht="16.5" x14ac:dyDescent="0.3">
      <c r="A22" s="37"/>
      <c r="B22" s="99" t="s">
        <v>11</v>
      </c>
      <c r="C22" s="15" t="s">
        <v>91</v>
      </c>
      <c r="D22" s="13" t="s">
        <v>81</v>
      </c>
      <c r="E22" s="46">
        <v>484.33339999999998</v>
      </c>
      <c r="F22" s="47">
        <v>474.8</v>
      </c>
      <c r="G22" s="48">
        <f t="shared" si="0"/>
        <v>-1.9683548563861116E-2</v>
      </c>
      <c r="H22" s="47">
        <v>444.8</v>
      </c>
      <c r="I22" s="44">
        <f>(F22-H22)/H22</f>
        <v>6.7446043165467623E-2</v>
      </c>
    </row>
    <row r="23" spans="1:9" ht="16.5" x14ac:dyDescent="0.3">
      <c r="A23" s="37"/>
      <c r="B23" s="99" t="s">
        <v>12</v>
      </c>
      <c r="C23" s="15" t="s">
        <v>92</v>
      </c>
      <c r="D23" s="13" t="s">
        <v>81</v>
      </c>
      <c r="E23" s="46">
        <v>665.87450000000001</v>
      </c>
      <c r="F23" s="47">
        <v>634.79999999999995</v>
      </c>
      <c r="G23" s="48">
        <f t="shared" si="0"/>
        <v>-4.6667202303136784E-2</v>
      </c>
      <c r="H23" s="47">
        <v>629.79999999999995</v>
      </c>
      <c r="I23" s="44">
        <f t="shared" si="1"/>
        <v>7.9390282629406162E-3</v>
      </c>
    </row>
    <row r="24" spans="1:9" ht="16.5" x14ac:dyDescent="0.3">
      <c r="A24" s="37"/>
      <c r="B24" s="99" t="s">
        <v>13</v>
      </c>
      <c r="C24" s="15" t="s">
        <v>93</v>
      </c>
      <c r="D24" s="13" t="s">
        <v>81</v>
      </c>
      <c r="E24" s="46">
        <v>789.17200000000003</v>
      </c>
      <c r="F24" s="47">
        <v>574.79999999999995</v>
      </c>
      <c r="G24" s="48">
        <f t="shared" si="0"/>
        <v>-0.27164167000349743</v>
      </c>
      <c r="H24" s="47">
        <v>594.79999999999995</v>
      </c>
      <c r="I24" s="44">
        <f t="shared" si="1"/>
        <v>-3.3624747814391398E-2</v>
      </c>
    </row>
    <row r="25" spans="1:9" ht="16.5" x14ac:dyDescent="0.3">
      <c r="A25" s="37"/>
      <c r="B25" s="99" t="s">
        <v>14</v>
      </c>
      <c r="C25" s="15" t="s">
        <v>94</v>
      </c>
      <c r="D25" s="13" t="s">
        <v>81</v>
      </c>
      <c r="E25" s="46">
        <v>655.471</v>
      </c>
      <c r="F25" s="47">
        <v>525</v>
      </c>
      <c r="G25" s="48">
        <f t="shared" si="0"/>
        <v>-0.19904923329941371</v>
      </c>
      <c r="H25" s="47">
        <v>559.79999999999995</v>
      </c>
      <c r="I25" s="44">
        <f t="shared" si="1"/>
        <v>-6.2165058949624791E-2</v>
      </c>
    </row>
    <row r="26" spans="1:9" ht="16.5" x14ac:dyDescent="0.3">
      <c r="A26" s="37"/>
      <c r="B26" s="99" t="s">
        <v>15</v>
      </c>
      <c r="C26" s="15" t="s">
        <v>95</v>
      </c>
      <c r="D26" s="13" t="s">
        <v>82</v>
      </c>
      <c r="E26" s="46">
        <v>1576.2794000000001</v>
      </c>
      <c r="F26" s="47">
        <v>1239</v>
      </c>
      <c r="G26" s="48">
        <f t="shared" si="0"/>
        <v>-0.21397183773384343</v>
      </c>
      <c r="H26" s="47">
        <v>1379</v>
      </c>
      <c r="I26" s="44">
        <f t="shared" si="1"/>
        <v>-0.10152284263959391</v>
      </c>
    </row>
    <row r="27" spans="1:9" ht="16.5" x14ac:dyDescent="0.3">
      <c r="A27" s="37"/>
      <c r="B27" s="99" t="s">
        <v>16</v>
      </c>
      <c r="C27" s="15" t="s">
        <v>96</v>
      </c>
      <c r="D27" s="13" t="s">
        <v>81</v>
      </c>
      <c r="E27" s="46">
        <v>795.84099999999989</v>
      </c>
      <c r="F27" s="47">
        <v>579.79999999999995</v>
      </c>
      <c r="G27" s="48">
        <f t="shared" si="0"/>
        <v>-0.27146251575377489</v>
      </c>
      <c r="H27" s="47">
        <v>559.79999999999995</v>
      </c>
      <c r="I27" s="44">
        <f t="shared" si="1"/>
        <v>3.572704537334763E-2</v>
      </c>
    </row>
    <row r="28" spans="1:9" ht="16.5" x14ac:dyDescent="0.3">
      <c r="A28" s="37"/>
      <c r="B28" s="99" t="s">
        <v>17</v>
      </c>
      <c r="C28" s="15" t="s">
        <v>97</v>
      </c>
      <c r="D28" s="11" t="s">
        <v>162</v>
      </c>
      <c r="E28" s="46">
        <v>1081.7750000000001</v>
      </c>
      <c r="F28" s="47">
        <v>864.8</v>
      </c>
      <c r="G28" s="48">
        <f t="shared" si="0"/>
        <v>-0.20057313212082006</v>
      </c>
      <c r="H28" s="47">
        <v>874.8</v>
      </c>
      <c r="I28" s="44">
        <f t="shared" si="1"/>
        <v>-1.1431184270690445E-2</v>
      </c>
    </row>
    <row r="29" spans="1:9" ht="16.5" x14ac:dyDescent="0.3">
      <c r="A29" s="37"/>
      <c r="B29" s="99" t="s">
        <v>18</v>
      </c>
      <c r="C29" s="15" t="s">
        <v>98</v>
      </c>
      <c r="D29" s="13" t="s">
        <v>83</v>
      </c>
      <c r="E29" s="46">
        <v>1770.2932000000001</v>
      </c>
      <c r="F29" s="47">
        <v>1773</v>
      </c>
      <c r="G29" s="48">
        <f t="shared" si="0"/>
        <v>1.5290122562747967E-3</v>
      </c>
      <c r="H29" s="47">
        <v>1773</v>
      </c>
      <c r="I29" s="44">
        <f t="shared" si="1"/>
        <v>0</v>
      </c>
    </row>
    <row r="30" spans="1:9" ht="17.25" thickBot="1" x14ac:dyDescent="0.35">
      <c r="A30" s="38"/>
      <c r="B30" s="100" t="s">
        <v>19</v>
      </c>
      <c r="C30" s="16" t="s">
        <v>99</v>
      </c>
      <c r="D30" s="12" t="s">
        <v>162</v>
      </c>
      <c r="E30" s="49">
        <v>1209.2531999999999</v>
      </c>
      <c r="F30" s="50">
        <v>914.7</v>
      </c>
      <c r="G30" s="51">
        <f t="shared" si="0"/>
        <v>-0.24358273354166016</v>
      </c>
      <c r="H30" s="50">
        <v>759.7</v>
      </c>
      <c r="I30" s="56">
        <f t="shared" si="1"/>
        <v>0.20402790575227062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162</v>
      </c>
      <c r="E32" s="54">
        <v>1959.6676</v>
      </c>
      <c r="F32" s="43">
        <v>2250</v>
      </c>
      <c r="G32" s="45">
        <f t="shared" si="0"/>
        <v>0.14815390120242841</v>
      </c>
      <c r="H32" s="43">
        <v>2250</v>
      </c>
      <c r="I32" s="44">
        <f>(F32-H32)/H32</f>
        <v>0</v>
      </c>
    </row>
    <row r="33" spans="1:9" ht="16.5" x14ac:dyDescent="0.3">
      <c r="A33" s="37"/>
      <c r="B33" s="34" t="s">
        <v>27</v>
      </c>
      <c r="C33" s="15" t="s">
        <v>101</v>
      </c>
      <c r="D33" s="11" t="s">
        <v>162</v>
      </c>
      <c r="E33" s="46">
        <v>1819.0191555555555</v>
      </c>
      <c r="F33" s="47">
        <v>2344.4444444444443</v>
      </c>
      <c r="G33" s="48">
        <f t="shared" si="0"/>
        <v>0.2888508827871118</v>
      </c>
      <c r="H33" s="47">
        <v>2009.8</v>
      </c>
      <c r="I33" s="44">
        <f>(F33-H33)/H33</f>
        <v>0.16650634115058432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162</v>
      </c>
      <c r="E34" s="46">
        <v>994.92449999999997</v>
      </c>
      <c r="F34" s="47">
        <v>1212.375</v>
      </c>
      <c r="G34" s="48">
        <f t="shared" si="0"/>
        <v>0.21855980026625141</v>
      </c>
      <c r="H34" s="47">
        <v>1298.625</v>
      </c>
      <c r="I34" s="44">
        <f>(F34-H34)/H34</f>
        <v>-6.6416401963615368E-2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162</v>
      </c>
      <c r="E35" s="46">
        <v>1322.3483999999999</v>
      </c>
      <c r="F35" s="47">
        <v>1417.5</v>
      </c>
      <c r="G35" s="48">
        <f t="shared" si="0"/>
        <v>7.1956528249287527E-2</v>
      </c>
      <c r="H35" s="47">
        <v>1341.25</v>
      </c>
      <c r="I35" s="44">
        <f>(F35-H35)/H35</f>
        <v>5.684995340167754E-2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162</v>
      </c>
      <c r="E36" s="49">
        <v>1115.0385999999999</v>
      </c>
      <c r="F36" s="50">
        <v>1548.8</v>
      </c>
      <c r="G36" s="51">
        <f t="shared" si="0"/>
        <v>0.38901021005012754</v>
      </c>
      <c r="H36" s="50">
        <v>1419</v>
      </c>
      <c r="I36" s="56">
        <f>(F36-H36)/H36</f>
        <v>9.1472868217054235E-2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162</v>
      </c>
      <c r="E38" s="46">
        <v>26894.01222222222</v>
      </c>
      <c r="F38" s="43">
        <v>26476.444444444445</v>
      </c>
      <c r="G38" s="45">
        <f t="shared" si="0"/>
        <v>-1.552642180450647E-2</v>
      </c>
      <c r="H38" s="43">
        <v>26476.444444444445</v>
      </c>
      <c r="I38" s="44">
        <f t="shared" ref="I38:I43" si="2">(F38-H38)/H38</f>
        <v>0</v>
      </c>
    </row>
    <row r="39" spans="1:9" ht="16.5" x14ac:dyDescent="0.3">
      <c r="A39" s="37"/>
      <c r="B39" s="34" t="s">
        <v>32</v>
      </c>
      <c r="C39" s="15" t="s">
        <v>106</v>
      </c>
      <c r="D39" s="11" t="s">
        <v>162</v>
      </c>
      <c r="E39" s="46">
        <v>15356.293333333335</v>
      </c>
      <c r="F39" s="57">
        <v>13920.333333333334</v>
      </c>
      <c r="G39" s="48">
        <f t="shared" si="0"/>
        <v>-9.3509544838077302E-2</v>
      </c>
      <c r="H39" s="57">
        <v>13864.777777777777</v>
      </c>
      <c r="I39" s="44">
        <f t="shared" si="2"/>
        <v>4.0069560757475704E-3</v>
      </c>
    </row>
    <row r="40" spans="1:9" ht="16.5" x14ac:dyDescent="0.3">
      <c r="A40" s="37"/>
      <c r="B40" s="34" t="s">
        <v>33</v>
      </c>
      <c r="C40" s="15" t="s">
        <v>107</v>
      </c>
      <c r="D40" s="11" t="s">
        <v>162</v>
      </c>
      <c r="E40" s="57">
        <v>11492.25</v>
      </c>
      <c r="F40" s="57">
        <v>10686</v>
      </c>
      <c r="G40" s="48">
        <f t="shared" si="0"/>
        <v>-7.0155974678587738E-2</v>
      </c>
      <c r="H40" s="57">
        <v>10404.75</v>
      </c>
      <c r="I40" s="44">
        <f t="shared" si="2"/>
        <v>2.7030923376342535E-2</v>
      </c>
    </row>
    <row r="41" spans="1:9" ht="16.5" x14ac:dyDescent="0.3">
      <c r="A41" s="37"/>
      <c r="B41" s="34" t="s">
        <v>34</v>
      </c>
      <c r="C41" s="15" t="s">
        <v>155</v>
      </c>
      <c r="D41" s="11" t="s">
        <v>162</v>
      </c>
      <c r="E41" s="47">
        <v>5807.8</v>
      </c>
      <c r="F41" s="47">
        <v>6416.5</v>
      </c>
      <c r="G41" s="48">
        <f t="shared" si="0"/>
        <v>0.10480732807603564</v>
      </c>
      <c r="H41" s="47">
        <v>6416.5</v>
      </c>
      <c r="I41" s="44">
        <f t="shared" si="2"/>
        <v>0</v>
      </c>
    </row>
    <row r="42" spans="1:9" ht="16.5" x14ac:dyDescent="0.3">
      <c r="A42" s="37"/>
      <c r="B42" s="34" t="s">
        <v>35</v>
      </c>
      <c r="C42" s="15" t="s">
        <v>153</v>
      </c>
      <c r="D42" s="11" t="s">
        <v>162</v>
      </c>
      <c r="E42" s="47">
        <v>9968.4761904761926</v>
      </c>
      <c r="F42" s="47">
        <v>9968.5714285714294</v>
      </c>
      <c r="G42" s="48">
        <f t="shared" si="0"/>
        <v>9.5539271416125863E-6</v>
      </c>
      <c r="H42" s="47">
        <v>9968.5714285714294</v>
      </c>
      <c r="I42" s="44">
        <f t="shared" si="2"/>
        <v>0</v>
      </c>
    </row>
    <row r="43" spans="1:9" ht="16.5" customHeight="1" thickBot="1" x14ac:dyDescent="0.35">
      <c r="A43" s="38"/>
      <c r="B43" s="34" t="s">
        <v>36</v>
      </c>
      <c r="C43" s="15" t="s">
        <v>154</v>
      </c>
      <c r="D43" s="24" t="s">
        <v>162</v>
      </c>
      <c r="E43" s="50">
        <v>12411.342857142856</v>
      </c>
      <c r="F43" s="50">
        <v>12166.666666666666</v>
      </c>
      <c r="G43" s="51">
        <f t="shared" si="0"/>
        <v>-1.97139176068588E-2</v>
      </c>
      <c r="H43" s="50">
        <v>12166.666666666666</v>
      </c>
      <c r="I43" s="59">
        <f t="shared" si="2"/>
        <v>0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30"/>
      <c r="G44" s="6"/>
      <c r="H44" s="130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7821.62</v>
      </c>
      <c r="F45" s="43">
        <v>6630</v>
      </c>
      <c r="G45" s="45">
        <f t="shared" si="0"/>
        <v>-0.15234951327218657</v>
      </c>
      <c r="H45" s="43">
        <v>6793.8888888888887</v>
      </c>
      <c r="I45" s="44">
        <f t="shared" ref="I45:I50" si="3">(F45-H45)/H45</f>
        <v>-2.4122986343936514E-2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6037.333333333333</v>
      </c>
      <c r="F46" s="47">
        <v>6035.1111111111113</v>
      </c>
      <c r="G46" s="48">
        <f t="shared" si="0"/>
        <v>-3.6808009422842044E-4</v>
      </c>
      <c r="H46" s="47">
        <v>6035.1111111111113</v>
      </c>
      <c r="I46" s="87">
        <f t="shared" si="3"/>
        <v>0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19273.25</v>
      </c>
      <c r="F47" s="47">
        <v>19273.75</v>
      </c>
      <c r="G47" s="48">
        <f t="shared" si="0"/>
        <v>2.5942692592064131E-5</v>
      </c>
      <c r="H47" s="47">
        <v>19273.75</v>
      </c>
      <c r="I47" s="87">
        <f t="shared" si="3"/>
        <v>0</v>
      </c>
    </row>
    <row r="48" spans="1:9" ht="16.5" x14ac:dyDescent="0.3">
      <c r="A48" s="37"/>
      <c r="B48" s="34" t="s">
        <v>48</v>
      </c>
      <c r="C48" s="15" t="s">
        <v>158</v>
      </c>
      <c r="D48" s="11" t="s">
        <v>114</v>
      </c>
      <c r="E48" s="47">
        <v>14492.298571428571</v>
      </c>
      <c r="F48" s="47">
        <v>18791.428428571431</v>
      </c>
      <c r="G48" s="48">
        <f t="shared" si="0"/>
        <v>0.29664927450629214</v>
      </c>
      <c r="H48" s="47">
        <v>16714.896714285715</v>
      </c>
      <c r="I48" s="87">
        <f t="shared" si="3"/>
        <v>0.12423239878658467</v>
      </c>
    </row>
    <row r="49" spans="1:9" ht="16.5" x14ac:dyDescent="0.3">
      <c r="A49" s="37"/>
      <c r="B49" s="34" t="s">
        <v>49</v>
      </c>
      <c r="C49" s="15" t="s">
        <v>159</v>
      </c>
      <c r="D49" s="13" t="s">
        <v>200</v>
      </c>
      <c r="E49" s="47">
        <v>1975.5714285714287</v>
      </c>
      <c r="F49" s="47">
        <v>1968.2857142857142</v>
      </c>
      <c r="G49" s="48">
        <f t="shared" si="0"/>
        <v>-3.6879022344349652E-3</v>
      </c>
      <c r="H49" s="47">
        <v>1968.2857142857142</v>
      </c>
      <c r="I49" s="44">
        <f t="shared" si="3"/>
        <v>0</v>
      </c>
    </row>
    <row r="50" spans="1:9" ht="16.5" customHeight="1" thickBot="1" x14ac:dyDescent="0.35">
      <c r="A50" s="38"/>
      <c r="B50" s="34" t="s">
        <v>50</v>
      </c>
      <c r="C50" s="15" t="s">
        <v>160</v>
      </c>
      <c r="D50" s="12" t="s">
        <v>112</v>
      </c>
      <c r="E50" s="50">
        <v>23291.3</v>
      </c>
      <c r="F50" s="50">
        <v>24020.888888888891</v>
      </c>
      <c r="G50" s="56">
        <f t="shared" si="0"/>
        <v>3.1324524130851059E-2</v>
      </c>
      <c r="H50" s="50">
        <v>24020.888888888891</v>
      </c>
      <c r="I50" s="59">
        <f t="shared" si="3"/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3750</v>
      </c>
      <c r="F52" s="66">
        <v>3250</v>
      </c>
      <c r="G52" s="45">
        <f t="shared" si="0"/>
        <v>-0.13333333333333333</v>
      </c>
      <c r="H52" s="66">
        <v>3250</v>
      </c>
      <c r="I52" s="125">
        <f t="shared" ref="I52:I60" si="4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3824.3333333333335</v>
      </c>
      <c r="F53" s="70">
        <v>3953.8333333333335</v>
      </c>
      <c r="G53" s="48">
        <f t="shared" si="0"/>
        <v>3.3862111043319099E-2</v>
      </c>
      <c r="H53" s="70">
        <v>3953.8333333333335</v>
      </c>
      <c r="I53" s="87">
        <f t="shared" si="4"/>
        <v>0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2000.8333333333333</v>
      </c>
      <c r="F54" s="70">
        <v>2047.5</v>
      </c>
      <c r="G54" s="48">
        <f t="shared" si="0"/>
        <v>2.3323615160349892E-2</v>
      </c>
      <c r="H54" s="70">
        <v>2047.5</v>
      </c>
      <c r="I54" s="87">
        <f t="shared" si="4"/>
        <v>0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5250</v>
      </c>
      <c r="F55" s="70">
        <v>5500</v>
      </c>
      <c r="G55" s="48">
        <f t="shared" si="0"/>
        <v>4.7619047619047616E-2</v>
      </c>
      <c r="H55" s="70">
        <v>5500</v>
      </c>
      <c r="I55" s="87">
        <f t="shared" si="4"/>
        <v>0</v>
      </c>
    </row>
    <row r="56" spans="1:9" ht="16.5" x14ac:dyDescent="0.3">
      <c r="A56" s="37"/>
      <c r="B56" s="102" t="s">
        <v>42</v>
      </c>
      <c r="C56" s="103" t="s">
        <v>199</v>
      </c>
      <c r="D56" s="104" t="s">
        <v>114</v>
      </c>
      <c r="E56" s="61">
        <v>2151.25</v>
      </c>
      <c r="F56" s="105">
        <v>2108.75</v>
      </c>
      <c r="G56" s="55">
        <f t="shared" si="0"/>
        <v>-1.9755955839628123E-2</v>
      </c>
      <c r="H56" s="105">
        <v>2108.75</v>
      </c>
      <c r="I56" s="88">
        <f t="shared" si="4"/>
        <v>0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4770.3888888888887</v>
      </c>
      <c r="F57" s="50">
        <v>4453</v>
      </c>
      <c r="G57" s="51">
        <f t="shared" si="0"/>
        <v>-6.6533126812395871E-2</v>
      </c>
      <c r="H57" s="50">
        <v>4415.5</v>
      </c>
      <c r="I57" s="126">
        <f t="shared" si="4"/>
        <v>8.4928094213565855E-3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5191.2</v>
      </c>
      <c r="F58" s="68">
        <v>5280.625</v>
      </c>
      <c r="G58" s="44">
        <f t="shared" si="0"/>
        <v>1.7226267529665624E-2</v>
      </c>
      <c r="H58" s="68">
        <v>5280.625</v>
      </c>
      <c r="I58" s="44">
        <f t="shared" si="4"/>
        <v>0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4829.2</v>
      </c>
      <c r="F59" s="70">
        <v>4806.5</v>
      </c>
      <c r="G59" s="48">
        <f t="shared" si="0"/>
        <v>-4.7005715232336246E-3</v>
      </c>
      <c r="H59" s="70">
        <v>4806.5</v>
      </c>
      <c r="I59" s="44">
        <f t="shared" si="4"/>
        <v>0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17101.625</v>
      </c>
      <c r="F60" s="73">
        <v>19580.625</v>
      </c>
      <c r="G60" s="51">
        <f t="shared" si="0"/>
        <v>0.14495698508182703</v>
      </c>
      <c r="H60" s="73">
        <v>19580.625</v>
      </c>
      <c r="I60" s="51">
        <f t="shared" si="4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129</v>
      </c>
      <c r="D62" s="20" t="s">
        <v>124</v>
      </c>
      <c r="E62" s="43">
        <v>5886.9</v>
      </c>
      <c r="F62" s="54">
        <v>6451.5</v>
      </c>
      <c r="G62" s="45">
        <f t="shared" si="0"/>
        <v>9.5907863221729672E-2</v>
      </c>
      <c r="H62" s="54">
        <v>6451.5</v>
      </c>
      <c r="I62" s="44">
        <f t="shared" ref="I62:I67" si="5">(F62-H62)/H62</f>
        <v>0</v>
      </c>
    </row>
    <row r="63" spans="1:9" ht="16.5" x14ac:dyDescent="0.3">
      <c r="A63" s="37"/>
      <c r="B63" s="34" t="s">
        <v>60</v>
      </c>
      <c r="C63" s="15" t="s">
        <v>130</v>
      </c>
      <c r="D63" s="13" t="s">
        <v>125</v>
      </c>
      <c r="E63" s="47">
        <v>47175.375</v>
      </c>
      <c r="F63" s="46">
        <v>47046.625</v>
      </c>
      <c r="G63" s="48">
        <f t="shared" si="0"/>
        <v>-2.7291780934438781E-3</v>
      </c>
      <c r="H63" s="46">
        <v>47046.625</v>
      </c>
      <c r="I63" s="44">
        <f t="shared" si="5"/>
        <v>0</v>
      </c>
    </row>
    <row r="64" spans="1:9" ht="16.5" x14ac:dyDescent="0.3">
      <c r="A64" s="37"/>
      <c r="B64" s="34" t="s">
        <v>61</v>
      </c>
      <c r="C64" s="15" t="s">
        <v>131</v>
      </c>
      <c r="D64" s="13" t="s">
        <v>201</v>
      </c>
      <c r="E64" s="47">
        <v>11794.638095238095</v>
      </c>
      <c r="F64" s="46">
        <v>12162.5</v>
      </c>
      <c r="G64" s="48">
        <f t="shared" si="0"/>
        <v>3.1188909892065578E-2</v>
      </c>
      <c r="H64" s="46">
        <v>12162.5</v>
      </c>
      <c r="I64" s="87">
        <f t="shared" si="5"/>
        <v>0</v>
      </c>
    </row>
    <row r="65" spans="1:9" ht="16.5" x14ac:dyDescent="0.3">
      <c r="A65" s="37"/>
      <c r="B65" s="34" t="s">
        <v>62</v>
      </c>
      <c r="C65" s="15" t="s">
        <v>132</v>
      </c>
      <c r="D65" s="13" t="s">
        <v>126</v>
      </c>
      <c r="E65" s="47">
        <v>7223.666666666667</v>
      </c>
      <c r="F65" s="46">
        <v>7253.2222222222226</v>
      </c>
      <c r="G65" s="48">
        <f t="shared" si="0"/>
        <v>4.0914893944288206E-3</v>
      </c>
      <c r="H65" s="46">
        <v>7291.5555555555557</v>
      </c>
      <c r="I65" s="87">
        <f t="shared" si="5"/>
        <v>-5.2572229672070781E-3</v>
      </c>
    </row>
    <row r="66" spans="1:9" ht="16.5" x14ac:dyDescent="0.3">
      <c r="A66" s="37"/>
      <c r="B66" s="34" t="s">
        <v>63</v>
      </c>
      <c r="C66" s="15" t="s">
        <v>133</v>
      </c>
      <c r="D66" s="13" t="s">
        <v>127</v>
      </c>
      <c r="E66" s="47">
        <v>3844.91</v>
      </c>
      <c r="F66" s="46">
        <v>3713.2</v>
      </c>
      <c r="G66" s="48">
        <f t="shared" si="0"/>
        <v>-3.4255678286357817E-2</v>
      </c>
      <c r="H66" s="46">
        <v>3880.625</v>
      </c>
      <c r="I66" s="87">
        <f t="shared" si="5"/>
        <v>-4.3143823482042244E-2</v>
      </c>
    </row>
    <row r="67" spans="1:9" ht="16.5" customHeight="1" thickBot="1" x14ac:dyDescent="0.35">
      <c r="A67" s="38"/>
      <c r="B67" s="34" t="s">
        <v>64</v>
      </c>
      <c r="C67" s="15" t="s">
        <v>134</v>
      </c>
      <c r="D67" s="12" t="s">
        <v>128</v>
      </c>
      <c r="E67" s="50">
        <v>3516.7142857142853</v>
      </c>
      <c r="F67" s="58">
        <v>3424.3771428571426</v>
      </c>
      <c r="G67" s="51">
        <f t="shared" si="0"/>
        <v>-2.6256651907218542E-2</v>
      </c>
      <c r="H67" s="58">
        <v>3424.4285714285716</v>
      </c>
      <c r="I67" s="88">
        <f t="shared" si="5"/>
        <v>-1.5018146927637606E-5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139</v>
      </c>
      <c r="D69" s="20" t="s">
        <v>135</v>
      </c>
      <c r="E69" s="43">
        <v>3595</v>
      </c>
      <c r="F69" s="43">
        <v>3629.6179999999999</v>
      </c>
      <c r="G69" s="45">
        <f t="shared" si="0"/>
        <v>9.6294853963838495E-3</v>
      </c>
      <c r="H69" s="43">
        <v>3629.6</v>
      </c>
      <c r="I69" s="44">
        <f>(F69-H69)/H69</f>
        <v>4.9592241569399116E-6</v>
      </c>
    </row>
    <row r="70" spans="1:9" ht="16.5" x14ac:dyDescent="0.3">
      <c r="A70" s="37"/>
      <c r="B70" s="34" t="s">
        <v>67</v>
      </c>
      <c r="C70" s="15" t="s">
        <v>140</v>
      </c>
      <c r="D70" s="13" t="s">
        <v>136</v>
      </c>
      <c r="E70" s="47">
        <v>2742.7777777777778</v>
      </c>
      <c r="F70" s="47">
        <v>2660.6066666666666</v>
      </c>
      <c r="G70" s="48">
        <f t="shared" si="0"/>
        <v>-2.9959084464249598E-2</v>
      </c>
      <c r="H70" s="47">
        <v>2660.6666666666665</v>
      </c>
      <c r="I70" s="44">
        <f>(F70-H70)/H70</f>
        <v>-2.2550739163096503E-5</v>
      </c>
    </row>
    <row r="71" spans="1:9" ht="16.5" x14ac:dyDescent="0.3">
      <c r="A71" s="37"/>
      <c r="B71" s="34" t="s">
        <v>69</v>
      </c>
      <c r="C71" s="15" t="s">
        <v>141</v>
      </c>
      <c r="D71" s="13" t="s">
        <v>137</v>
      </c>
      <c r="E71" s="47">
        <v>1297.2666666666669</v>
      </c>
      <c r="F71" s="47">
        <v>1319.0311111111109</v>
      </c>
      <c r="G71" s="48">
        <f t="shared" si="0"/>
        <v>1.6777155386538914E-2</v>
      </c>
      <c r="H71" s="47">
        <v>1319.1111111111111</v>
      </c>
      <c r="I71" s="44">
        <f>(F71-H71)/H71</f>
        <v>-6.0646900269658994E-5</v>
      </c>
    </row>
    <row r="72" spans="1:9" ht="16.5" x14ac:dyDescent="0.3">
      <c r="A72" s="37"/>
      <c r="B72" s="34" t="s">
        <v>70</v>
      </c>
      <c r="C72" s="15" t="s">
        <v>142</v>
      </c>
      <c r="D72" s="13" t="s">
        <v>138</v>
      </c>
      <c r="E72" s="47">
        <v>2096.2333333333336</v>
      </c>
      <c r="F72" s="47">
        <v>2111.2111111111112</v>
      </c>
      <c r="G72" s="48">
        <f t="shared" si="0"/>
        <v>7.1450909302928954E-3</v>
      </c>
      <c r="H72" s="47">
        <v>2111.1111111111113</v>
      </c>
      <c r="I72" s="44">
        <f>(F72-H72)/H72</f>
        <v>4.7368421052588491E-5</v>
      </c>
    </row>
    <row r="73" spans="1:9" ht="16.5" customHeight="1" thickBot="1" x14ac:dyDescent="0.35">
      <c r="A73" s="38"/>
      <c r="B73" s="34" t="s">
        <v>71</v>
      </c>
      <c r="C73" s="15" t="s">
        <v>161</v>
      </c>
      <c r="D73" s="12" t="s">
        <v>135</v>
      </c>
      <c r="E73" s="50">
        <v>1695</v>
      </c>
      <c r="F73" s="50">
        <v>1615.1279999999999</v>
      </c>
      <c r="G73" s="48">
        <f t="shared" si="0"/>
        <v>-4.7122123893805351E-2</v>
      </c>
      <c r="H73" s="50">
        <v>1615.1279999999999</v>
      </c>
      <c r="I73" s="59">
        <f>(F73-H73)/H73</f>
        <v>0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145</v>
      </c>
      <c r="D75" s="20" t="s">
        <v>143</v>
      </c>
      <c r="E75" s="43">
        <v>1423</v>
      </c>
      <c r="F75" s="43">
        <v>1466.4285714285713</v>
      </c>
      <c r="G75" s="44">
        <f t="shared" si="0"/>
        <v>3.0519024194357928E-2</v>
      </c>
      <c r="H75" s="43">
        <v>1466.4285714285713</v>
      </c>
      <c r="I75" s="45">
        <f>(F75-H75)/H75</f>
        <v>0</v>
      </c>
    </row>
    <row r="76" spans="1:9" ht="16.5" x14ac:dyDescent="0.3">
      <c r="A76" s="37"/>
      <c r="B76" s="34" t="s">
        <v>76</v>
      </c>
      <c r="C76" s="15" t="s">
        <v>144</v>
      </c>
      <c r="D76" s="11" t="s">
        <v>162</v>
      </c>
      <c r="E76" s="47">
        <v>1465.5</v>
      </c>
      <c r="F76" s="32">
        <v>1448.1111111111111</v>
      </c>
      <c r="G76" s="48">
        <f t="shared" si="0"/>
        <v>-1.186549907123092E-2</v>
      </c>
      <c r="H76" s="32">
        <v>1448.1111111111111</v>
      </c>
      <c r="I76" s="44">
        <f t="shared" ref="I76:I81" si="6">(F76-H76)/H76</f>
        <v>0</v>
      </c>
    </row>
    <row r="77" spans="1:9" ht="16.5" x14ac:dyDescent="0.3">
      <c r="A77" s="37"/>
      <c r="B77" s="34" t="s">
        <v>75</v>
      </c>
      <c r="C77" s="15" t="s">
        <v>149</v>
      </c>
      <c r="D77" s="13" t="s">
        <v>146</v>
      </c>
      <c r="E77" s="47">
        <v>921.16000000000008</v>
      </c>
      <c r="F77" s="47">
        <v>867</v>
      </c>
      <c r="G77" s="48">
        <f t="shared" si="0"/>
        <v>-5.8795431846801943E-2</v>
      </c>
      <c r="H77" s="47">
        <v>881.7</v>
      </c>
      <c r="I77" s="44">
        <f t="shared" si="6"/>
        <v>-1.6672337529772083E-2</v>
      </c>
    </row>
    <row r="78" spans="1:9" ht="16.5" x14ac:dyDescent="0.3">
      <c r="A78" s="37"/>
      <c r="B78" s="34" t="s">
        <v>77</v>
      </c>
      <c r="C78" s="15" t="s">
        <v>147</v>
      </c>
      <c r="D78" s="13" t="s">
        <v>163</v>
      </c>
      <c r="E78" s="47">
        <v>1411.5</v>
      </c>
      <c r="F78" s="47">
        <v>1448.6977777777777</v>
      </c>
      <c r="G78" s="48">
        <f t="shared" si="0"/>
        <v>2.6353367182272529E-2</v>
      </c>
      <c r="H78" s="47">
        <v>1448.6977777777777</v>
      </c>
      <c r="I78" s="44">
        <f t="shared" si="6"/>
        <v>0</v>
      </c>
    </row>
    <row r="79" spans="1:9" ht="16.5" x14ac:dyDescent="0.3">
      <c r="A79" s="37"/>
      <c r="B79" s="34" t="s">
        <v>78</v>
      </c>
      <c r="C79" s="15" t="s">
        <v>150</v>
      </c>
      <c r="D79" s="25" t="s">
        <v>148</v>
      </c>
      <c r="E79" s="61">
        <v>1720.0266666666666</v>
      </c>
      <c r="F79" s="61">
        <v>1739.5</v>
      </c>
      <c r="G79" s="48">
        <f t="shared" si="0"/>
        <v>1.1321529898761274E-2</v>
      </c>
      <c r="H79" s="61">
        <v>1739.5</v>
      </c>
      <c r="I79" s="44">
        <f t="shared" si="6"/>
        <v>0</v>
      </c>
    </row>
    <row r="80" spans="1:9" ht="16.5" x14ac:dyDescent="0.3">
      <c r="A80" s="37"/>
      <c r="B80" s="34" t="s">
        <v>79</v>
      </c>
      <c r="C80" s="15" t="s">
        <v>156</v>
      </c>
      <c r="D80" s="25" t="s">
        <v>157</v>
      </c>
      <c r="E80" s="61">
        <v>8750</v>
      </c>
      <c r="F80" s="61">
        <v>8750</v>
      </c>
      <c r="G80" s="48">
        <f>(F80-E80)/E80</f>
        <v>0</v>
      </c>
      <c r="H80" s="61">
        <v>8750</v>
      </c>
      <c r="I80" s="44">
        <f t="shared" si="6"/>
        <v>0</v>
      </c>
    </row>
    <row r="81" spans="1:9" ht="16.5" customHeight="1" thickBot="1" x14ac:dyDescent="0.35">
      <c r="A81" s="35"/>
      <c r="B81" s="36" t="s">
        <v>80</v>
      </c>
      <c r="C81" s="16" t="s">
        <v>152</v>
      </c>
      <c r="D81" s="12" t="s">
        <v>151</v>
      </c>
      <c r="E81" s="50">
        <v>3854.3</v>
      </c>
      <c r="F81" s="50">
        <v>3954.5179999999991</v>
      </c>
      <c r="G81" s="51">
        <f>(F81-E81)/E81</f>
        <v>2.6001608592999749E-2</v>
      </c>
      <c r="H81" s="50">
        <v>3954.5</v>
      </c>
      <c r="I81" s="56">
        <f t="shared" si="6"/>
        <v>4.5517764569780269E-6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B20" zoomScaleNormal="100" workbookViewId="0">
      <selection activeCell="I41" sqref="I4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7" t="s">
        <v>205</v>
      </c>
      <c r="B9" s="147"/>
      <c r="C9" s="147"/>
      <c r="D9" s="147"/>
      <c r="E9" s="147"/>
      <c r="F9" s="147"/>
      <c r="G9" s="147"/>
      <c r="H9" s="147"/>
      <c r="I9" s="147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48" t="s">
        <v>3</v>
      </c>
      <c r="B12" s="154"/>
      <c r="C12" s="156" t="s">
        <v>0</v>
      </c>
      <c r="D12" s="150" t="s">
        <v>23</v>
      </c>
      <c r="E12" s="150" t="s">
        <v>217</v>
      </c>
      <c r="F12" s="158" t="s">
        <v>223</v>
      </c>
      <c r="G12" s="150" t="s">
        <v>198</v>
      </c>
      <c r="H12" s="158" t="s">
        <v>219</v>
      </c>
      <c r="I12" s="150" t="s">
        <v>188</v>
      </c>
    </row>
    <row r="13" spans="1:9" ht="30.75" customHeight="1" thickBot="1" x14ac:dyDescent="0.25">
      <c r="A13" s="149"/>
      <c r="B13" s="155"/>
      <c r="C13" s="157"/>
      <c r="D13" s="151"/>
      <c r="E13" s="151"/>
      <c r="F13" s="159"/>
      <c r="G13" s="151"/>
      <c r="H13" s="159"/>
      <c r="I13" s="151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6"/>
    </row>
    <row r="15" spans="1:9" ht="16.5" x14ac:dyDescent="0.3">
      <c r="A15" s="33"/>
      <c r="B15" s="40" t="s">
        <v>4</v>
      </c>
      <c r="C15" s="19" t="s">
        <v>84</v>
      </c>
      <c r="D15" s="11" t="s">
        <v>162</v>
      </c>
      <c r="E15" s="42">
        <v>1509.97</v>
      </c>
      <c r="F15" s="83">
        <v>1600</v>
      </c>
      <c r="G15" s="44">
        <f>(F15-E15)/E15</f>
        <v>5.9623701133135074E-2</v>
      </c>
      <c r="H15" s="83">
        <v>1675</v>
      </c>
      <c r="I15" s="127">
        <f>(F15-H15)/H15</f>
        <v>-4.4776119402985072E-2</v>
      </c>
    </row>
    <row r="16" spans="1:9" ht="16.5" x14ac:dyDescent="0.3">
      <c r="A16" s="37"/>
      <c r="B16" s="34" t="s">
        <v>5</v>
      </c>
      <c r="C16" s="15" t="s">
        <v>85</v>
      </c>
      <c r="D16" s="11" t="s">
        <v>162</v>
      </c>
      <c r="E16" s="46">
        <v>3261.0104444444441</v>
      </c>
      <c r="F16" s="83">
        <v>2033.2</v>
      </c>
      <c r="G16" s="48">
        <f t="shared" ref="G16:G39" si="0">(F16-E16)/E16</f>
        <v>-0.37651226985064679</v>
      </c>
      <c r="H16" s="83">
        <v>2116.66</v>
      </c>
      <c r="I16" s="48">
        <f>(F16-H16)/H16</f>
        <v>-3.9430045448961955E-2</v>
      </c>
    </row>
    <row r="17" spans="1:9" ht="16.5" x14ac:dyDescent="0.3">
      <c r="A17" s="37"/>
      <c r="B17" s="34" t="s">
        <v>6</v>
      </c>
      <c r="C17" s="15" t="s">
        <v>86</v>
      </c>
      <c r="D17" s="11" t="s">
        <v>162</v>
      </c>
      <c r="E17" s="46">
        <v>2474.0749999999998</v>
      </c>
      <c r="F17" s="83">
        <v>1566.6</v>
      </c>
      <c r="G17" s="48">
        <f t="shared" si="0"/>
        <v>-0.36679365015207704</v>
      </c>
      <c r="H17" s="83">
        <v>1716.6599999999999</v>
      </c>
      <c r="I17" s="48">
        <f t="shared" ref="I17:I29" si="1">(F17-H17)/H17</f>
        <v>-8.7413931704589123E-2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162</v>
      </c>
      <c r="E18" s="46">
        <v>1029.9486000000002</v>
      </c>
      <c r="F18" s="83">
        <v>891.6</v>
      </c>
      <c r="G18" s="48">
        <f t="shared" si="0"/>
        <v>-0.13432573237149906</v>
      </c>
      <c r="H18" s="83">
        <v>916.66000000000008</v>
      </c>
      <c r="I18" s="48">
        <f t="shared" si="1"/>
        <v>-2.7338380642768372E-2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162</v>
      </c>
      <c r="E19" s="46">
        <v>5726.5694444444443</v>
      </c>
      <c r="F19" s="83">
        <v>3645.75</v>
      </c>
      <c r="G19" s="48">
        <f t="shared" si="0"/>
        <v>-0.3633623000002425</v>
      </c>
      <c r="H19" s="83">
        <v>3016.66</v>
      </c>
      <c r="I19" s="48">
        <f t="shared" si="1"/>
        <v>0.20853858240570702</v>
      </c>
    </row>
    <row r="20" spans="1:9" ht="16.5" x14ac:dyDescent="0.3">
      <c r="A20" s="37"/>
      <c r="B20" s="34" t="s">
        <v>9</v>
      </c>
      <c r="C20" s="15" t="s">
        <v>88</v>
      </c>
      <c r="D20" s="11" t="s">
        <v>162</v>
      </c>
      <c r="E20" s="46">
        <v>1931.8994000000002</v>
      </c>
      <c r="F20" s="83">
        <v>2033.2</v>
      </c>
      <c r="G20" s="48">
        <f t="shared" si="0"/>
        <v>5.2435753124619115E-2</v>
      </c>
      <c r="H20" s="83">
        <v>1875</v>
      </c>
      <c r="I20" s="48">
        <f t="shared" si="1"/>
        <v>8.4373333333333356E-2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162</v>
      </c>
      <c r="E21" s="46">
        <v>1271.1866</v>
      </c>
      <c r="F21" s="83">
        <v>1200</v>
      </c>
      <c r="G21" s="48">
        <f t="shared" si="0"/>
        <v>-5.6000118314651834E-2</v>
      </c>
      <c r="H21" s="83">
        <v>1300</v>
      </c>
      <c r="I21" s="48">
        <f t="shared" si="1"/>
        <v>-7.6923076923076927E-2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484.33339999999998</v>
      </c>
      <c r="F22" s="83">
        <v>300</v>
      </c>
      <c r="G22" s="48">
        <f t="shared" si="0"/>
        <v>-0.38059196413049357</v>
      </c>
      <c r="H22" s="83">
        <v>390</v>
      </c>
      <c r="I22" s="48">
        <f t="shared" si="1"/>
        <v>-0.23076923076923078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665.87450000000001</v>
      </c>
      <c r="F23" s="83">
        <v>520</v>
      </c>
      <c r="G23" s="48">
        <f t="shared" si="0"/>
        <v>-0.21907206237812082</v>
      </c>
      <c r="H23" s="83">
        <v>595</v>
      </c>
      <c r="I23" s="48">
        <f t="shared" si="1"/>
        <v>-0.12605042016806722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789.17200000000003</v>
      </c>
      <c r="F24" s="83">
        <v>525</v>
      </c>
      <c r="G24" s="48">
        <f t="shared" si="0"/>
        <v>-0.33474578418899809</v>
      </c>
      <c r="H24" s="83">
        <v>570</v>
      </c>
      <c r="I24" s="48">
        <f t="shared" si="1"/>
        <v>-7.8947368421052627E-2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655.471</v>
      </c>
      <c r="F25" s="83">
        <v>520</v>
      </c>
      <c r="G25" s="48">
        <f t="shared" si="0"/>
        <v>-0.2066773358394193</v>
      </c>
      <c r="H25" s="83">
        <v>550</v>
      </c>
      <c r="I25" s="48">
        <f t="shared" si="1"/>
        <v>-5.4545454545454543E-2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1576.2794000000001</v>
      </c>
      <c r="F26" s="83">
        <v>1100</v>
      </c>
      <c r="G26" s="48">
        <f t="shared" si="0"/>
        <v>-0.30215417393642274</v>
      </c>
      <c r="H26" s="83">
        <v>1175</v>
      </c>
      <c r="I26" s="48">
        <f t="shared" si="1"/>
        <v>-6.3829787234042548E-2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795.84099999999989</v>
      </c>
      <c r="F27" s="83">
        <v>541.6</v>
      </c>
      <c r="G27" s="48">
        <f t="shared" si="0"/>
        <v>-0.31946205334985245</v>
      </c>
      <c r="H27" s="83">
        <v>566.66000000000008</v>
      </c>
      <c r="I27" s="48">
        <f t="shared" si="1"/>
        <v>-4.4224049694702387E-2</v>
      </c>
    </row>
    <row r="28" spans="1:9" ht="16.5" x14ac:dyDescent="0.3">
      <c r="A28" s="37"/>
      <c r="B28" s="34" t="s">
        <v>17</v>
      </c>
      <c r="C28" s="15" t="s">
        <v>97</v>
      </c>
      <c r="D28" s="11" t="s">
        <v>162</v>
      </c>
      <c r="E28" s="46">
        <v>1081.7750000000001</v>
      </c>
      <c r="F28" s="83">
        <v>1083.2</v>
      </c>
      <c r="G28" s="48">
        <f t="shared" si="0"/>
        <v>1.3172794712393561E-3</v>
      </c>
      <c r="H28" s="83">
        <v>1000</v>
      </c>
      <c r="I28" s="48">
        <f t="shared" si="1"/>
        <v>8.3200000000000052E-2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1770.2932000000001</v>
      </c>
      <c r="F29" s="83">
        <v>1550</v>
      </c>
      <c r="G29" s="48">
        <f t="shared" si="0"/>
        <v>-0.1244388217725742</v>
      </c>
      <c r="H29" s="83">
        <v>1450</v>
      </c>
      <c r="I29" s="48">
        <f t="shared" si="1"/>
        <v>6.8965517241379309E-2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162</v>
      </c>
      <c r="E30" s="49">
        <v>1209.2531999999999</v>
      </c>
      <c r="F30" s="95">
        <v>946.6</v>
      </c>
      <c r="G30" s="51">
        <f t="shared" si="0"/>
        <v>-0.21720281575438452</v>
      </c>
      <c r="H30" s="95">
        <v>975</v>
      </c>
      <c r="I30" s="51">
        <f>(F30-H30)/H30</f>
        <v>-2.9128205128205104E-2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8"/>
      <c r="G31" s="53"/>
      <c r="H31" s="8"/>
      <c r="I31" s="128"/>
    </row>
    <row r="32" spans="1:9" ht="16.5" x14ac:dyDescent="0.3">
      <c r="A32" s="33"/>
      <c r="B32" s="39" t="s">
        <v>26</v>
      </c>
      <c r="C32" s="18" t="s">
        <v>100</v>
      </c>
      <c r="D32" s="20" t="s">
        <v>162</v>
      </c>
      <c r="E32" s="54">
        <v>1959.6676</v>
      </c>
      <c r="F32" s="83">
        <v>2266.6</v>
      </c>
      <c r="G32" s="44">
        <f t="shared" si="0"/>
        <v>0.1566247255401885</v>
      </c>
      <c r="H32" s="83">
        <v>2350</v>
      </c>
      <c r="I32" s="45">
        <f>(F32-H32)/H32</f>
        <v>-3.54893617021277E-2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162</v>
      </c>
      <c r="E33" s="46">
        <v>1819.0191555555555</v>
      </c>
      <c r="F33" s="83">
        <v>2166.6</v>
      </c>
      <c r="G33" s="48">
        <f t="shared" si="0"/>
        <v>0.19108146463597195</v>
      </c>
      <c r="H33" s="83">
        <v>2216.66</v>
      </c>
      <c r="I33" s="48">
        <f>(F33-H33)/H33</f>
        <v>-2.2583526566997171E-2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162</v>
      </c>
      <c r="E34" s="46">
        <v>994.92449999999997</v>
      </c>
      <c r="F34" s="83">
        <v>1050</v>
      </c>
      <c r="G34" s="48">
        <f t="shared" si="0"/>
        <v>5.535646172146734E-2</v>
      </c>
      <c r="H34" s="83">
        <v>1066.6600000000001</v>
      </c>
      <c r="I34" s="48">
        <f>(F34-H34)/H34</f>
        <v>-1.5618847617797686E-2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162</v>
      </c>
      <c r="E35" s="46">
        <v>1322.3483999999999</v>
      </c>
      <c r="F35" s="83">
        <v>1425</v>
      </c>
      <c r="G35" s="48">
        <f t="shared" si="0"/>
        <v>7.7628255911982164E-2</v>
      </c>
      <c r="H35" s="83">
        <v>1358.3200000000002</v>
      </c>
      <c r="I35" s="48">
        <f>(F35-H35)/H35</f>
        <v>4.909005241769232E-2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162</v>
      </c>
      <c r="E36" s="49">
        <v>1115.0385999999999</v>
      </c>
      <c r="F36" s="83">
        <v>1250</v>
      </c>
      <c r="G36" s="55">
        <f t="shared" si="0"/>
        <v>0.12103742417527084</v>
      </c>
      <c r="H36" s="83">
        <v>1150</v>
      </c>
      <c r="I36" s="48">
        <f>(F36-H36)/H36</f>
        <v>8.6956521739130432E-2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8"/>
      <c r="G37" s="53"/>
      <c r="H37" s="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162</v>
      </c>
      <c r="E38" s="46">
        <v>26894.01222222222</v>
      </c>
      <c r="F38" s="84">
        <v>25466.6</v>
      </c>
      <c r="G38" s="45">
        <f t="shared" si="0"/>
        <v>-5.3075465662307045E-2</v>
      </c>
      <c r="H38" s="84">
        <v>25766.66</v>
      </c>
      <c r="I38" s="45">
        <f>(F38-H38)/H38</f>
        <v>-1.1645281150137476E-2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162</v>
      </c>
      <c r="E39" s="85">
        <v>15356.293333333335</v>
      </c>
      <c r="F39" s="85">
        <v>16466.599999999999</v>
      </c>
      <c r="G39" s="51">
        <f t="shared" si="0"/>
        <v>7.2303038406837564E-2</v>
      </c>
      <c r="H39" s="85">
        <v>16116.66</v>
      </c>
      <c r="I39" s="51">
        <f>(F39-H39)/H39</f>
        <v>2.1712935558608218E-2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1"/>
  <sheetViews>
    <sheetView rightToLeft="1" topLeftCell="C21" zoomScaleNormal="100" workbookViewId="0">
      <selection activeCell="I42" sqref="I42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42.1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7" t="s">
        <v>206</v>
      </c>
      <c r="B9" s="147"/>
      <c r="C9" s="147"/>
      <c r="D9" s="147"/>
      <c r="E9" s="147"/>
      <c r="F9" s="147"/>
      <c r="G9" s="147"/>
      <c r="H9" s="147"/>
      <c r="I9" s="147"/>
    </row>
    <row r="10" spans="1:9" ht="18" x14ac:dyDescent="0.2">
      <c r="A10" s="2" t="s">
        <v>221</v>
      </c>
      <c r="B10" s="2"/>
      <c r="C10" s="2"/>
      <c r="D10" s="2"/>
    </row>
    <row r="11" spans="1:9" ht="18" x14ac:dyDescent="0.2">
      <c r="A11" s="2"/>
      <c r="B11" s="2"/>
      <c r="C11" s="2"/>
      <c r="D11" s="2"/>
    </row>
    <row r="12" spans="1:9" ht="15.75" thickBot="1" x14ac:dyDescent="0.3"/>
    <row r="13" spans="1:9" ht="24.75" customHeight="1" x14ac:dyDescent="0.2">
      <c r="A13" s="148" t="s">
        <v>3</v>
      </c>
      <c r="B13" s="154"/>
      <c r="C13" s="156" t="s">
        <v>0</v>
      </c>
      <c r="D13" s="150" t="s">
        <v>222</v>
      </c>
      <c r="E13" s="158" t="s">
        <v>224</v>
      </c>
      <c r="F13" s="165" t="s">
        <v>187</v>
      </c>
      <c r="G13" s="150" t="s">
        <v>217</v>
      </c>
      <c r="H13" s="167" t="s">
        <v>225</v>
      </c>
      <c r="I13" s="163" t="s">
        <v>197</v>
      </c>
    </row>
    <row r="14" spans="1:9" ht="39.75" customHeight="1" thickBot="1" x14ac:dyDescent="0.25">
      <c r="A14" s="149"/>
      <c r="B14" s="155"/>
      <c r="C14" s="157"/>
      <c r="D14" s="151"/>
      <c r="E14" s="159"/>
      <c r="F14" s="166"/>
      <c r="G14" s="151"/>
      <c r="H14" s="168"/>
      <c r="I14" s="164"/>
    </row>
    <row r="15" spans="1:9" ht="17.25" customHeight="1" thickBot="1" x14ac:dyDescent="0.3">
      <c r="A15" s="33" t="s">
        <v>24</v>
      </c>
      <c r="B15" s="10" t="s">
        <v>22</v>
      </c>
      <c r="C15" s="5"/>
      <c r="D15" s="62"/>
      <c r="E15" s="7"/>
      <c r="F15" s="63"/>
      <c r="G15" s="64"/>
      <c r="H15" s="64"/>
      <c r="I15" s="65"/>
    </row>
    <row r="16" spans="1:9" ht="16.5" customHeight="1" x14ac:dyDescent="0.3">
      <c r="A16" s="33"/>
      <c r="B16" s="40" t="s">
        <v>4</v>
      </c>
      <c r="C16" s="19" t="s">
        <v>164</v>
      </c>
      <c r="D16" s="43">
        <v>1609.8</v>
      </c>
      <c r="E16" s="83">
        <v>1600</v>
      </c>
      <c r="F16" s="67">
        <f t="shared" ref="F16:F31" si="0">D16-E16</f>
        <v>9.7999999999999545</v>
      </c>
      <c r="G16" s="42">
        <v>1509.97</v>
      </c>
      <c r="H16" s="66">
        <f t="shared" ref="H16:H31" si="1">AVERAGE(D16:E16)</f>
        <v>1604.9</v>
      </c>
      <c r="I16" s="69">
        <f>(H16-G16)/G16</f>
        <v>6.2868798717855362E-2</v>
      </c>
    </row>
    <row r="17" spans="1:9" ht="16.5" customHeight="1" x14ac:dyDescent="0.3">
      <c r="A17" s="37"/>
      <c r="B17" s="34" t="s">
        <v>5</v>
      </c>
      <c r="C17" s="15" t="s">
        <v>165</v>
      </c>
      <c r="D17" s="47">
        <v>2225</v>
      </c>
      <c r="E17" s="83">
        <v>2033.2</v>
      </c>
      <c r="F17" s="71">
        <f t="shared" si="0"/>
        <v>191.79999999999995</v>
      </c>
      <c r="G17" s="46">
        <v>3261.0104444444441</v>
      </c>
      <c r="H17" s="68">
        <f t="shared" si="1"/>
        <v>2129.1</v>
      </c>
      <c r="I17" s="72">
        <f t="shared" ref="I17:I40" si="2">(H17-G17)/G17</f>
        <v>-0.34710420703276218</v>
      </c>
    </row>
    <row r="18" spans="1:9" ht="16.5" x14ac:dyDescent="0.3">
      <c r="A18" s="37"/>
      <c r="B18" s="34" t="s">
        <v>6</v>
      </c>
      <c r="C18" s="15" t="s">
        <v>166</v>
      </c>
      <c r="D18" s="47">
        <v>1224.8</v>
      </c>
      <c r="E18" s="83">
        <v>1566.6</v>
      </c>
      <c r="F18" s="71">
        <f t="shared" si="0"/>
        <v>-341.79999999999995</v>
      </c>
      <c r="G18" s="46">
        <v>2474.0749999999998</v>
      </c>
      <c r="H18" s="68">
        <f t="shared" si="1"/>
        <v>1395.6999999999998</v>
      </c>
      <c r="I18" s="72">
        <f t="shared" si="2"/>
        <v>-0.43586997160554958</v>
      </c>
    </row>
    <row r="19" spans="1:9" ht="16.5" x14ac:dyDescent="0.3">
      <c r="A19" s="37"/>
      <c r="B19" s="34" t="s">
        <v>7</v>
      </c>
      <c r="C19" s="15" t="s">
        <v>167</v>
      </c>
      <c r="D19" s="47">
        <v>603.79999999999995</v>
      </c>
      <c r="E19" s="83">
        <v>891.6</v>
      </c>
      <c r="F19" s="71">
        <f t="shared" si="0"/>
        <v>-287.80000000000007</v>
      </c>
      <c r="G19" s="46">
        <v>1029.9486000000002</v>
      </c>
      <c r="H19" s="68">
        <f t="shared" si="1"/>
        <v>747.7</v>
      </c>
      <c r="I19" s="72">
        <f t="shared" si="2"/>
        <v>-0.27404144245644885</v>
      </c>
    </row>
    <row r="20" spans="1:9" ht="16.5" x14ac:dyDescent="0.3">
      <c r="A20" s="37"/>
      <c r="B20" s="34" t="s">
        <v>8</v>
      </c>
      <c r="C20" s="15" t="s">
        <v>168</v>
      </c>
      <c r="D20" s="47">
        <v>4381.25</v>
      </c>
      <c r="E20" s="83">
        <v>3645.75</v>
      </c>
      <c r="F20" s="71">
        <f t="shared" si="0"/>
        <v>735.5</v>
      </c>
      <c r="G20" s="46">
        <v>5726.5694444444443</v>
      </c>
      <c r="H20" s="68">
        <f t="shared" si="1"/>
        <v>4013.5</v>
      </c>
      <c r="I20" s="72">
        <f t="shared" si="2"/>
        <v>-0.29914409683905185</v>
      </c>
    </row>
    <row r="21" spans="1:9" ht="16.5" x14ac:dyDescent="0.3">
      <c r="A21" s="37"/>
      <c r="B21" s="34" t="s">
        <v>9</v>
      </c>
      <c r="C21" s="15" t="s">
        <v>169</v>
      </c>
      <c r="D21" s="47">
        <v>2128.8000000000002</v>
      </c>
      <c r="E21" s="83">
        <v>2033.2</v>
      </c>
      <c r="F21" s="71">
        <f t="shared" si="0"/>
        <v>95.600000000000136</v>
      </c>
      <c r="G21" s="46">
        <v>1931.8994000000002</v>
      </c>
      <c r="H21" s="68">
        <f t="shared" si="1"/>
        <v>2081</v>
      </c>
      <c r="I21" s="72">
        <f t="shared" si="2"/>
        <v>7.7178242303921077E-2</v>
      </c>
    </row>
    <row r="22" spans="1:9" ht="16.5" x14ac:dyDescent="0.3">
      <c r="A22" s="37"/>
      <c r="B22" s="34" t="s">
        <v>10</v>
      </c>
      <c r="C22" s="15" t="s">
        <v>170</v>
      </c>
      <c r="D22" s="47">
        <v>1238.8</v>
      </c>
      <c r="E22" s="83">
        <v>1200</v>
      </c>
      <c r="F22" s="71">
        <f t="shared" si="0"/>
        <v>38.799999999999955</v>
      </c>
      <c r="G22" s="46">
        <v>1271.1866</v>
      </c>
      <c r="H22" s="68">
        <f t="shared" si="1"/>
        <v>1219.4000000000001</v>
      </c>
      <c r="I22" s="72">
        <f t="shared" si="2"/>
        <v>-4.0738786894071968E-2</v>
      </c>
    </row>
    <row r="23" spans="1:9" ht="16.5" x14ac:dyDescent="0.3">
      <c r="A23" s="37"/>
      <c r="B23" s="34" t="s">
        <v>11</v>
      </c>
      <c r="C23" s="15" t="s">
        <v>171</v>
      </c>
      <c r="D23" s="47">
        <v>474.8</v>
      </c>
      <c r="E23" s="83">
        <v>300</v>
      </c>
      <c r="F23" s="71">
        <f t="shared" si="0"/>
        <v>174.8</v>
      </c>
      <c r="G23" s="46">
        <v>484.33339999999998</v>
      </c>
      <c r="H23" s="68">
        <f t="shared" si="1"/>
        <v>387.4</v>
      </c>
      <c r="I23" s="72">
        <f t="shared" si="2"/>
        <v>-0.2001377563471774</v>
      </c>
    </row>
    <row r="24" spans="1:9" ht="16.5" x14ac:dyDescent="0.3">
      <c r="A24" s="37"/>
      <c r="B24" s="34" t="s">
        <v>12</v>
      </c>
      <c r="C24" s="15" t="s">
        <v>172</v>
      </c>
      <c r="D24" s="47">
        <v>634.79999999999995</v>
      </c>
      <c r="E24" s="83">
        <v>520</v>
      </c>
      <c r="F24" s="71">
        <f t="shared" si="0"/>
        <v>114.79999999999995</v>
      </c>
      <c r="G24" s="46">
        <v>665.87450000000001</v>
      </c>
      <c r="H24" s="68">
        <f t="shared" si="1"/>
        <v>577.4</v>
      </c>
      <c r="I24" s="72">
        <f t="shared" si="2"/>
        <v>-0.13286963234062879</v>
      </c>
    </row>
    <row r="25" spans="1:9" ht="16.5" x14ac:dyDescent="0.3">
      <c r="A25" s="37"/>
      <c r="B25" s="34" t="s">
        <v>13</v>
      </c>
      <c r="C25" s="15" t="s">
        <v>173</v>
      </c>
      <c r="D25" s="47">
        <v>574.79999999999995</v>
      </c>
      <c r="E25" s="83">
        <v>525</v>
      </c>
      <c r="F25" s="71">
        <f t="shared" si="0"/>
        <v>49.799999999999955</v>
      </c>
      <c r="G25" s="46">
        <v>789.17200000000003</v>
      </c>
      <c r="H25" s="68">
        <f t="shared" si="1"/>
        <v>549.9</v>
      </c>
      <c r="I25" s="72">
        <f t="shared" si="2"/>
        <v>-0.30319372709624776</v>
      </c>
    </row>
    <row r="26" spans="1:9" ht="16.5" x14ac:dyDescent="0.3">
      <c r="A26" s="37"/>
      <c r="B26" s="34" t="s">
        <v>14</v>
      </c>
      <c r="C26" s="15" t="s">
        <v>174</v>
      </c>
      <c r="D26" s="47">
        <v>525</v>
      </c>
      <c r="E26" s="83">
        <v>520</v>
      </c>
      <c r="F26" s="71">
        <f t="shared" si="0"/>
        <v>5</v>
      </c>
      <c r="G26" s="46">
        <v>655.471</v>
      </c>
      <c r="H26" s="68">
        <f t="shared" si="1"/>
        <v>522.5</v>
      </c>
      <c r="I26" s="72">
        <f t="shared" si="2"/>
        <v>-0.20286328456941649</v>
      </c>
    </row>
    <row r="27" spans="1:9" ht="16.5" x14ac:dyDescent="0.3">
      <c r="A27" s="37"/>
      <c r="B27" s="34" t="s">
        <v>15</v>
      </c>
      <c r="C27" s="15" t="s">
        <v>175</v>
      </c>
      <c r="D27" s="47">
        <v>1239</v>
      </c>
      <c r="E27" s="83">
        <v>1100</v>
      </c>
      <c r="F27" s="71">
        <f t="shared" si="0"/>
        <v>139</v>
      </c>
      <c r="G27" s="46">
        <v>1576.2794000000001</v>
      </c>
      <c r="H27" s="68">
        <f t="shared" si="1"/>
        <v>1169.5</v>
      </c>
      <c r="I27" s="72">
        <f t="shared" si="2"/>
        <v>-0.25806300583513309</v>
      </c>
    </row>
    <row r="28" spans="1:9" ht="16.5" x14ac:dyDescent="0.3">
      <c r="A28" s="37"/>
      <c r="B28" s="34" t="s">
        <v>16</v>
      </c>
      <c r="C28" s="15" t="s">
        <v>176</v>
      </c>
      <c r="D28" s="47">
        <v>579.79999999999995</v>
      </c>
      <c r="E28" s="83">
        <v>541.6</v>
      </c>
      <c r="F28" s="71">
        <f t="shared" si="0"/>
        <v>38.199999999999932</v>
      </c>
      <c r="G28" s="46">
        <v>795.84099999999989</v>
      </c>
      <c r="H28" s="68">
        <f t="shared" si="1"/>
        <v>560.70000000000005</v>
      </c>
      <c r="I28" s="72">
        <f t="shared" si="2"/>
        <v>-0.29546228455181361</v>
      </c>
    </row>
    <row r="29" spans="1:9" ht="16.5" x14ac:dyDescent="0.3">
      <c r="A29" s="37"/>
      <c r="B29" s="34" t="s">
        <v>17</v>
      </c>
      <c r="C29" s="15" t="s">
        <v>177</v>
      </c>
      <c r="D29" s="47">
        <v>864.8</v>
      </c>
      <c r="E29" s="83">
        <v>1083.2</v>
      </c>
      <c r="F29" s="71">
        <f t="shared" si="0"/>
        <v>-218.40000000000009</v>
      </c>
      <c r="G29" s="46">
        <v>1081.7750000000001</v>
      </c>
      <c r="H29" s="68">
        <f t="shared" si="1"/>
        <v>974</v>
      </c>
      <c r="I29" s="72">
        <f t="shared" si="2"/>
        <v>-9.9627926324790353E-2</v>
      </c>
    </row>
    <row r="30" spans="1:9" ht="16.5" x14ac:dyDescent="0.3">
      <c r="A30" s="37"/>
      <c r="B30" s="34" t="s">
        <v>18</v>
      </c>
      <c r="C30" s="15" t="s">
        <v>178</v>
      </c>
      <c r="D30" s="47">
        <v>1773</v>
      </c>
      <c r="E30" s="83">
        <v>1550</v>
      </c>
      <c r="F30" s="71">
        <f t="shared" si="0"/>
        <v>223</v>
      </c>
      <c r="G30" s="46">
        <v>1770.2932000000001</v>
      </c>
      <c r="H30" s="68">
        <f t="shared" si="1"/>
        <v>1661.5</v>
      </c>
      <c r="I30" s="72">
        <f t="shared" si="2"/>
        <v>-6.1454904758149707E-2</v>
      </c>
    </row>
    <row r="31" spans="1:9" ht="17.25" thickBot="1" x14ac:dyDescent="0.35">
      <c r="A31" s="38"/>
      <c r="B31" s="36" t="s">
        <v>19</v>
      </c>
      <c r="C31" s="16" t="s">
        <v>179</v>
      </c>
      <c r="D31" s="50">
        <v>914.7</v>
      </c>
      <c r="E31" s="95">
        <v>946.6</v>
      </c>
      <c r="F31" s="74">
        <f t="shared" si="0"/>
        <v>-31.899999999999977</v>
      </c>
      <c r="G31" s="49">
        <v>1209.2531999999999</v>
      </c>
      <c r="H31" s="107">
        <f t="shared" si="1"/>
        <v>930.65000000000009</v>
      </c>
      <c r="I31" s="75">
        <f t="shared" si="2"/>
        <v>-0.23039277464802227</v>
      </c>
    </row>
    <row r="32" spans="1:9" ht="17.25" customHeight="1" thickBot="1" x14ac:dyDescent="0.35">
      <c r="A32" s="37" t="s">
        <v>20</v>
      </c>
      <c r="B32" s="10" t="s">
        <v>21</v>
      </c>
      <c r="C32" s="17"/>
      <c r="D32" s="41"/>
      <c r="E32" s="41"/>
      <c r="F32" s="41"/>
      <c r="G32" s="41"/>
      <c r="H32" s="76"/>
      <c r="I32" s="77"/>
    </row>
    <row r="33" spans="1:9" ht="16.5" x14ac:dyDescent="0.3">
      <c r="A33" s="33"/>
      <c r="B33" s="39" t="s">
        <v>26</v>
      </c>
      <c r="C33" s="18" t="s">
        <v>180</v>
      </c>
      <c r="D33" s="43">
        <v>2250</v>
      </c>
      <c r="E33" s="83">
        <v>2266.6</v>
      </c>
      <c r="F33" s="67">
        <f>D33-E33</f>
        <v>-16.599999999999909</v>
      </c>
      <c r="G33" s="54">
        <v>1959.6676</v>
      </c>
      <c r="H33" s="68">
        <f>AVERAGE(D33:E33)</f>
        <v>2258.3000000000002</v>
      </c>
      <c r="I33" s="78">
        <f t="shared" si="2"/>
        <v>0.15238931337130857</v>
      </c>
    </row>
    <row r="34" spans="1:9" ht="16.5" x14ac:dyDescent="0.3">
      <c r="A34" s="37"/>
      <c r="B34" s="34" t="s">
        <v>27</v>
      </c>
      <c r="C34" s="15" t="s">
        <v>181</v>
      </c>
      <c r="D34" s="47">
        <v>2344.4444444444443</v>
      </c>
      <c r="E34" s="83">
        <v>2166.6</v>
      </c>
      <c r="F34" s="79">
        <f>D34-E34</f>
        <v>177.84444444444443</v>
      </c>
      <c r="G34" s="46">
        <v>1819.0191555555555</v>
      </c>
      <c r="H34" s="68">
        <f>AVERAGE(D34:E34)</f>
        <v>2255.5222222222219</v>
      </c>
      <c r="I34" s="72">
        <f t="shared" si="2"/>
        <v>0.23996617371154175</v>
      </c>
    </row>
    <row r="35" spans="1:9" ht="16.5" x14ac:dyDescent="0.3">
      <c r="A35" s="37"/>
      <c r="B35" s="39" t="s">
        <v>28</v>
      </c>
      <c r="C35" s="15" t="s">
        <v>182</v>
      </c>
      <c r="D35" s="47">
        <v>1212.375</v>
      </c>
      <c r="E35" s="83">
        <v>1050</v>
      </c>
      <c r="F35" s="71">
        <f>D35-E35</f>
        <v>162.375</v>
      </c>
      <c r="G35" s="46">
        <v>994.92449999999997</v>
      </c>
      <c r="H35" s="68">
        <f>AVERAGE(D35:E35)</f>
        <v>1131.1875</v>
      </c>
      <c r="I35" s="72">
        <f t="shared" si="2"/>
        <v>0.13695813099385937</v>
      </c>
    </row>
    <row r="36" spans="1:9" ht="16.5" x14ac:dyDescent="0.3">
      <c r="A36" s="37"/>
      <c r="B36" s="34" t="s">
        <v>29</v>
      </c>
      <c r="C36" s="15" t="s">
        <v>183</v>
      </c>
      <c r="D36" s="47">
        <v>1417.5</v>
      </c>
      <c r="E36" s="83">
        <v>1425</v>
      </c>
      <c r="F36" s="79">
        <f>D36-E36</f>
        <v>-7.5</v>
      </c>
      <c r="G36" s="46">
        <v>1322.3483999999999</v>
      </c>
      <c r="H36" s="68">
        <f>AVERAGE(D36:E36)</f>
        <v>1421.25</v>
      </c>
      <c r="I36" s="72">
        <f t="shared" si="2"/>
        <v>7.4792392080634845E-2</v>
      </c>
    </row>
    <row r="37" spans="1:9" ht="17.25" thickBot="1" x14ac:dyDescent="0.35">
      <c r="A37" s="38"/>
      <c r="B37" s="39" t="s">
        <v>30</v>
      </c>
      <c r="C37" s="15" t="s">
        <v>184</v>
      </c>
      <c r="D37" s="50">
        <v>1548.8</v>
      </c>
      <c r="E37" s="83">
        <v>1250</v>
      </c>
      <c r="F37" s="71">
        <f>D37-E37</f>
        <v>298.79999999999995</v>
      </c>
      <c r="G37" s="49">
        <v>1115.0385999999999</v>
      </c>
      <c r="H37" s="68">
        <f>AVERAGE(D37:E37)</f>
        <v>1399.4</v>
      </c>
      <c r="I37" s="80">
        <f t="shared" si="2"/>
        <v>0.25502381711269928</v>
      </c>
    </row>
    <row r="38" spans="1:9" ht="17.25" customHeight="1" thickBot="1" x14ac:dyDescent="0.35">
      <c r="A38" s="37" t="s">
        <v>25</v>
      </c>
      <c r="B38" s="10" t="s">
        <v>51</v>
      </c>
      <c r="C38" s="17"/>
      <c r="D38" s="41"/>
      <c r="E38" s="41"/>
      <c r="F38" s="41"/>
      <c r="G38" s="41"/>
      <c r="H38" s="76"/>
      <c r="I38" s="77"/>
    </row>
    <row r="39" spans="1:9" ht="16.5" x14ac:dyDescent="0.3">
      <c r="A39" s="33"/>
      <c r="B39" s="40" t="s">
        <v>31</v>
      </c>
      <c r="C39" s="19" t="s">
        <v>185</v>
      </c>
      <c r="D39" s="43">
        <v>26476.444444444445</v>
      </c>
      <c r="E39" s="84">
        <v>25466.6</v>
      </c>
      <c r="F39" s="67">
        <f>D39-E39</f>
        <v>1009.8444444444467</v>
      </c>
      <c r="G39" s="46">
        <v>26894.01222222222</v>
      </c>
      <c r="H39" s="67">
        <f>AVERAGE(D39:E39)</f>
        <v>25971.522222222222</v>
      </c>
      <c r="I39" s="78">
        <f t="shared" si="2"/>
        <v>-3.4300943733406759E-2</v>
      </c>
    </row>
    <row r="40" spans="1:9" ht="17.25" thickBot="1" x14ac:dyDescent="0.35">
      <c r="A40" s="38"/>
      <c r="B40" s="36" t="s">
        <v>32</v>
      </c>
      <c r="C40" s="16" t="s">
        <v>186</v>
      </c>
      <c r="D40" s="57">
        <v>13920.333333333334</v>
      </c>
      <c r="E40" s="85">
        <v>16466.599999999999</v>
      </c>
      <c r="F40" s="74">
        <f>D40-E40</f>
        <v>-2546.2666666666646</v>
      </c>
      <c r="G40" s="46">
        <v>15356.293333333335</v>
      </c>
      <c r="H40" s="81">
        <f>AVERAGE(D40:E40)</f>
        <v>15193.466666666667</v>
      </c>
      <c r="I40" s="75">
        <f t="shared" si="2"/>
        <v>-1.060325321561981E-2</v>
      </c>
    </row>
    <row r="41" spans="1:9" ht="15.75" customHeight="1" thickBot="1" x14ac:dyDescent="0.25">
      <c r="A41" s="160"/>
      <c r="B41" s="161"/>
      <c r="C41" s="162"/>
      <c r="D41" s="86">
        <f>SUM(D16:D40)</f>
        <v>70162.847222222219</v>
      </c>
      <c r="E41" s="86">
        <f>SUM(E16:E40)</f>
        <v>70148.149999999994</v>
      </c>
      <c r="F41" s="86">
        <f>SUM(F16:F40)</f>
        <v>14.697222222226628</v>
      </c>
      <c r="G41" s="86">
        <f>SUM(G16:G40)</f>
        <v>75694.255999999994</v>
      </c>
      <c r="H41" s="86">
        <f>AVERAGE(D41:E41)</f>
        <v>70155.498611111107</v>
      </c>
      <c r="I41" s="75">
        <f>(H41-G41)/G41</f>
        <v>-7.3172756845498135E-2</v>
      </c>
    </row>
  </sheetData>
  <mergeCells count="11">
    <mergeCell ref="A41:C41"/>
    <mergeCell ref="I13:I14"/>
    <mergeCell ref="A9:I9"/>
    <mergeCell ref="A13:A14"/>
    <mergeCell ref="B13:B14"/>
    <mergeCell ref="C13:C14"/>
    <mergeCell ref="E13:E14"/>
    <mergeCell ref="F13:F14"/>
    <mergeCell ref="H13:H14"/>
    <mergeCell ref="D13:D14"/>
    <mergeCell ref="G13:G14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3"/>
  <sheetViews>
    <sheetView rightToLeft="1" topLeftCell="B62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75" customWidth="1"/>
    <col min="8" max="8" width="13.87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7" t="s">
        <v>203</v>
      </c>
      <c r="B9" s="147"/>
      <c r="C9" s="147"/>
      <c r="D9" s="147"/>
      <c r="E9" s="147"/>
      <c r="F9" s="147"/>
      <c r="G9" s="147"/>
      <c r="H9" s="147"/>
      <c r="I9" s="147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48" t="s">
        <v>3</v>
      </c>
      <c r="B13" s="154"/>
      <c r="C13" s="156" t="s">
        <v>0</v>
      </c>
      <c r="D13" s="150" t="s">
        <v>23</v>
      </c>
      <c r="E13" s="150" t="s">
        <v>217</v>
      </c>
      <c r="F13" s="167" t="s">
        <v>225</v>
      </c>
      <c r="G13" s="150" t="s">
        <v>198</v>
      </c>
      <c r="H13" s="167" t="s">
        <v>220</v>
      </c>
      <c r="I13" s="150" t="s">
        <v>188</v>
      </c>
    </row>
    <row r="14" spans="1:9" ht="30" customHeight="1" thickBot="1" x14ac:dyDescent="0.25">
      <c r="A14" s="149"/>
      <c r="B14" s="155"/>
      <c r="C14" s="157"/>
      <c r="D14" s="170"/>
      <c r="E14" s="151"/>
      <c r="F14" s="168"/>
      <c r="G14" s="169"/>
      <c r="H14" s="168"/>
      <c r="I14" s="169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162</v>
      </c>
      <c r="E16" s="42">
        <v>1509.97</v>
      </c>
      <c r="F16" s="42">
        <v>1604.9</v>
      </c>
      <c r="G16" s="21">
        <f>(F16-E16)/E16</f>
        <v>6.2868798717855362E-2</v>
      </c>
      <c r="H16" s="42">
        <v>1572.4</v>
      </c>
      <c r="I16" s="21">
        <f>(F16-H16)/H16</f>
        <v>2.0669040956499619E-2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162</v>
      </c>
      <c r="E17" s="46">
        <v>3261.0104444444441</v>
      </c>
      <c r="F17" s="46">
        <v>2129.1</v>
      </c>
      <c r="G17" s="21">
        <f t="shared" ref="G17:G80" si="0">(F17-E17)/E17</f>
        <v>-0.34710420703276218</v>
      </c>
      <c r="H17" s="46">
        <v>2162.73</v>
      </c>
      <c r="I17" s="21">
        <f t="shared" ref="I17:I31" si="1">(F17-H17)/H17</f>
        <v>-1.5549791236076676E-2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162</v>
      </c>
      <c r="E18" s="46">
        <v>2474.0749999999998</v>
      </c>
      <c r="F18" s="46">
        <v>1395.6999999999998</v>
      </c>
      <c r="G18" s="21">
        <f t="shared" si="0"/>
        <v>-0.43586997160554958</v>
      </c>
      <c r="H18" s="46">
        <v>1518.33</v>
      </c>
      <c r="I18" s="21">
        <f t="shared" si="1"/>
        <v>-8.0766368312554002E-2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162</v>
      </c>
      <c r="E19" s="46">
        <v>1029.9486000000002</v>
      </c>
      <c r="F19" s="46">
        <v>747.7</v>
      </c>
      <c r="G19" s="21">
        <f t="shared" si="0"/>
        <v>-0.27404144245644885</v>
      </c>
      <c r="H19" s="46">
        <v>759.23</v>
      </c>
      <c r="I19" s="21">
        <f t="shared" si="1"/>
        <v>-1.5186438892035315E-2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162</v>
      </c>
      <c r="E20" s="46">
        <v>5726.5694444444443</v>
      </c>
      <c r="F20" s="46">
        <v>4013.5</v>
      </c>
      <c r="G20" s="21">
        <f>(F20-E20)/E20</f>
        <v>-0.29914409683905185</v>
      </c>
      <c r="H20" s="46">
        <v>3249.9966666666669</v>
      </c>
      <c r="I20" s="21">
        <f t="shared" si="1"/>
        <v>0.23492434351214711</v>
      </c>
    </row>
    <row r="21" spans="1:9" ht="16.5" x14ac:dyDescent="0.3">
      <c r="A21" s="37"/>
      <c r="B21" s="34" t="s">
        <v>9</v>
      </c>
      <c r="C21" s="15" t="s">
        <v>88</v>
      </c>
      <c r="D21" s="11" t="s">
        <v>162</v>
      </c>
      <c r="E21" s="46">
        <v>1931.8994000000002</v>
      </c>
      <c r="F21" s="46">
        <v>2081</v>
      </c>
      <c r="G21" s="21">
        <f t="shared" si="0"/>
        <v>7.7178242303921077E-2</v>
      </c>
      <c r="H21" s="46">
        <v>1951.9</v>
      </c>
      <c r="I21" s="21">
        <f t="shared" si="1"/>
        <v>6.6140683436651415E-2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162</v>
      </c>
      <c r="E22" s="46">
        <v>1271.1866</v>
      </c>
      <c r="F22" s="46">
        <v>1219.4000000000001</v>
      </c>
      <c r="G22" s="21">
        <f t="shared" si="0"/>
        <v>-4.0738786894071968E-2</v>
      </c>
      <c r="H22" s="46">
        <v>1264.9000000000001</v>
      </c>
      <c r="I22" s="21">
        <f t="shared" si="1"/>
        <v>-3.5971223021582732E-2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484.33339999999998</v>
      </c>
      <c r="F23" s="46">
        <v>387.4</v>
      </c>
      <c r="G23" s="21">
        <f t="shared" si="0"/>
        <v>-0.2001377563471774</v>
      </c>
      <c r="H23" s="46">
        <v>417.4</v>
      </c>
      <c r="I23" s="21">
        <f t="shared" si="1"/>
        <v>-7.1873502635361769E-2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665.87450000000001</v>
      </c>
      <c r="F24" s="46">
        <v>577.4</v>
      </c>
      <c r="G24" s="21">
        <f t="shared" si="0"/>
        <v>-0.13286963234062879</v>
      </c>
      <c r="H24" s="46">
        <v>612.4</v>
      </c>
      <c r="I24" s="21">
        <f t="shared" si="1"/>
        <v>-5.7152188112344876E-2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789.17200000000003</v>
      </c>
      <c r="F25" s="46">
        <v>549.9</v>
      </c>
      <c r="G25" s="21">
        <f t="shared" si="0"/>
        <v>-0.30319372709624776</v>
      </c>
      <c r="H25" s="46">
        <v>582.4</v>
      </c>
      <c r="I25" s="21">
        <f t="shared" si="1"/>
        <v>-5.5803571428571432E-2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655.471</v>
      </c>
      <c r="F26" s="46">
        <v>522.5</v>
      </c>
      <c r="G26" s="21">
        <f t="shared" si="0"/>
        <v>-0.20286328456941649</v>
      </c>
      <c r="H26" s="46">
        <v>554.9</v>
      </c>
      <c r="I26" s="21">
        <f t="shared" si="1"/>
        <v>-5.8388898900702792E-2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1576.2794000000001</v>
      </c>
      <c r="F27" s="46">
        <v>1169.5</v>
      </c>
      <c r="G27" s="21">
        <f t="shared" si="0"/>
        <v>-0.25806300583513309</v>
      </c>
      <c r="H27" s="46">
        <v>1277</v>
      </c>
      <c r="I27" s="21">
        <f t="shared" si="1"/>
        <v>-8.418167580266249E-2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795.84099999999989</v>
      </c>
      <c r="F28" s="46">
        <v>560.70000000000005</v>
      </c>
      <c r="G28" s="21">
        <f t="shared" si="0"/>
        <v>-0.29546228455181361</v>
      </c>
      <c r="H28" s="46">
        <v>563.23</v>
      </c>
      <c r="I28" s="21">
        <f t="shared" si="1"/>
        <v>-4.4919482271895544E-3</v>
      </c>
    </row>
    <row r="29" spans="1:9" ht="16.5" x14ac:dyDescent="0.3">
      <c r="A29" s="37"/>
      <c r="B29" s="34" t="s">
        <v>17</v>
      </c>
      <c r="C29" s="15" t="s">
        <v>97</v>
      </c>
      <c r="D29" s="13" t="s">
        <v>162</v>
      </c>
      <c r="E29" s="46">
        <v>1081.7750000000001</v>
      </c>
      <c r="F29" s="46">
        <v>974</v>
      </c>
      <c r="G29" s="21">
        <f t="shared" si="0"/>
        <v>-9.9627926324790353E-2</v>
      </c>
      <c r="H29" s="46">
        <v>937.4</v>
      </c>
      <c r="I29" s="21">
        <f t="shared" si="1"/>
        <v>3.9044164710902524E-2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1770.2932000000001</v>
      </c>
      <c r="F30" s="46">
        <v>1661.5</v>
      </c>
      <c r="G30" s="21">
        <f t="shared" si="0"/>
        <v>-6.1454904758149707E-2</v>
      </c>
      <c r="H30" s="46">
        <v>1611.5</v>
      </c>
      <c r="I30" s="21">
        <f t="shared" si="1"/>
        <v>3.1026993484331369E-2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162</v>
      </c>
      <c r="E31" s="49">
        <v>1209.2531999999999</v>
      </c>
      <c r="F31" s="49">
        <v>930.65000000000009</v>
      </c>
      <c r="G31" s="23">
        <f t="shared" si="0"/>
        <v>-0.23039277464802227</v>
      </c>
      <c r="H31" s="49">
        <v>867.35</v>
      </c>
      <c r="I31" s="23">
        <f t="shared" si="1"/>
        <v>7.2980918890874574E-2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162</v>
      </c>
      <c r="E33" s="54">
        <v>1959.6676</v>
      </c>
      <c r="F33" s="54">
        <v>2258.3000000000002</v>
      </c>
      <c r="G33" s="21">
        <f t="shared" si="0"/>
        <v>0.15238931337130857</v>
      </c>
      <c r="H33" s="54">
        <v>2300</v>
      </c>
      <c r="I33" s="21">
        <f>(F33-H33)/H33</f>
        <v>-1.8130434782608618E-2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162</v>
      </c>
      <c r="E34" s="46">
        <v>1819.0191555555555</v>
      </c>
      <c r="F34" s="46">
        <v>2255.5222222222219</v>
      </c>
      <c r="G34" s="21">
        <f t="shared" si="0"/>
        <v>0.23996617371154175</v>
      </c>
      <c r="H34" s="46">
        <v>2113.23</v>
      </c>
      <c r="I34" s="21">
        <f>(F34-H34)/H34</f>
        <v>6.7333996877870311E-2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162</v>
      </c>
      <c r="E35" s="46">
        <v>994.92449999999997</v>
      </c>
      <c r="F35" s="46">
        <v>1131.1875</v>
      </c>
      <c r="G35" s="21">
        <f t="shared" si="0"/>
        <v>0.13695813099385937</v>
      </c>
      <c r="H35" s="46">
        <v>1182.6424999999999</v>
      </c>
      <c r="I35" s="21">
        <f>(F35-H35)/H35</f>
        <v>-4.3508498975810467E-2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162</v>
      </c>
      <c r="E36" s="46">
        <v>1322.3483999999999</v>
      </c>
      <c r="F36" s="46">
        <v>1421.25</v>
      </c>
      <c r="G36" s="21">
        <f t="shared" si="0"/>
        <v>7.4792392080634845E-2</v>
      </c>
      <c r="H36" s="46">
        <v>1349.7850000000001</v>
      </c>
      <c r="I36" s="21">
        <f>(F36-H36)/H36</f>
        <v>5.2945469093225894E-2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162</v>
      </c>
      <c r="E37" s="49">
        <v>1115.0385999999999</v>
      </c>
      <c r="F37" s="49">
        <v>1399.4</v>
      </c>
      <c r="G37" s="23">
        <f t="shared" si="0"/>
        <v>0.25502381711269928</v>
      </c>
      <c r="H37" s="49">
        <v>1284.5</v>
      </c>
      <c r="I37" s="23">
        <f>(F37-H37)/H37</f>
        <v>8.9451148306734202E-2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2"/>
    </row>
    <row r="39" spans="1:9" ht="16.5" x14ac:dyDescent="0.3">
      <c r="A39" s="33"/>
      <c r="B39" s="40" t="s">
        <v>31</v>
      </c>
      <c r="C39" s="15" t="s">
        <v>105</v>
      </c>
      <c r="D39" s="20" t="s">
        <v>162</v>
      </c>
      <c r="E39" s="46">
        <v>26894.01222222222</v>
      </c>
      <c r="F39" s="46">
        <v>25971.522222222222</v>
      </c>
      <c r="G39" s="21">
        <f t="shared" si="0"/>
        <v>-3.4300943733406759E-2</v>
      </c>
      <c r="H39" s="46">
        <v>26121.552222222221</v>
      </c>
      <c r="I39" s="21">
        <f t="shared" ref="I39:I44" si="2">(F39-H39)/H39</f>
        <v>-5.7435331072081073E-3</v>
      </c>
    </row>
    <row r="40" spans="1:9" ht="16.5" x14ac:dyDescent="0.3">
      <c r="A40" s="37"/>
      <c r="B40" s="34" t="s">
        <v>32</v>
      </c>
      <c r="C40" s="15" t="s">
        <v>106</v>
      </c>
      <c r="D40" s="11" t="s">
        <v>162</v>
      </c>
      <c r="E40" s="46">
        <v>15356.293333333335</v>
      </c>
      <c r="F40" s="46">
        <v>15193.466666666667</v>
      </c>
      <c r="G40" s="21">
        <f t="shared" si="0"/>
        <v>-1.060325321561981E-2</v>
      </c>
      <c r="H40" s="46">
        <v>14990.718888888889</v>
      </c>
      <c r="I40" s="21">
        <f t="shared" si="2"/>
        <v>1.3524886917068071E-2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162</v>
      </c>
      <c r="E41" s="57">
        <v>11492.25</v>
      </c>
      <c r="F41" s="57">
        <v>10686</v>
      </c>
      <c r="G41" s="21">
        <f t="shared" si="0"/>
        <v>-7.0155974678587738E-2</v>
      </c>
      <c r="H41" s="57">
        <v>10404.75</v>
      </c>
      <c r="I41" s="21">
        <f t="shared" si="2"/>
        <v>2.7030923376342535E-2</v>
      </c>
    </row>
    <row r="42" spans="1:9" ht="16.5" x14ac:dyDescent="0.3">
      <c r="A42" s="37"/>
      <c r="B42" s="34" t="s">
        <v>34</v>
      </c>
      <c r="C42" s="15" t="s">
        <v>155</v>
      </c>
      <c r="D42" s="11" t="s">
        <v>162</v>
      </c>
      <c r="E42" s="47">
        <v>5807.8</v>
      </c>
      <c r="F42" s="47">
        <v>6416.5</v>
      </c>
      <c r="G42" s="21">
        <f t="shared" si="0"/>
        <v>0.10480732807603564</v>
      </c>
      <c r="H42" s="47">
        <v>6416.5</v>
      </c>
      <c r="I42" s="21">
        <f t="shared" si="2"/>
        <v>0</v>
      </c>
    </row>
    <row r="43" spans="1:9" ht="16.5" x14ac:dyDescent="0.3">
      <c r="A43" s="37"/>
      <c r="B43" s="34" t="s">
        <v>35</v>
      </c>
      <c r="C43" s="15" t="s">
        <v>153</v>
      </c>
      <c r="D43" s="11" t="s">
        <v>162</v>
      </c>
      <c r="E43" s="47">
        <v>9968.4761904761926</v>
      </c>
      <c r="F43" s="47">
        <v>9968.5714285714294</v>
      </c>
      <c r="G43" s="21">
        <f t="shared" si="0"/>
        <v>9.5539271416125863E-6</v>
      </c>
      <c r="H43" s="47">
        <v>9968.5714285714294</v>
      </c>
      <c r="I43" s="21">
        <f t="shared" si="2"/>
        <v>0</v>
      </c>
    </row>
    <row r="44" spans="1:9" ht="16.5" customHeight="1" thickBot="1" x14ac:dyDescent="0.35">
      <c r="A44" s="38"/>
      <c r="B44" s="34" t="s">
        <v>36</v>
      </c>
      <c r="C44" s="15" t="s">
        <v>154</v>
      </c>
      <c r="D44" s="24" t="s">
        <v>162</v>
      </c>
      <c r="E44" s="50">
        <v>12411.342857142856</v>
      </c>
      <c r="F44" s="50">
        <v>12166.666666666666</v>
      </c>
      <c r="G44" s="31">
        <f t="shared" si="0"/>
        <v>-1.97139176068588E-2</v>
      </c>
      <c r="H44" s="50">
        <v>12166.666666666666</v>
      </c>
      <c r="I44" s="31">
        <f t="shared" si="2"/>
        <v>0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30"/>
      <c r="G45" s="41"/>
      <c r="H45" s="41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7821.62</v>
      </c>
      <c r="F46" s="43">
        <v>6630</v>
      </c>
      <c r="G46" s="21">
        <f t="shared" si="0"/>
        <v>-0.15234951327218657</v>
      </c>
      <c r="H46" s="43">
        <v>6793.8888888888887</v>
      </c>
      <c r="I46" s="21">
        <f t="shared" ref="I46:I51" si="3">(F46-H46)/H46</f>
        <v>-2.4122986343936514E-2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6037.333333333333</v>
      </c>
      <c r="F47" s="47">
        <v>6035.1111111111113</v>
      </c>
      <c r="G47" s="21">
        <f t="shared" si="0"/>
        <v>-3.6808009422842044E-4</v>
      </c>
      <c r="H47" s="47">
        <v>6035.1111111111113</v>
      </c>
      <c r="I47" s="21">
        <f t="shared" si="3"/>
        <v>0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19273.25</v>
      </c>
      <c r="F48" s="47">
        <v>19273.75</v>
      </c>
      <c r="G48" s="21">
        <f t="shared" si="0"/>
        <v>2.5942692592064131E-5</v>
      </c>
      <c r="H48" s="47">
        <v>19273.75</v>
      </c>
      <c r="I48" s="21">
        <f t="shared" si="3"/>
        <v>0</v>
      </c>
    </row>
    <row r="49" spans="1:9" ht="16.5" x14ac:dyDescent="0.3">
      <c r="A49" s="37"/>
      <c r="B49" s="34" t="s">
        <v>48</v>
      </c>
      <c r="C49" s="15" t="s">
        <v>158</v>
      </c>
      <c r="D49" s="11" t="s">
        <v>114</v>
      </c>
      <c r="E49" s="47">
        <v>14492.298571428571</v>
      </c>
      <c r="F49" s="47">
        <v>18791.428428571431</v>
      </c>
      <c r="G49" s="21">
        <f t="shared" si="0"/>
        <v>0.29664927450629214</v>
      </c>
      <c r="H49" s="47">
        <v>16714.896714285715</v>
      </c>
      <c r="I49" s="21">
        <f t="shared" si="3"/>
        <v>0.12423239878658467</v>
      </c>
    </row>
    <row r="50" spans="1:9" ht="16.5" x14ac:dyDescent="0.3">
      <c r="A50" s="37"/>
      <c r="B50" s="34" t="s">
        <v>49</v>
      </c>
      <c r="C50" s="15" t="s">
        <v>159</v>
      </c>
      <c r="D50" s="13" t="s">
        <v>200</v>
      </c>
      <c r="E50" s="47">
        <v>1975.5714285714287</v>
      </c>
      <c r="F50" s="47">
        <v>1968.2857142857142</v>
      </c>
      <c r="G50" s="21">
        <f t="shared" si="0"/>
        <v>-3.6879022344349652E-3</v>
      </c>
      <c r="H50" s="47">
        <v>1968.2857142857142</v>
      </c>
      <c r="I50" s="21">
        <f t="shared" si="3"/>
        <v>0</v>
      </c>
    </row>
    <row r="51" spans="1:9" ht="16.5" customHeight="1" thickBot="1" x14ac:dyDescent="0.35">
      <c r="A51" s="38"/>
      <c r="B51" s="34" t="s">
        <v>50</v>
      </c>
      <c r="C51" s="15" t="s">
        <v>160</v>
      </c>
      <c r="D51" s="12" t="s">
        <v>112</v>
      </c>
      <c r="E51" s="50">
        <v>23291.3</v>
      </c>
      <c r="F51" s="50">
        <v>24020.888888888891</v>
      </c>
      <c r="G51" s="31">
        <f t="shared" si="0"/>
        <v>3.1324524130851059E-2</v>
      </c>
      <c r="H51" s="50">
        <v>24020.888888888891</v>
      </c>
      <c r="I51" s="31">
        <f t="shared" si="3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3750</v>
      </c>
      <c r="F53" s="66">
        <v>3250</v>
      </c>
      <c r="G53" s="22">
        <f t="shared" si="0"/>
        <v>-0.13333333333333333</v>
      </c>
      <c r="H53" s="66">
        <v>3250</v>
      </c>
      <c r="I53" s="22">
        <f t="shared" ref="I53:I61" si="4">(F53-H53)/H53</f>
        <v>0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3824.3333333333335</v>
      </c>
      <c r="F54" s="70">
        <v>3953.8333333333335</v>
      </c>
      <c r="G54" s="21">
        <f t="shared" si="0"/>
        <v>3.3862111043319099E-2</v>
      </c>
      <c r="H54" s="70">
        <v>3953.8333333333335</v>
      </c>
      <c r="I54" s="21">
        <f t="shared" si="4"/>
        <v>0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2000.8333333333333</v>
      </c>
      <c r="F55" s="70">
        <v>2047.5</v>
      </c>
      <c r="G55" s="21">
        <f t="shared" si="0"/>
        <v>2.3323615160349892E-2</v>
      </c>
      <c r="H55" s="70">
        <v>2047.5</v>
      </c>
      <c r="I55" s="21">
        <f t="shared" si="4"/>
        <v>0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5250</v>
      </c>
      <c r="F56" s="70">
        <v>5500</v>
      </c>
      <c r="G56" s="21">
        <f t="shared" si="0"/>
        <v>4.7619047619047616E-2</v>
      </c>
      <c r="H56" s="70">
        <v>5500</v>
      </c>
      <c r="I56" s="21">
        <f t="shared" si="4"/>
        <v>0</v>
      </c>
    </row>
    <row r="57" spans="1:9" ht="16.5" x14ac:dyDescent="0.3">
      <c r="A57" s="37"/>
      <c r="B57" s="99" t="s">
        <v>42</v>
      </c>
      <c r="C57" s="15" t="s">
        <v>199</v>
      </c>
      <c r="D57" s="11" t="s">
        <v>114</v>
      </c>
      <c r="E57" s="61">
        <v>2151.25</v>
      </c>
      <c r="F57" s="105">
        <v>2108.75</v>
      </c>
      <c r="G57" s="21">
        <f t="shared" si="0"/>
        <v>-1.9755955839628123E-2</v>
      </c>
      <c r="H57" s="105">
        <v>2108.75</v>
      </c>
      <c r="I57" s="21">
        <f t="shared" si="4"/>
        <v>0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4770.3888888888887</v>
      </c>
      <c r="F58" s="50">
        <v>4453</v>
      </c>
      <c r="G58" s="29">
        <f t="shared" si="0"/>
        <v>-6.6533126812395871E-2</v>
      </c>
      <c r="H58" s="50">
        <v>4415.5</v>
      </c>
      <c r="I58" s="29">
        <f t="shared" si="4"/>
        <v>8.4928094213565855E-3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57">
        <v>5191.2</v>
      </c>
      <c r="F59" s="68">
        <v>5280.625</v>
      </c>
      <c r="G59" s="21">
        <f t="shared" si="0"/>
        <v>1.7226267529665624E-2</v>
      </c>
      <c r="H59" s="68">
        <v>5280.625</v>
      </c>
      <c r="I59" s="21">
        <f t="shared" si="4"/>
        <v>0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4829.2</v>
      </c>
      <c r="F60" s="70">
        <v>4806.5</v>
      </c>
      <c r="G60" s="21">
        <f t="shared" si="0"/>
        <v>-4.7005715232336246E-3</v>
      </c>
      <c r="H60" s="70">
        <v>4806.5</v>
      </c>
      <c r="I60" s="21">
        <f t="shared" si="4"/>
        <v>0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17101.625</v>
      </c>
      <c r="F61" s="73">
        <v>19580.625</v>
      </c>
      <c r="G61" s="29">
        <f t="shared" si="0"/>
        <v>0.14495698508182703</v>
      </c>
      <c r="H61" s="73">
        <v>19580.625</v>
      </c>
      <c r="I61" s="29">
        <f t="shared" si="4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41"/>
      <c r="I62" s="8"/>
    </row>
    <row r="63" spans="1:9" ht="16.5" x14ac:dyDescent="0.3">
      <c r="A63" s="33"/>
      <c r="B63" s="34" t="s">
        <v>59</v>
      </c>
      <c r="C63" s="15" t="s">
        <v>129</v>
      </c>
      <c r="D63" s="20" t="s">
        <v>124</v>
      </c>
      <c r="E63" s="43">
        <v>5886.9</v>
      </c>
      <c r="F63" s="54">
        <v>6451.5</v>
      </c>
      <c r="G63" s="21">
        <f t="shared" si="0"/>
        <v>9.5907863221729672E-2</v>
      </c>
      <c r="H63" s="54">
        <v>6451.5</v>
      </c>
      <c r="I63" s="21">
        <f t="shared" ref="I63:I74" si="5">(F63-H63)/H63</f>
        <v>0</v>
      </c>
    </row>
    <row r="64" spans="1:9" ht="16.5" x14ac:dyDescent="0.3">
      <c r="A64" s="37"/>
      <c r="B64" s="34" t="s">
        <v>60</v>
      </c>
      <c r="C64" s="15" t="s">
        <v>130</v>
      </c>
      <c r="D64" s="13" t="s">
        <v>125</v>
      </c>
      <c r="E64" s="47">
        <v>47175.375</v>
      </c>
      <c r="F64" s="46">
        <v>47046.625</v>
      </c>
      <c r="G64" s="21">
        <f t="shared" si="0"/>
        <v>-2.7291780934438781E-3</v>
      </c>
      <c r="H64" s="46">
        <v>47046.625</v>
      </c>
      <c r="I64" s="21">
        <f t="shared" si="5"/>
        <v>0</v>
      </c>
    </row>
    <row r="65" spans="1:9" ht="16.5" x14ac:dyDescent="0.3">
      <c r="A65" s="37"/>
      <c r="B65" s="34" t="s">
        <v>61</v>
      </c>
      <c r="C65" s="15" t="s">
        <v>131</v>
      </c>
      <c r="D65" s="13" t="s">
        <v>201</v>
      </c>
      <c r="E65" s="47">
        <v>11794.638095238095</v>
      </c>
      <c r="F65" s="46">
        <v>12162.5</v>
      </c>
      <c r="G65" s="21">
        <f t="shared" si="0"/>
        <v>3.1188909892065578E-2</v>
      </c>
      <c r="H65" s="46">
        <v>12162.5</v>
      </c>
      <c r="I65" s="21">
        <f t="shared" si="5"/>
        <v>0</v>
      </c>
    </row>
    <row r="66" spans="1:9" ht="16.5" x14ac:dyDescent="0.3">
      <c r="A66" s="37"/>
      <c r="B66" s="34" t="s">
        <v>62</v>
      </c>
      <c r="C66" s="15" t="s">
        <v>132</v>
      </c>
      <c r="D66" s="13" t="s">
        <v>126</v>
      </c>
      <c r="E66" s="47">
        <v>7223.666666666667</v>
      </c>
      <c r="F66" s="46">
        <v>7253.2222222222226</v>
      </c>
      <c r="G66" s="21">
        <f t="shared" si="0"/>
        <v>4.0914893944288206E-3</v>
      </c>
      <c r="H66" s="46">
        <v>7291.5555555555557</v>
      </c>
      <c r="I66" s="21">
        <f t="shared" si="5"/>
        <v>-5.2572229672070781E-3</v>
      </c>
    </row>
    <row r="67" spans="1:9" ht="16.5" x14ac:dyDescent="0.3">
      <c r="A67" s="37"/>
      <c r="B67" s="34" t="s">
        <v>63</v>
      </c>
      <c r="C67" s="15" t="s">
        <v>133</v>
      </c>
      <c r="D67" s="13" t="s">
        <v>127</v>
      </c>
      <c r="E67" s="47">
        <v>3844.91</v>
      </c>
      <c r="F67" s="46">
        <v>3713.2</v>
      </c>
      <c r="G67" s="21">
        <f t="shared" si="0"/>
        <v>-3.4255678286357817E-2</v>
      </c>
      <c r="H67" s="46">
        <v>3880.625</v>
      </c>
      <c r="I67" s="21">
        <f t="shared" si="5"/>
        <v>-4.3143823482042244E-2</v>
      </c>
    </row>
    <row r="68" spans="1:9" ht="16.5" customHeight="1" thickBot="1" x14ac:dyDescent="0.35">
      <c r="A68" s="38"/>
      <c r="B68" s="34" t="s">
        <v>64</v>
      </c>
      <c r="C68" s="15" t="s">
        <v>134</v>
      </c>
      <c r="D68" s="12" t="s">
        <v>128</v>
      </c>
      <c r="E68" s="50">
        <v>3516.7142857142853</v>
      </c>
      <c r="F68" s="58">
        <v>3424.3771428571426</v>
      </c>
      <c r="G68" s="31">
        <f t="shared" si="0"/>
        <v>-2.6256651907218542E-2</v>
      </c>
      <c r="H68" s="58">
        <v>3424.4285714285716</v>
      </c>
      <c r="I68" s="31">
        <f t="shared" si="5"/>
        <v>-1.5018146927637606E-5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139</v>
      </c>
      <c r="D70" s="20" t="s">
        <v>135</v>
      </c>
      <c r="E70" s="43">
        <v>3595</v>
      </c>
      <c r="F70" s="43">
        <v>3629.6179999999999</v>
      </c>
      <c r="G70" s="21">
        <f t="shared" si="0"/>
        <v>9.6294853963838495E-3</v>
      </c>
      <c r="H70" s="43">
        <v>3629.6</v>
      </c>
      <c r="I70" s="21">
        <f t="shared" si="5"/>
        <v>4.9592241569399116E-6</v>
      </c>
    </row>
    <row r="71" spans="1:9" ht="16.5" x14ac:dyDescent="0.3">
      <c r="A71" s="37"/>
      <c r="B71" s="34" t="s">
        <v>67</v>
      </c>
      <c r="C71" s="15" t="s">
        <v>140</v>
      </c>
      <c r="D71" s="13" t="s">
        <v>136</v>
      </c>
      <c r="E71" s="47">
        <v>2742.7777777777778</v>
      </c>
      <c r="F71" s="47">
        <v>2660.6066666666666</v>
      </c>
      <c r="G71" s="21">
        <f t="shared" si="0"/>
        <v>-2.9959084464249598E-2</v>
      </c>
      <c r="H71" s="47">
        <v>2660.6666666666665</v>
      </c>
      <c r="I71" s="21">
        <f t="shared" si="5"/>
        <v>-2.2550739163096503E-5</v>
      </c>
    </row>
    <row r="72" spans="1:9" ht="16.5" x14ac:dyDescent="0.3">
      <c r="A72" s="37"/>
      <c r="B72" s="34" t="s">
        <v>69</v>
      </c>
      <c r="C72" s="15" t="s">
        <v>141</v>
      </c>
      <c r="D72" s="13" t="s">
        <v>137</v>
      </c>
      <c r="E72" s="47">
        <v>1297.2666666666669</v>
      </c>
      <c r="F72" s="47">
        <v>1319.0311111111109</v>
      </c>
      <c r="G72" s="21">
        <f t="shared" si="0"/>
        <v>1.6777155386538914E-2</v>
      </c>
      <c r="H72" s="47">
        <v>1319.1111111111111</v>
      </c>
      <c r="I72" s="21">
        <f t="shared" si="5"/>
        <v>-6.0646900269658994E-5</v>
      </c>
    </row>
    <row r="73" spans="1:9" ht="16.5" x14ac:dyDescent="0.3">
      <c r="A73" s="37"/>
      <c r="B73" s="34" t="s">
        <v>70</v>
      </c>
      <c r="C73" s="15" t="s">
        <v>142</v>
      </c>
      <c r="D73" s="13" t="s">
        <v>138</v>
      </c>
      <c r="E73" s="47">
        <v>2096.2333333333336</v>
      </c>
      <c r="F73" s="47">
        <v>2111.2111111111112</v>
      </c>
      <c r="G73" s="21">
        <f t="shared" si="0"/>
        <v>7.1450909302928954E-3</v>
      </c>
      <c r="H73" s="47">
        <v>2111.1111111111113</v>
      </c>
      <c r="I73" s="21">
        <f t="shared" si="5"/>
        <v>4.7368421052588491E-5</v>
      </c>
    </row>
    <row r="74" spans="1:9" ht="16.5" customHeight="1" thickBot="1" x14ac:dyDescent="0.35">
      <c r="A74" s="38"/>
      <c r="B74" s="34" t="s">
        <v>71</v>
      </c>
      <c r="C74" s="15" t="s">
        <v>202</v>
      </c>
      <c r="D74" s="12" t="s">
        <v>135</v>
      </c>
      <c r="E74" s="50">
        <v>1695</v>
      </c>
      <c r="F74" s="50">
        <v>1615.1279999999999</v>
      </c>
      <c r="G74" s="21">
        <f t="shared" si="0"/>
        <v>-4.7122123893805351E-2</v>
      </c>
      <c r="H74" s="50">
        <v>1615.1279999999999</v>
      </c>
      <c r="I74" s="21">
        <f t="shared" si="5"/>
        <v>0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145</v>
      </c>
      <c r="D76" s="20" t="s">
        <v>143</v>
      </c>
      <c r="E76" s="43">
        <v>1423</v>
      </c>
      <c r="F76" s="43">
        <v>1466.4285714285713</v>
      </c>
      <c r="G76" s="22">
        <f t="shared" si="0"/>
        <v>3.0519024194357928E-2</v>
      </c>
      <c r="H76" s="43">
        <v>1466.4285714285713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144</v>
      </c>
      <c r="D77" s="11" t="s">
        <v>162</v>
      </c>
      <c r="E77" s="47">
        <v>1465.5</v>
      </c>
      <c r="F77" s="32">
        <v>1448.1111111111111</v>
      </c>
      <c r="G77" s="21">
        <f t="shared" si="0"/>
        <v>-1.186549907123092E-2</v>
      </c>
      <c r="H77" s="32">
        <v>1448.1111111111111</v>
      </c>
      <c r="I77" s="21">
        <f t="shared" si="6"/>
        <v>0</v>
      </c>
    </row>
    <row r="78" spans="1:9" ht="16.5" x14ac:dyDescent="0.3">
      <c r="A78" s="37"/>
      <c r="B78" s="34" t="s">
        <v>75</v>
      </c>
      <c r="C78" s="15" t="s">
        <v>149</v>
      </c>
      <c r="D78" s="13" t="s">
        <v>146</v>
      </c>
      <c r="E78" s="47">
        <v>921.16000000000008</v>
      </c>
      <c r="F78" s="47">
        <v>867</v>
      </c>
      <c r="G78" s="21">
        <f t="shared" si="0"/>
        <v>-5.8795431846801943E-2</v>
      </c>
      <c r="H78" s="47">
        <v>881.7</v>
      </c>
      <c r="I78" s="21">
        <f t="shared" si="6"/>
        <v>-1.6672337529772083E-2</v>
      </c>
    </row>
    <row r="79" spans="1:9" ht="15.75" customHeight="1" x14ac:dyDescent="0.3">
      <c r="A79" s="37"/>
      <c r="B79" s="34" t="s">
        <v>77</v>
      </c>
      <c r="C79" s="15" t="s">
        <v>147</v>
      </c>
      <c r="D79" s="13" t="s">
        <v>163</v>
      </c>
      <c r="E79" s="47">
        <v>1411.5</v>
      </c>
      <c r="F79" s="47">
        <v>1448.6977777777777</v>
      </c>
      <c r="G79" s="21">
        <f t="shared" si="0"/>
        <v>2.6353367182272529E-2</v>
      </c>
      <c r="H79" s="47">
        <v>1448.6977777777777</v>
      </c>
      <c r="I79" s="21">
        <f t="shared" si="6"/>
        <v>0</v>
      </c>
    </row>
    <row r="80" spans="1:9" ht="16.5" x14ac:dyDescent="0.3">
      <c r="A80" s="37"/>
      <c r="B80" s="34" t="s">
        <v>78</v>
      </c>
      <c r="C80" s="15" t="s">
        <v>150</v>
      </c>
      <c r="D80" s="25" t="s">
        <v>148</v>
      </c>
      <c r="E80" s="61">
        <v>1720.0266666666666</v>
      </c>
      <c r="F80" s="61">
        <v>1739.5</v>
      </c>
      <c r="G80" s="21">
        <f t="shared" si="0"/>
        <v>1.1321529898761274E-2</v>
      </c>
      <c r="H80" s="61">
        <v>1739.5</v>
      </c>
      <c r="I80" s="21">
        <f t="shared" si="6"/>
        <v>0</v>
      </c>
    </row>
    <row r="81" spans="1:9" ht="16.5" x14ac:dyDescent="0.3">
      <c r="A81" s="37"/>
      <c r="B81" s="34" t="s">
        <v>79</v>
      </c>
      <c r="C81" s="15" t="s">
        <v>156</v>
      </c>
      <c r="D81" s="25" t="s">
        <v>157</v>
      </c>
      <c r="E81" s="61">
        <v>8750</v>
      </c>
      <c r="F81" s="61">
        <v>8750</v>
      </c>
      <c r="G81" s="21">
        <f t="shared" ref="G81:G82" si="7">(F81-E81)/E81</f>
        <v>0</v>
      </c>
      <c r="H81" s="61">
        <v>8750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152</v>
      </c>
      <c r="D82" s="12" t="s">
        <v>151</v>
      </c>
      <c r="E82" s="50">
        <v>3854.3</v>
      </c>
      <c r="F82" s="50">
        <v>3954.5179999999991</v>
      </c>
      <c r="G82" s="23">
        <f t="shared" si="7"/>
        <v>2.6001608592999749E-2</v>
      </c>
      <c r="H82" s="50">
        <v>3954.5</v>
      </c>
      <c r="I82" s="23">
        <f t="shared" si="6"/>
        <v>4.5517764569780269E-6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92"/>
  <sheetViews>
    <sheetView rightToLeft="1" topLeftCell="B72" zoomScaleNormal="100" workbookViewId="0">
      <selection activeCell="I46" sqref="I46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customWidth="1"/>
    <col min="5" max="5" width="12.25" style="28" customWidth="1"/>
    <col min="6" max="6" width="15.125" style="28" customWidth="1"/>
    <col min="7" max="7" width="9.75" style="28" customWidth="1"/>
    <col min="8" max="8" width="14.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7" t="s">
        <v>203</v>
      </c>
      <c r="B9" s="147"/>
      <c r="C9" s="147"/>
      <c r="D9" s="147"/>
      <c r="E9" s="147"/>
      <c r="F9" s="147"/>
      <c r="G9" s="147"/>
      <c r="H9" s="147"/>
      <c r="I9" s="147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48" t="s">
        <v>3</v>
      </c>
      <c r="B13" s="154"/>
      <c r="C13" s="171" t="s">
        <v>0</v>
      </c>
      <c r="D13" s="173" t="s">
        <v>23</v>
      </c>
      <c r="E13" s="150" t="s">
        <v>217</v>
      </c>
      <c r="F13" s="167" t="s">
        <v>225</v>
      </c>
      <c r="G13" s="150" t="s">
        <v>198</v>
      </c>
      <c r="H13" s="167" t="s">
        <v>220</v>
      </c>
      <c r="I13" s="150" t="s">
        <v>188</v>
      </c>
    </row>
    <row r="14" spans="1:9" ht="38.25" customHeight="1" thickBot="1" x14ac:dyDescent="0.25">
      <c r="A14" s="149"/>
      <c r="B14" s="155"/>
      <c r="C14" s="172"/>
      <c r="D14" s="174"/>
      <c r="E14" s="151"/>
      <c r="F14" s="168"/>
      <c r="G14" s="169"/>
      <c r="H14" s="168"/>
      <c r="I14" s="169"/>
    </row>
    <row r="15" spans="1:9" ht="17.25" customHeight="1" thickBot="1" x14ac:dyDescent="0.3">
      <c r="A15" s="33" t="s">
        <v>24</v>
      </c>
      <c r="B15" s="27"/>
      <c r="C15" s="133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15</v>
      </c>
      <c r="C16" s="14" t="s">
        <v>95</v>
      </c>
      <c r="D16" s="11" t="s">
        <v>82</v>
      </c>
      <c r="E16" s="42">
        <v>1576.2794000000001</v>
      </c>
      <c r="F16" s="42">
        <v>1169.5</v>
      </c>
      <c r="G16" s="21">
        <f>(F16-E16)/E16</f>
        <v>-0.25806300583513309</v>
      </c>
      <c r="H16" s="42">
        <v>1277</v>
      </c>
      <c r="I16" s="21">
        <f>(F16-H16)/H16</f>
        <v>-8.418167580266249E-2</v>
      </c>
    </row>
    <row r="17" spans="1:9" ht="16.5" x14ac:dyDescent="0.3">
      <c r="A17" s="37"/>
      <c r="B17" s="34" t="s">
        <v>6</v>
      </c>
      <c r="C17" s="15" t="s">
        <v>86</v>
      </c>
      <c r="D17" s="11" t="s">
        <v>162</v>
      </c>
      <c r="E17" s="46">
        <v>2474.0749999999998</v>
      </c>
      <c r="F17" s="46">
        <v>1395.6999999999998</v>
      </c>
      <c r="G17" s="21">
        <f>(F17-E17)/E17</f>
        <v>-0.43586997160554958</v>
      </c>
      <c r="H17" s="46">
        <v>1518.33</v>
      </c>
      <c r="I17" s="21">
        <f>(F17-H17)/H17</f>
        <v>-8.0766368312554002E-2</v>
      </c>
    </row>
    <row r="18" spans="1:9" ht="16.5" x14ac:dyDescent="0.3">
      <c r="A18" s="37"/>
      <c r="B18" s="34" t="s">
        <v>11</v>
      </c>
      <c r="C18" s="15" t="s">
        <v>91</v>
      </c>
      <c r="D18" s="11" t="s">
        <v>81</v>
      </c>
      <c r="E18" s="46">
        <v>484.33339999999998</v>
      </c>
      <c r="F18" s="46">
        <v>387.4</v>
      </c>
      <c r="G18" s="21">
        <f>(F18-E18)/E18</f>
        <v>-0.2001377563471774</v>
      </c>
      <c r="H18" s="46">
        <v>417.4</v>
      </c>
      <c r="I18" s="21">
        <f>(F18-H18)/H18</f>
        <v>-7.1873502635361769E-2</v>
      </c>
    </row>
    <row r="19" spans="1:9" ht="16.5" x14ac:dyDescent="0.3">
      <c r="A19" s="37"/>
      <c r="B19" s="34" t="s">
        <v>14</v>
      </c>
      <c r="C19" s="15" t="s">
        <v>94</v>
      </c>
      <c r="D19" s="11" t="s">
        <v>81</v>
      </c>
      <c r="E19" s="46">
        <v>655.471</v>
      </c>
      <c r="F19" s="46">
        <v>522.5</v>
      </c>
      <c r="G19" s="21">
        <f>(F19-E19)/E19</f>
        <v>-0.20286328456941649</v>
      </c>
      <c r="H19" s="46">
        <v>554.9</v>
      </c>
      <c r="I19" s="21">
        <f>(F19-H19)/H19</f>
        <v>-5.8388898900702792E-2</v>
      </c>
    </row>
    <row r="20" spans="1:9" ht="16.5" x14ac:dyDescent="0.3">
      <c r="A20" s="37"/>
      <c r="B20" s="34" t="s">
        <v>12</v>
      </c>
      <c r="C20" s="15" t="s">
        <v>92</v>
      </c>
      <c r="D20" s="11" t="s">
        <v>81</v>
      </c>
      <c r="E20" s="46">
        <v>665.87450000000001</v>
      </c>
      <c r="F20" s="46">
        <v>577.4</v>
      </c>
      <c r="G20" s="21">
        <f>(F20-E20)/E20</f>
        <v>-0.13286963234062879</v>
      </c>
      <c r="H20" s="46">
        <v>612.4</v>
      </c>
      <c r="I20" s="21">
        <f>(F20-H20)/H20</f>
        <v>-5.7152188112344876E-2</v>
      </c>
    </row>
    <row r="21" spans="1:9" ht="16.5" x14ac:dyDescent="0.3">
      <c r="A21" s="37"/>
      <c r="B21" s="34" t="s">
        <v>13</v>
      </c>
      <c r="C21" s="15" t="s">
        <v>93</v>
      </c>
      <c r="D21" s="11" t="s">
        <v>81</v>
      </c>
      <c r="E21" s="46">
        <v>789.17200000000003</v>
      </c>
      <c r="F21" s="46">
        <v>549.9</v>
      </c>
      <c r="G21" s="21">
        <f>(F21-E21)/E21</f>
        <v>-0.30319372709624776</v>
      </c>
      <c r="H21" s="46">
        <v>582.4</v>
      </c>
      <c r="I21" s="21">
        <f>(F21-H21)/H21</f>
        <v>-5.5803571428571432E-2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162</v>
      </c>
      <c r="E22" s="46">
        <v>1271.1866</v>
      </c>
      <c r="F22" s="46">
        <v>1219.4000000000001</v>
      </c>
      <c r="G22" s="21">
        <f>(F22-E22)/E22</f>
        <v>-4.0738786894071968E-2</v>
      </c>
      <c r="H22" s="46">
        <v>1264.9000000000001</v>
      </c>
      <c r="I22" s="21">
        <f>(F22-H22)/H22</f>
        <v>-3.5971223021582732E-2</v>
      </c>
    </row>
    <row r="23" spans="1:9" ht="16.5" x14ac:dyDescent="0.3">
      <c r="A23" s="37"/>
      <c r="B23" s="34" t="s">
        <v>5</v>
      </c>
      <c r="C23" s="15" t="s">
        <v>85</v>
      </c>
      <c r="D23" s="13" t="s">
        <v>162</v>
      </c>
      <c r="E23" s="46">
        <v>3261.0104444444441</v>
      </c>
      <c r="F23" s="46">
        <v>2129.1</v>
      </c>
      <c r="G23" s="21">
        <f>(F23-E23)/E23</f>
        <v>-0.34710420703276218</v>
      </c>
      <c r="H23" s="46">
        <v>2162.73</v>
      </c>
      <c r="I23" s="21">
        <f>(F23-H23)/H23</f>
        <v>-1.5549791236076676E-2</v>
      </c>
    </row>
    <row r="24" spans="1:9" ht="16.5" x14ac:dyDescent="0.3">
      <c r="A24" s="37"/>
      <c r="B24" s="34" t="s">
        <v>7</v>
      </c>
      <c r="C24" s="15" t="s">
        <v>87</v>
      </c>
      <c r="D24" s="13" t="s">
        <v>162</v>
      </c>
      <c r="E24" s="46">
        <v>1029.9486000000002</v>
      </c>
      <c r="F24" s="46">
        <v>747.7</v>
      </c>
      <c r="G24" s="21">
        <f>(F24-E24)/E24</f>
        <v>-0.27404144245644885</v>
      </c>
      <c r="H24" s="46">
        <v>759.23</v>
      </c>
      <c r="I24" s="21">
        <f>(F24-H24)/H24</f>
        <v>-1.5186438892035315E-2</v>
      </c>
    </row>
    <row r="25" spans="1:9" ht="16.5" x14ac:dyDescent="0.3">
      <c r="A25" s="37"/>
      <c r="B25" s="34" t="s">
        <v>16</v>
      </c>
      <c r="C25" s="15" t="s">
        <v>96</v>
      </c>
      <c r="D25" s="13" t="s">
        <v>81</v>
      </c>
      <c r="E25" s="46">
        <v>795.84099999999989</v>
      </c>
      <c r="F25" s="46">
        <v>560.70000000000005</v>
      </c>
      <c r="G25" s="21">
        <f>(F25-E25)/E25</f>
        <v>-0.29546228455181361</v>
      </c>
      <c r="H25" s="46">
        <v>563.23</v>
      </c>
      <c r="I25" s="21">
        <f>(F25-H25)/H25</f>
        <v>-4.4919482271895544E-3</v>
      </c>
    </row>
    <row r="26" spans="1:9" ht="16.5" x14ac:dyDescent="0.3">
      <c r="A26" s="37"/>
      <c r="B26" s="34" t="s">
        <v>4</v>
      </c>
      <c r="C26" s="15" t="s">
        <v>84</v>
      </c>
      <c r="D26" s="13" t="s">
        <v>162</v>
      </c>
      <c r="E26" s="46">
        <v>1509.97</v>
      </c>
      <c r="F26" s="46">
        <v>1604.9</v>
      </c>
      <c r="G26" s="21">
        <f>(F26-E26)/E26</f>
        <v>6.2868798717855362E-2</v>
      </c>
      <c r="H26" s="46">
        <v>1572.4</v>
      </c>
      <c r="I26" s="21">
        <f>(F26-H26)/H26</f>
        <v>2.0669040956499619E-2</v>
      </c>
    </row>
    <row r="27" spans="1:9" ht="16.5" x14ac:dyDescent="0.3">
      <c r="A27" s="37"/>
      <c r="B27" s="34" t="s">
        <v>18</v>
      </c>
      <c r="C27" s="15" t="s">
        <v>98</v>
      </c>
      <c r="D27" s="13" t="s">
        <v>83</v>
      </c>
      <c r="E27" s="46">
        <v>1770.2932000000001</v>
      </c>
      <c r="F27" s="46">
        <v>1661.5</v>
      </c>
      <c r="G27" s="21">
        <f>(F27-E27)/E27</f>
        <v>-6.1454904758149707E-2</v>
      </c>
      <c r="H27" s="46">
        <v>1611.5</v>
      </c>
      <c r="I27" s="21">
        <f>(F27-H27)/H27</f>
        <v>3.1026993484331369E-2</v>
      </c>
    </row>
    <row r="28" spans="1:9" ht="16.5" x14ac:dyDescent="0.3">
      <c r="A28" s="37"/>
      <c r="B28" s="34" t="s">
        <v>17</v>
      </c>
      <c r="C28" s="15" t="s">
        <v>97</v>
      </c>
      <c r="D28" s="13" t="s">
        <v>162</v>
      </c>
      <c r="E28" s="46">
        <v>1081.7750000000001</v>
      </c>
      <c r="F28" s="46">
        <v>974</v>
      </c>
      <c r="G28" s="21">
        <f>(F28-E28)/E28</f>
        <v>-9.9627926324790353E-2</v>
      </c>
      <c r="H28" s="46">
        <v>937.4</v>
      </c>
      <c r="I28" s="21">
        <f>(F28-H28)/H28</f>
        <v>3.9044164710902524E-2</v>
      </c>
    </row>
    <row r="29" spans="1:9" ht="17.25" thickBot="1" x14ac:dyDescent="0.35">
      <c r="A29" s="38"/>
      <c r="B29" s="34" t="s">
        <v>9</v>
      </c>
      <c r="C29" s="15" t="s">
        <v>88</v>
      </c>
      <c r="D29" s="13" t="s">
        <v>162</v>
      </c>
      <c r="E29" s="46">
        <v>1931.8994000000002</v>
      </c>
      <c r="F29" s="46">
        <v>2081</v>
      </c>
      <c r="G29" s="21">
        <f>(F29-E29)/E29</f>
        <v>7.7178242303921077E-2</v>
      </c>
      <c r="H29" s="46">
        <v>1951.9</v>
      </c>
      <c r="I29" s="21">
        <f>(F29-H29)/H29</f>
        <v>6.6140683436651415E-2</v>
      </c>
    </row>
    <row r="30" spans="1:9" ht="16.5" x14ac:dyDescent="0.3">
      <c r="A30" s="37"/>
      <c r="B30" s="34" t="s">
        <v>19</v>
      </c>
      <c r="C30" s="15" t="s">
        <v>99</v>
      </c>
      <c r="D30" s="13" t="s">
        <v>162</v>
      </c>
      <c r="E30" s="46">
        <v>1209.2531999999999</v>
      </c>
      <c r="F30" s="46">
        <v>930.65000000000009</v>
      </c>
      <c r="G30" s="21">
        <f>(F30-E30)/E30</f>
        <v>-0.23039277464802227</v>
      </c>
      <c r="H30" s="46">
        <v>867.35</v>
      </c>
      <c r="I30" s="21">
        <f>(F30-H30)/H30</f>
        <v>7.2980918890874574E-2</v>
      </c>
    </row>
    <row r="31" spans="1:9" ht="17.25" thickBot="1" x14ac:dyDescent="0.35">
      <c r="A31" s="38"/>
      <c r="B31" s="36" t="s">
        <v>8</v>
      </c>
      <c r="C31" s="16" t="s">
        <v>89</v>
      </c>
      <c r="D31" s="12" t="s">
        <v>162</v>
      </c>
      <c r="E31" s="49">
        <v>5726.5694444444443</v>
      </c>
      <c r="F31" s="49">
        <v>4013.5</v>
      </c>
      <c r="G31" s="23">
        <f>(F31-E31)/E31</f>
        <v>-0.29914409683905185</v>
      </c>
      <c r="H31" s="49">
        <v>3249.9966666666669</v>
      </c>
      <c r="I31" s="23">
        <f>(F31-H31)/H31</f>
        <v>0.23492434351214711</v>
      </c>
    </row>
    <row r="32" spans="1:9" ht="15.75" customHeight="1" thickBot="1" x14ac:dyDescent="0.25">
      <c r="A32" s="160" t="s">
        <v>189</v>
      </c>
      <c r="B32" s="161"/>
      <c r="C32" s="161"/>
      <c r="D32" s="162"/>
      <c r="E32" s="106">
        <f>SUM(E16:E31)</f>
        <v>26232.952188888885</v>
      </c>
      <c r="F32" s="107">
        <f>SUM(F16:F31)</f>
        <v>20524.850000000002</v>
      </c>
      <c r="G32" s="108">
        <f t="shared" ref="G32" si="0">(F32-E32)/E32</f>
        <v>-0.21759282553438958</v>
      </c>
      <c r="H32" s="107">
        <f>SUM(H16:H31)</f>
        <v>19903.066666666662</v>
      </c>
      <c r="I32" s="111">
        <f t="shared" ref="I32" si="1">(F32-H32)/H32</f>
        <v>3.12405793412074E-2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28</v>
      </c>
      <c r="C34" s="18" t="s">
        <v>102</v>
      </c>
      <c r="D34" s="20" t="s">
        <v>162</v>
      </c>
      <c r="E34" s="54">
        <v>994.92449999999997</v>
      </c>
      <c r="F34" s="54">
        <v>1131.1875</v>
      </c>
      <c r="G34" s="21">
        <f>(F34-E34)/E34</f>
        <v>0.13695813099385937</v>
      </c>
      <c r="H34" s="54">
        <v>1182.6424999999999</v>
      </c>
      <c r="I34" s="21">
        <f>(F34-H34)/H34</f>
        <v>-4.3508498975810467E-2</v>
      </c>
    </row>
    <row r="35" spans="1:9" ht="16.5" x14ac:dyDescent="0.3">
      <c r="A35" s="37"/>
      <c r="B35" s="34" t="s">
        <v>26</v>
      </c>
      <c r="C35" s="15" t="s">
        <v>100</v>
      </c>
      <c r="D35" s="11" t="s">
        <v>162</v>
      </c>
      <c r="E35" s="46">
        <v>1959.6676</v>
      </c>
      <c r="F35" s="46">
        <v>2258.3000000000002</v>
      </c>
      <c r="G35" s="21">
        <f>(F35-E35)/E35</f>
        <v>0.15238931337130857</v>
      </c>
      <c r="H35" s="46">
        <v>2300</v>
      </c>
      <c r="I35" s="21">
        <f>(F35-H35)/H35</f>
        <v>-1.8130434782608618E-2</v>
      </c>
    </row>
    <row r="36" spans="1:9" ht="16.5" x14ac:dyDescent="0.3">
      <c r="A36" s="37"/>
      <c r="B36" s="39" t="s">
        <v>29</v>
      </c>
      <c r="C36" s="15" t="s">
        <v>103</v>
      </c>
      <c r="D36" s="11" t="s">
        <v>162</v>
      </c>
      <c r="E36" s="46">
        <v>1322.3483999999999</v>
      </c>
      <c r="F36" s="46">
        <v>1421.25</v>
      </c>
      <c r="G36" s="21">
        <f>(F36-E36)/E36</f>
        <v>7.4792392080634845E-2</v>
      </c>
      <c r="H36" s="46">
        <v>1349.7850000000001</v>
      </c>
      <c r="I36" s="21">
        <f>(F36-H36)/H36</f>
        <v>5.2945469093225894E-2</v>
      </c>
    </row>
    <row r="37" spans="1:9" ht="16.5" x14ac:dyDescent="0.3">
      <c r="A37" s="37"/>
      <c r="B37" s="34" t="s">
        <v>27</v>
      </c>
      <c r="C37" s="15" t="s">
        <v>101</v>
      </c>
      <c r="D37" s="11" t="s">
        <v>162</v>
      </c>
      <c r="E37" s="46">
        <v>1819.0191555555555</v>
      </c>
      <c r="F37" s="46">
        <v>2255.5222222222219</v>
      </c>
      <c r="G37" s="21">
        <f>(F37-E37)/E37</f>
        <v>0.23996617371154175</v>
      </c>
      <c r="H37" s="46">
        <v>2113.23</v>
      </c>
      <c r="I37" s="21">
        <f>(F37-H37)/H37</f>
        <v>6.7333996877870311E-2</v>
      </c>
    </row>
    <row r="38" spans="1:9" ht="17.25" thickBot="1" x14ac:dyDescent="0.35">
      <c r="A38" s="38"/>
      <c r="B38" s="39" t="s">
        <v>30</v>
      </c>
      <c r="C38" s="15" t="s">
        <v>104</v>
      </c>
      <c r="D38" s="24" t="s">
        <v>162</v>
      </c>
      <c r="E38" s="49">
        <v>1115.0385999999999</v>
      </c>
      <c r="F38" s="49">
        <v>1399.4</v>
      </c>
      <c r="G38" s="23">
        <f>(F38-E38)/E38</f>
        <v>0.25502381711269928</v>
      </c>
      <c r="H38" s="49">
        <v>1284.5</v>
      </c>
      <c r="I38" s="23">
        <f>(F38-H38)/H38</f>
        <v>8.9451148306734202E-2</v>
      </c>
    </row>
    <row r="39" spans="1:9" ht="15.75" customHeight="1" thickBot="1" x14ac:dyDescent="0.25">
      <c r="A39" s="160" t="s">
        <v>190</v>
      </c>
      <c r="B39" s="161"/>
      <c r="C39" s="161"/>
      <c r="D39" s="162"/>
      <c r="E39" s="86">
        <f>SUM(E34:E38)</f>
        <v>7210.9982555555553</v>
      </c>
      <c r="F39" s="109">
        <f>SUM(F34:F38)</f>
        <v>8465.6597222222226</v>
      </c>
      <c r="G39" s="110">
        <f t="shared" ref="G39" si="2">(F39-E39)/E39</f>
        <v>0.17399275692516511</v>
      </c>
      <c r="H39" s="109">
        <f>SUM(H34:H38)</f>
        <v>8230.1574999999993</v>
      </c>
      <c r="I39" s="111">
        <f t="shared" ref="I39" si="3">(F39-H39)/H39</f>
        <v>2.8614546224932307E-2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31</v>
      </c>
      <c r="C41" s="15" t="s">
        <v>105</v>
      </c>
      <c r="D41" s="20" t="s">
        <v>162</v>
      </c>
      <c r="E41" s="46">
        <v>26894.01222222222</v>
      </c>
      <c r="F41" s="46">
        <v>25971.522222222222</v>
      </c>
      <c r="G41" s="21">
        <f>(F41-E41)/E41</f>
        <v>-3.4300943733406759E-2</v>
      </c>
      <c r="H41" s="46">
        <v>26121.552222222221</v>
      </c>
      <c r="I41" s="21">
        <f>(F41-H41)/H41</f>
        <v>-5.7435331072081073E-3</v>
      </c>
    </row>
    <row r="42" spans="1:9" ht="16.5" x14ac:dyDescent="0.3">
      <c r="A42" s="37"/>
      <c r="B42" s="34" t="s">
        <v>34</v>
      </c>
      <c r="C42" s="15" t="s">
        <v>155</v>
      </c>
      <c r="D42" s="11" t="s">
        <v>162</v>
      </c>
      <c r="E42" s="46">
        <v>5807.8</v>
      </c>
      <c r="F42" s="46">
        <v>6416.5</v>
      </c>
      <c r="G42" s="21">
        <f>(F42-E42)/E42</f>
        <v>0.10480732807603564</v>
      </c>
      <c r="H42" s="46">
        <v>6416.5</v>
      </c>
      <c r="I42" s="21">
        <f>(F42-H42)/H42</f>
        <v>0</v>
      </c>
    </row>
    <row r="43" spans="1:9" ht="16.5" x14ac:dyDescent="0.3">
      <c r="A43" s="37"/>
      <c r="B43" s="39" t="s">
        <v>35</v>
      </c>
      <c r="C43" s="15" t="s">
        <v>153</v>
      </c>
      <c r="D43" s="11" t="s">
        <v>162</v>
      </c>
      <c r="E43" s="57">
        <v>9968.4761904761926</v>
      </c>
      <c r="F43" s="57">
        <v>9968.5714285714294</v>
      </c>
      <c r="G43" s="21">
        <f>(F43-E43)/E43</f>
        <v>9.5539271416125863E-6</v>
      </c>
      <c r="H43" s="57">
        <v>9968.5714285714294</v>
      </c>
      <c r="I43" s="21">
        <f>(F43-H43)/H43</f>
        <v>0</v>
      </c>
    </row>
    <row r="44" spans="1:9" ht="16.5" x14ac:dyDescent="0.3">
      <c r="A44" s="37"/>
      <c r="B44" s="34" t="s">
        <v>36</v>
      </c>
      <c r="C44" s="15" t="s">
        <v>154</v>
      </c>
      <c r="D44" s="11" t="s">
        <v>162</v>
      </c>
      <c r="E44" s="47">
        <v>12411.342857142856</v>
      </c>
      <c r="F44" s="47">
        <v>12166.666666666666</v>
      </c>
      <c r="G44" s="21">
        <f>(F44-E44)/E44</f>
        <v>-1.97139176068588E-2</v>
      </c>
      <c r="H44" s="47">
        <v>12166.666666666666</v>
      </c>
      <c r="I44" s="21">
        <f>(F44-H44)/H44</f>
        <v>0</v>
      </c>
    </row>
    <row r="45" spans="1:9" ht="16.5" x14ac:dyDescent="0.3">
      <c r="A45" s="37"/>
      <c r="B45" s="34" t="s">
        <v>32</v>
      </c>
      <c r="C45" s="15" t="s">
        <v>106</v>
      </c>
      <c r="D45" s="11" t="s">
        <v>162</v>
      </c>
      <c r="E45" s="47">
        <v>15356.293333333335</v>
      </c>
      <c r="F45" s="47">
        <v>15193.466666666667</v>
      </c>
      <c r="G45" s="21">
        <f>(F45-E45)/E45</f>
        <v>-1.060325321561981E-2</v>
      </c>
      <c r="H45" s="47">
        <v>14990.718888888889</v>
      </c>
      <c r="I45" s="21">
        <f>(F45-H45)/H45</f>
        <v>1.3524886917068071E-2</v>
      </c>
    </row>
    <row r="46" spans="1:9" ht="16.5" customHeight="1" thickBot="1" x14ac:dyDescent="0.35">
      <c r="A46" s="38"/>
      <c r="B46" s="34" t="s">
        <v>33</v>
      </c>
      <c r="C46" s="15" t="s">
        <v>107</v>
      </c>
      <c r="D46" s="24" t="s">
        <v>162</v>
      </c>
      <c r="E46" s="50">
        <v>11492.25</v>
      </c>
      <c r="F46" s="50">
        <v>10686</v>
      </c>
      <c r="G46" s="31">
        <f>(F46-E46)/E46</f>
        <v>-7.0155974678587738E-2</v>
      </c>
      <c r="H46" s="50">
        <v>10404.75</v>
      </c>
      <c r="I46" s="31">
        <f>(F46-H46)/H46</f>
        <v>2.7030923376342535E-2</v>
      </c>
    </row>
    <row r="47" spans="1:9" ht="15.75" customHeight="1" thickBot="1" x14ac:dyDescent="0.25">
      <c r="A47" s="160" t="s">
        <v>191</v>
      </c>
      <c r="B47" s="161"/>
      <c r="C47" s="161"/>
      <c r="D47" s="162"/>
      <c r="E47" s="86">
        <f>SUM(E41:E46)</f>
        <v>81930.174603174601</v>
      </c>
      <c r="F47" s="86">
        <f>SUM(F41:F46)</f>
        <v>80402.726984126988</v>
      </c>
      <c r="G47" s="110">
        <f t="shared" ref="G47" si="4">(F47-E47)/E47</f>
        <v>-1.8643285290745951E-2</v>
      </c>
      <c r="H47" s="109">
        <f>SUM(H41:H46)</f>
        <v>80068.759206349205</v>
      </c>
      <c r="I47" s="111">
        <f t="shared" ref="I47" si="5">(F47-H47)/H47</f>
        <v>4.1710122785479703E-3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45</v>
      </c>
      <c r="C49" s="15" t="s">
        <v>109</v>
      </c>
      <c r="D49" s="20" t="s">
        <v>108</v>
      </c>
      <c r="E49" s="43">
        <v>7821.62</v>
      </c>
      <c r="F49" s="43">
        <v>6630</v>
      </c>
      <c r="G49" s="21">
        <f>(F49-E49)/E49</f>
        <v>-0.15234951327218657</v>
      </c>
      <c r="H49" s="43">
        <v>6793.8888888888887</v>
      </c>
      <c r="I49" s="21">
        <f>(F49-H49)/H49</f>
        <v>-2.4122986343936514E-2</v>
      </c>
    </row>
    <row r="50" spans="1:9" ht="16.5" x14ac:dyDescent="0.3">
      <c r="A50" s="37"/>
      <c r="B50" s="34" t="s">
        <v>46</v>
      </c>
      <c r="C50" s="15" t="s">
        <v>111</v>
      </c>
      <c r="D50" s="13" t="s">
        <v>110</v>
      </c>
      <c r="E50" s="47">
        <v>6037.333333333333</v>
      </c>
      <c r="F50" s="47">
        <v>6035.1111111111113</v>
      </c>
      <c r="G50" s="21">
        <f>(F50-E50)/E50</f>
        <v>-3.6808009422842044E-4</v>
      </c>
      <c r="H50" s="47">
        <v>6035.1111111111113</v>
      </c>
      <c r="I50" s="21">
        <f>(F50-H50)/H50</f>
        <v>0</v>
      </c>
    </row>
    <row r="51" spans="1:9" ht="16.5" x14ac:dyDescent="0.3">
      <c r="A51" s="37"/>
      <c r="B51" s="34" t="s">
        <v>47</v>
      </c>
      <c r="C51" s="15" t="s">
        <v>113</v>
      </c>
      <c r="D51" s="11" t="s">
        <v>114</v>
      </c>
      <c r="E51" s="47">
        <v>19273.25</v>
      </c>
      <c r="F51" s="47">
        <v>19273.75</v>
      </c>
      <c r="G51" s="21">
        <f>(F51-E51)/E51</f>
        <v>2.5942692592064131E-5</v>
      </c>
      <c r="H51" s="47">
        <v>19273.75</v>
      </c>
      <c r="I51" s="21">
        <f>(F51-H51)/H51</f>
        <v>0</v>
      </c>
    </row>
    <row r="52" spans="1:9" ht="16.5" x14ac:dyDescent="0.3">
      <c r="A52" s="37"/>
      <c r="B52" s="34" t="s">
        <v>49</v>
      </c>
      <c r="C52" s="15" t="s">
        <v>159</v>
      </c>
      <c r="D52" s="11" t="s">
        <v>200</v>
      </c>
      <c r="E52" s="47">
        <v>1975.5714285714287</v>
      </c>
      <c r="F52" s="47">
        <v>1968.2857142857142</v>
      </c>
      <c r="G52" s="21">
        <f>(F52-E52)/E52</f>
        <v>-3.6879022344349652E-3</v>
      </c>
      <c r="H52" s="47">
        <v>1968.2857142857142</v>
      </c>
      <c r="I52" s="21">
        <f>(F52-H52)/H52</f>
        <v>0</v>
      </c>
    </row>
    <row r="53" spans="1:9" ht="16.5" x14ac:dyDescent="0.3">
      <c r="A53" s="37"/>
      <c r="B53" s="34" t="s">
        <v>50</v>
      </c>
      <c r="C53" s="15" t="s">
        <v>160</v>
      </c>
      <c r="D53" s="13" t="s">
        <v>112</v>
      </c>
      <c r="E53" s="47">
        <v>23291.3</v>
      </c>
      <c r="F53" s="47">
        <v>24020.888888888891</v>
      </c>
      <c r="G53" s="21">
        <f>(F53-E53)/E53</f>
        <v>3.1324524130851059E-2</v>
      </c>
      <c r="H53" s="47">
        <v>24020.888888888891</v>
      </c>
      <c r="I53" s="21">
        <f>(F53-H53)/H53</f>
        <v>0</v>
      </c>
    </row>
    <row r="54" spans="1:9" ht="16.5" customHeight="1" thickBot="1" x14ac:dyDescent="0.35">
      <c r="A54" s="38"/>
      <c r="B54" s="34" t="s">
        <v>48</v>
      </c>
      <c r="C54" s="15" t="s">
        <v>158</v>
      </c>
      <c r="D54" s="12" t="s">
        <v>114</v>
      </c>
      <c r="E54" s="50">
        <v>14492.298571428571</v>
      </c>
      <c r="F54" s="50">
        <v>18791.428428571431</v>
      </c>
      <c r="G54" s="31">
        <f>(F54-E54)/E54</f>
        <v>0.29664927450629214</v>
      </c>
      <c r="H54" s="50">
        <v>16714.896714285715</v>
      </c>
      <c r="I54" s="31">
        <f>(F54-H54)/H54</f>
        <v>0.12423239878658467</v>
      </c>
    </row>
    <row r="55" spans="1:9" ht="15.75" customHeight="1" thickBot="1" x14ac:dyDescent="0.25">
      <c r="A55" s="160" t="s">
        <v>192</v>
      </c>
      <c r="B55" s="161"/>
      <c r="C55" s="161"/>
      <c r="D55" s="162"/>
      <c r="E55" s="86">
        <f>SUM(E49:E54)</f>
        <v>72891.373333333337</v>
      </c>
      <c r="F55" s="86">
        <f>SUM(F49:F54)</f>
        <v>76719.464142857149</v>
      </c>
      <c r="G55" s="110">
        <f t="shared" ref="G55" si="6">(F55-E55)/E55</f>
        <v>5.2517748458626175E-2</v>
      </c>
      <c r="H55" s="86">
        <f>SUM(H49:H54)</f>
        <v>74806.82131746033</v>
      </c>
      <c r="I55" s="111">
        <f t="shared" ref="I55" si="7">(F55-H55)/H55</f>
        <v>2.5567759620209893E-2</v>
      </c>
    </row>
    <row r="56" spans="1:9" ht="17.25" customHeight="1" thickBot="1" x14ac:dyDescent="0.3">
      <c r="A56" s="33" t="s">
        <v>44</v>
      </c>
      <c r="B56" s="112" t="s">
        <v>57</v>
      </c>
      <c r="C56" s="113"/>
      <c r="D56" s="131"/>
      <c r="E56" s="114"/>
      <c r="F56" s="114"/>
      <c r="G56" s="115"/>
      <c r="H56" s="114"/>
      <c r="I56" s="116"/>
    </row>
    <row r="57" spans="1:9" ht="16.5" x14ac:dyDescent="0.3">
      <c r="A57" s="117"/>
      <c r="B57" s="98" t="s">
        <v>38</v>
      </c>
      <c r="C57" s="19" t="s">
        <v>115</v>
      </c>
      <c r="D57" s="20" t="s">
        <v>114</v>
      </c>
      <c r="E57" s="43">
        <v>3750</v>
      </c>
      <c r="F57" s="66">
        <v>3250</v>
      </c>
      <c r="G57" s="22">
        <f>(F57-E57)/E57</f>
        <v>-0.13333333333333333</v>
      </c>
      <c r="H57" s="66">
        <v>3250</v>
      </c>
      <c r="I57" s="22">
        <f>(F57-H57)/H57</f>
        <v>0</v>
      </c>
    </row>
    <row r="58" spans="1:9" ht="16.5" x14ac:dyDescent="0.3">
      <c r="A58" s="118"/>
      <c r="B58" s="99" t="s">
        <v>39</v>
      </c>
      <c r="C58" s="15" t="s">
        <v>116</v>
      </c>
      <c r="D58" s="11" t="s">
        <v>114</v>
      </c>
      <c r="E58" s="47">
        <v>3824.3333333333335</v>
      </c>
      <c r="F58" s="70">
        <v>3953.8333333333335</v>
      </c>
      <c r="G58" s="21">
        <f>(F58-E58)/E58</f>
        <v>3.3862111043319099E-2</v>
      </c>
      <c r="H58" s="70">
        <v>3953.8333333333335</v>
      </c>
      <c r="I58" s="21">
        <f>(F58-H58)/H58</f>
        <v>0</v>
      </c>
    </row>
    <row r="59" spans="1:9" ht="16.5" x14ac:dyDescent="0.3">
      <c r="A59" s="118"/>
      <c r="B59" s="99" t="s">
        <v>40</v>
      </c>
      <c r="C59" s="15" t="s">
        <v>117</v>
      </c>
      <c r="D59" s="11" t="s">
        <v>114</v>
      </c>
      <c r="E59" s="47">
        <v>2000.8333333333333</v>
      </c>
      <c r="F59" s="70">
        <v>2047.5</v>
      </c>
      <c r="G59" s="21">
        <f>(F59-E59)/E59</f>
        <v>2.3323615160349892E-2</v>
      </c>
      <c r="H59" s="70">
        <v>2047.5</v>
      </c>
      <c r="I59" s="21">
        <f>(F59-H59)/H59</f>
        <v>0</v>
      </c>
    </row>
    <row r="60" spans="1:9" ht="16.5" x14ac:dyDescent="0.3">
      <c r="A60" s="118"/>
      <c r="B60" s="99" t="s">
        <v>41</v>
      </c>
      <c r="C60" s="15" t="s">
        <v>118</v>
      </c>
      <c r="D60" s="11" t="s">
        <v>114</v>
      </c>
      <c r="E60" s="47">
        <v>5250</v>
      </c>
      <c r="F60" s="70">
        <v>5500</v>
      </c>
      <c r="G60" s="21">
        <f>(F60-E60)/E60</f>
        <v>4.7619047619047616E-2</v>
      </c>
      <c r="H60" s="70">
        <v>5500</v>
      </c>
      <c r="I60" s="21">
        <f>(F60-H60)/H60</f>
        <v>0</v>
      </c>
    </row>
    <row r="61" spans="1:9" ht="16.5" x14ac:dyDescent="0.3">
      <c r="A61" s="118"/>
      <c r="B61" s="99" t="s">
        <v>42</v>
      </c>
      <c r="C61" s="15" t="s">
        <v>199</v>
      </c>
      <c r="D61" s="11" t="s">
        <v>114</v>
      </c>
      <c r="E61" s="61">
        <v>2151.25</v>
      </c>
      <c r="F61" s="105">
        <v>2108.75</v>
      </c>
      <c r="G61" s="21">
        <f>(F61-E61)/E61</f>
        <v>-1.9755955839628123E-2</v>
      </c>
      <c r="H61" s="105">
        <v>2108.75</v>
      </c>
      <c r="I61" s="21">
        <f>(F61-H61)/H61</f>
        <v>0</v>
      </c>
    </row>
    <row r="62" spans="1:9" ht="17.25" thickBot="1" x14ac:dyDescent="0.35">
      <c r="A62" s="118"/>
      <c r="B62" s="100" t="s">
        <v>54</v>
      </c>
      <c r="C62" s="16" t="s">
        <v>121</v>
      </c>
      <c r="D62" s="12" t="s">
        <v>120</v>
      </c>
      <c r="E62" s="50">
        <v>5191.2</v>
      </c>
      <c r="F62" s="73">
        <v>5280.625</v>
      </c>
      <c r="G62" s="29">
        <f>(F62-E62)/E62</f>
        <v>1.7226267529665624E-2</v>
      </c>
      <c r="H62" s="73">
        <v>5280.625</v>
      </c>
      <c r="I62" s="29">
        <f>(F62-H62)/H62</f>
        <v>0</v>
      </c>
    </row>
    <row r="63" spans="1:9" ht="16.5" x14ac:dyDescent="0.3">
      <c r="A63" s="118"/>
      <c r="B63" s="101" t="s">
        <v>55</v>
      </c>
      <c r="C63" s="14" t="s">
        <v>122</v>
      </c>
      <c r="D63" s="11" t="s">
        <v>120</v>
      </c>
      <c r="E63" s="57">
        <v>4829.2</v>
      </c>
      <c r="F63" s="68">
        <v>4806.5</v>
      </c>
      <c r="G63" s="21">
        <f>(F63-E63)/E63</f>
        <v>-4.7005715232336246E-3</v>
      </c>
      <c r="H63" s="68">
        <v>4806.5</v>
      </c>
      <c r="I63" s="21">
        <f>(F63-H63)/H63</f>
        <v>0</v>
      </c>
    </row>
    <row r="64" spans="1:9" ht="16.5" x14ac:dyDescent="0.3">
      <c r="A64" s="118"/>
      <c r="B64" s="99" t="s">
        <v>56</v>
      </c>
      <c r="C64" s="15" t="s">
        <v>123</v>
      </c>
      <c r="D64" s="13" t="s">
        <v>120</v>
      </c>
      <c r="E64" s="47">
        <v>17101.625</v>
      </c>
      <c r="F64" s="70">
        <v>19580.625</v>
      </c>
      <c r="G64" s="21">
        <f>(F64-E64)/E64</f>
        <v>0.14495698508182703</v>
      </c>
      <c r="H64" s="70">
        <v>19580.625</v>
      </c>
      <c r="I64" s="21">
        <f>(F64-H64)/H64</f>
        <v>0</v>
      </c>
    </row>
    <row r="65" spans="1:9" ht="16.5" customHeight="1" thickBot="1" x14ac:dyDescent="0.35">
      <c r="A65" s="119"/>
      <c r="B65" s="100" t="s">
        <v>43</v>
      </c>
      <c r="C65" s="16" t="s">
        <v>119</v>
      </c>
      <c r="D65" s="12" t="s">
        <v>114</v>
      </c>
      <c r="E65" s="50">
        <v>4770.3888888888887</v>
      </c>
      <c r="F65" s="50">
        <v>4453</v>
      </c>
      <c r="G65" s="29">
        <f>(F65-E65)/E65</f>
        <v>-6.6533126812395871E-2</v>
      </c>
      <c r="H65" s="50">
        <v>4415.5</v>
      </c>
      <c r="I65" s="29">
        <f>(F65-H65)/H65</f>
        <v>8.4928094213565855E-3</v>
      </c>
    </row>
    <row r="66" spans="1:9" ht="15.75" customHeight="1" thickBot="1" x14ac:dyDescent="0.25">
      <c r="A66" s="160" t="s">
        <v>193</v>
      </c>
      <c r="B66" s="175"/>
      <c r="C66" s="175"/>
      <c r="D66" s="176"/>
      <c r="E66" s="106">
        <f>SUM(E57:E65)</f>
        <v>48868.830555555556</v>
      </c>
      <c r="F66" s="106">
        <f>SUM(F57:F65)</f>
        <v>50980.833333333336</v>
      </c>
      <c r="G66" s="108">
        <f t="shared" ref="G66" si="8">(F66-E66)/E66</f>
        <v>4.3217788389202219E-2</v>
      </c>
      <c r="H66" s="106">
        <f>SUM(H57:H65)</f>
        <v>50943.333333333336</v>
      </c>
      <c r="I66" s="111">
        <f t="shared" ref="I66" si="9">(F66-H66)/H66</f>
        <v>7.3611201989138252E-4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63</v>
      </c>
      <c r="C68" s="15" t="s">
        <v>133</v>
      </c>
      <c r="D68" s="20" t="s">
        <v>127</v>
      </c>
      <c r="E68" s="43">
        <v>3844.91</v>
      </c>
      <c r="F68" s="54">
        <v>3713.2</v>
      </c>
      <c r="G68" s="21">
        <f>(F68-E68)/E68</f>
        <v>-3.4255678286357817E-2</v>
      </c>
      <c r="H68" s="54">
        <v>3880.625</v>
      </c>
      <c r="I68" s="21">
        <f>(F68-H68)/H68</f>
        <v>-4.3143823482042244E-2</v>
      </c>
    </row>
    <row r="69" spans="1:9" ht="16.5" x14ac:dyDescent="0.3">
      <c r="A69" s="37"/>
      <c r="B69" s="34" t="s">
        <v>62</v>
      </c>
      <c r="C69" s="15" t="s">
        <v>132</v>
      </c>
      <c r="D69" s="13" t="s">
        <v>126</v>
      </c>
      <c r="E69" s="47">
        <v>7223.666666666667</v>
      </c>
      <c r="F69" s="46">
        <v>7253.2222222222226</v>
      </c>
      <c r="G69" s="21">
        <f>(F69-E69)/E69</f>
        <v>4.0914893944288206E-3</v>
      </c>
      <c r="H69" s="46">
        <v>7291.5555555555557</v>
      </c>
      <c r="I69" s="21">
        <f>(F69-H69)/H69</f>
        <v>-5.2572229672070781E-3</v>
      </c>
    </row>
    <row r="70" spans="1:9" ht="16.5" x14ac:dyDescent="0.3">
      <c r="A70" s="37"/>
      <c r="B70" s="34" t="s">
        <v>64</v>
      </c>
      <c r="C70" s="15" t="s">
        <v>134</v>
      </c>
      <c r="D70" s="13" t="s">
        <v>128</v>
      </c>
      <c r="E70" s="47">
        <v>3516.7142857142853</v>
      </c>
      <c r="F70" s="46">
        <v>3424.3771428571426</v>
      </c>
      <c r="G70" s="21">
        <f>(F70-E70)/E70</f>
        <v>-2.6256651907218542E-2</v>
      </c>
      <c r="H70" s="46">
        <v>3424.4285714285716</v>
      </c>
      <c r="I70" s="21">
        <f>(F70-H70)/H70</f>
        <v>-1.5018146927637606E-5</v>
      </c>
    </row>
    <row r="71" spans="1:9" ht="16.5" x14ac:dyDescent="0.3">
      <c r="A71" s="37"/>
      <c r="B71" s="34" t="s">
        <v>59</v>
      </c>
      <c r="C71" s="15" t="s">
        <v>129</v>
      </c>
      <c r="D71" s="13" t="s">
        <v>124</v>
      </c>
      <c r="E71" s="47">
        <v>5886.9</v>
      </c>
      <c r="F71" s="46">
        <v>6451.5</v>
      </c>
      <c r="G71" s="21">
        <f>(F71-E71)/E71</f>
        <v>9.5907863221729672E-2</v>
      </c>
      <c r="H71" s="46">
        <v>6451.5</v>
      </c>
      <c r="I71" s="21">
        <f>(F71-H71)/H71</f>
        <v>0</v>
      </c>
    </row>
    <row r="72" spans="1:9" ht="16.5" x14ac:dyDescent="0.3">
      <c r="A72" s="37"/>
      <c r="B72" s="34" t="s">
        <v>60</v>
      </c>
      <c r="C72" s="15" t="s">
        <v>130</v>
      </c>
      <c r="D72" s="13" t="s">
        <v>125</v>
      </c>
      <c r="E72" s="47">
        <v>47175.375</v>
      </c>
      <c r="F72" s="46">
        <v>47046.625</v>
      </c>
      <c r="G72" s="21">
        <f>(F72-E72)/E72</f>
        <v>-2.7291780934438781E-3</v>
      </c>
      <c r="H72" s="46">
        <v>47046.625</v>
      </c>
      <c r="I72" s="21">
        <f>(F72-H72)/H72</f>
        <v>0</v>
      </c>
    </row>
    <row r="73" spans="1:9" ht="16.5" customHeight="1" thickBot="1" x14ac:dyDescent="0.35">
      <c r="A73" s="37"/>
      <c r="B73" s="34" t="s">
        <v>61</v>
      </c>
      <c r="C73" s="15" t="s">
        <v>131</v>
      </c>
      <c r="D73" s="12" t="s">
        <v>201</v>
      </c>
      <c r="E73" s="50">
        <v>11794.638095238095</v>
      </c>
      <c r="F73" s="58">
        <v>12162.5</v>
      </c>
      <c r="G73" s="31">
        <f>(F73-E73)/E73</f>
        <v>3.1188909892065578E-2</v>
      </c>
      <c r="H73" s="58">
        <v>12162.5</v>
      </c>
      <c r="I73" s="31">
        <f>(F73-H73)/H73</f>
        <v>0</v>
      </c>
    </row>
    <row r="74" spans="1:9" ht="15.75" customHeight="1" thickBot="1" x14ac:dyDescent="0.25">
      <c r="A74" s="160" t="s">
        <v>216</v>
      </c>
      <c r="B74" s="161"/>
      <c r="C74" s="161"/>
      <c r="D74" s="162"/>
      <c r="E74" s="86">
        <f>SUM(E68:E73)</f>
        <v>79442.204047619045</v>
      </c>
      <c r="F74" s="86">
        <f>SUM(F68:F73)</f>
        <v>80051.424365079365</v>
      </c>
      <c r="G74" s="110">
        <f t="shared" ref="G74" si="10">(F74-E74)/E74</f>
        <v>7.668723756646313E-3</v>
      </c>
      <c r="H74" s="86">
        <f>SUM(H68:H73)</f>
        <v>80257.234126984127</v>
      </c>
      <c r="I74" s="111">
        <f t="shared" ref="I74" si="11">(F74-H74)/H74</f>
        <v>-2.564376459561602E-3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69</v>
      </c>
      <c r="C76" s="18" t="s">
        <v>141</v>
      </c>
      <c r="D76" s="20" t="s">
        <v>137</v>
      </c>
      <c r="E76" s="43">
        <v>1297.2666666666669</v>
      </c>
      <c r="F76" s="43">
        <v>1319.0311111111109</v>
      </c>
      <c r="G76" s="21">
        <f>(F76-E76)/E76</f>
        <v>1.6777155386538914E-2</v>
      </c>
      <c r="H76" s="43">
        <v>1319.1111111111111</v>
      </c>
      <c r="I76" s="21">
        <f>(F76-H76)/H76</f>
        <v>-6.0646900269658994E-5</v>
      </c>
    </row>
    <row r="77" spans="1:9" ht="16.5" x14ac:dyDescent="0.3">
      <c r="A77" s="37"/>
      <c r="B77" s="34" t="s">
        <v>67</v>
      </c>
      <c r="C77" s="15" t="s">
        <v>140</v>
      </c>
      <c r="D77" s="13" t="s">
        <v>136</v>
      </c>
      <c r="E77" s="47">
        <v>2742.7777777777778</v>
      </c>
      <c r="F77" s="47">
        <v>2660.6066666666666</v>
      </c>
      <c r="G77" s="21">
        <f>(F77-E77)/E77</f>
        <v>-2.9959084464249598E-2</v>
      </c>
      <c r="H77" s="47">
        <v>2660.6666666666665</v>
      </c>
      <c r="I77" s="21">
        <f>(F77-H77)/H77</f>
        <v>-2.2550739163096503E-5</v>
      </c>
    </row>
    <row r="78" spans="1:9" ht="16.5" x14ac:dyDescent="0.3">
      <c r="A78" s="37"/>
      <c r="B78" s="34" t="s">
        <v>71</v>
      </c>
      <c r="C78" s="15" t="s">
        <v>202</v>
      </c>
      <c r="D78" s="13" t="s">
        <v>135</v>
      </c>
      <c r="E78" s="47">
        <v>1695</v>
      </c>
      <c r="F78" s="47">
        <v>1615.1279999999999</v>
      </c>
      <c r="G78" s="21">
        <f>(F78-E78)/E78</f>
        <v>-4.7122123893805351E-2</v>
      </c>
      <c r="H78" s="47">
        <v>1615.1279999999999</v>
      </c>
      <c r="I78" s="21">
        <f>(F78-H78)/H78</f>
        <v>0</v>
      </c>
    </row>
    <row r="79" spans="1:9" ht="16.5" x14ac:dyDescent="0.3">
      <c r="A79" s="37"/>
      <c r="B79" s="34" t="s">
        <v>68</v>
      </c>
      <c r="C79" s="15" t="s">
        <v>139</v>
      </c>
      <c r="D79" s="13" t="s">
        <v>135</v>
      </c>
      <c r="E79" s="47">
        <v>3595</v>
      </c>
      <c r="F79" s="47">
        <v>3629.6179999999999</v>
      </c>
      <c r="G79" s="21">
        <f>(F79-E79)/E79</f>
        <v>9.6294853963838495E-3</v>
      </c>
      <c r="H79" s="47">
        <v>3629.6</v>
      </c>
      <c r="I79" s="21">
        <f>(F79-H79)/H79</f>
        <v>4.9592241569399116E-6</v>
      </c>
    </row>
    <row r="80" spans="1:9" ht="16.5" customHeight="1" thickBot="1" x14ac:dyDescent="0.35">
      <c r="A80" s="38"/>
      <c r="B80" s="34" t="s">
        <v>70</v>
      </c>
      <c r="C80" s="15" t="s">
        <v>142</v>
      </c>
      <c r="D80" s="12" t="s">
        <v>138</v>
      </c>
      <c r="E80" s="50">
        <v>2096.2333333333336</v>
      </c>
      <c r="F80" s="50">
        <v>2111.2111111111112</v>
      </c>
      <c r="G80" s="21">
        <f>(F80-E80)/E80</f>
        <v>7.1450909302928954E-3</v>
      </c>
      <c r="H80" s="50">
        <v>2111.1111111111113</v>
      </c>
      <c r="I80" s="21">
        <f>(F80-H80)/H80</f>
        <v>4.7368421052588491E-5</v>
      </c>
    </row>
    <row r="81" spans="1:11" ht="15.75" customHeight="1" thickBot="1" x14ac:dyDescent="0.25">
      <c r="A81" s="160" t="s">
        <v>194</v>
      </c>
      <c r="B81" s="161"/>
      <c r="C81" s="161"/>
      <c r="D81" s="162"/>
      <c r="E81" s="86">
        <f>SUM(E76:E80)</f>
        <v>11426.277777777777</v>
      </c>
      <c r="F81" s="86">
        <f>SUM(F76:F80)</f>
        <v>11335.594888888889</v>
      </c>
      <c r="G81" s="110">
        <f t="shared" ref="G81" si="12">(F81-E81)/E81</f>
        <v>-7.936345558240479E-3</v>
      </c>
      <c r="H81" s="86">
        <f>SUM(H76:H80)</f>
        <v>11335.616888888888</v>
      </c>
      <c r="I81" s="111">
        <f t="shared" ref="I81" si="13">(F81-H81)/H81</f>
        <v>-1.9407854212671305E-6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75</v>
      </c>
      <c r="C83" s="15" t="s">
        <v>149</v>
      </c>
      <c r="D83" s="20" t="s">
        <v>146</v>
      </c>
      <c r="E83" s="43">
        <v>921.16000000000008</v>
      </c>
      <c r="F83" s="43">
        <v>867</v>
      </c>
      <c r="G83" s="22">
        <f>(F83-E83)/E83</f>
        <v>-5.8795431846801943E-2</v>
      </c>
      <c r="H83" s="43">
        <v>881.7</v>
      </c>
      <c r="I83" s="22">
        <f>(F83-H83)/H83</f>
        <v>-1.6672337529772083E-2</v>
      </c>
    </row>
    <row r="84" spans="1:11" ht="16.5" x14ac:dyDescent="0.3">
      <c r="A84" s="37"/>
      <c r="B84" s="34" t="s">
        <v>74</v>
      </c>
      <c r="C84" s="15" t="s">
        <v>145</v>
      </c>
      <c r="D84" s="11" t="s">
        <v>143</v>
      </c>
      <c r="E84" s="47">
        <v>1423</v>
      </c>
      <c r="F84" s="47">
        <v>1466.4285714285713</v>
      </c>
      <c r="G84" s="21">
        <f>(F84-E84)/E84</f>
        <v>3.0519024194357928E-2</v>
      </c>
      <c r="H84" s="47">
        <v>1466.4285714285713</v>
      </c>
      <c r="I84" s="21">
        <f>(F84-H84)/H84</f>
        <v>0</v>
      </c>
    </row>
    <row r="85" spans="1:11" ht="16.5" x14ac:dyDescent="0.3">
      <c r="A85" s="37"/>
      <c r="B85" s="34" t="s">
        <v>76</v>
      </c>
      <c r="C85" s="15" t="s">
        <v>144</v>
      </c>
      <c r="D85" s="13" t="s">
        <v>162</v>
      </c>
      <c r="E85" s="47">
        <v>1465.5</v>
      </c>
      <c r="F85" s="32">
        <v>1448.1111111111111</v>
      </c>
      <c r="G85" s="21">
        <f>(F85-E85)/E85</f>
        <v>-1.186549907123092E-2</v>
      </c>
      <c r="H85" s="32">
        <v>1448.1111111111111</v>
      </c>
      <c r="I85" s="21">
        <f>(F85-H85)/H85</f>
        <v>0</v>
      </c>
    </row>
    <row r="86" spans="1:11" ht="16.5" x14ac:dyDescent="0.3">
      <c r="A86" s="37"/>
      <c r="B86" s="34" t="s">
        <v>77</v>
      </c>
      <c r="C86" s="15" t="s">
        <v>147</v>
      </c>
      <c r="D86" s="13" t="s">
        <v>163</v>
      </c>
      <c r="E86" s="47">
        <v>1411.5</v>
      </c>
      <c r="F86" s="47">
        <v>1448.6977777777777</v>
      </c>
      <c r="G86" s="21">
        <f>(F86-E86)/E86</f>
        <v>2.6353367182272529E-2</v>
      </c>
      <c r="H86" s="47">
        <v>1448.6977777777777</v>
      </c>
      <c r="I86" s="21">
        <f>(F86-H86)/H86</f>
        <v>0</v>
      </c>
    </row>
    <row r="87" spans="1:11" ht="16.5" x14ac:dyDescent="0.3">
      <c r="A87" s="37"/>
      <c r="B87" s="34" t="s">
        <v>78</v>
      </c>
      <c r="C87" s="15" t="s">
        <v>150</v>
      </c>
      <c r="D87" s="25" t="s">
        <v>148</v>
      </c>
      <c r="E87" s="61">
        <v>1720.0266666666666</v>
      </c>
      <c r="F87" s="61">
        <v>1739.5</v>
      </c>
      <c r="G87" s="21">
        <f>(F87-E87)/E87</f>
        <v>1.1321529898761274E-2</v>
      </c>
      <c r="H87" s="61">
        <v>1739.5</v>
      </c>
      <c r="I87" s="21">
        <f>(F87-H87)/H87</f>
        <v>0</v>
      </c>
    </row>
    <row r="88" spans="1:11" ht="16.5" x14ac:dyDescent="0.3">
      <c r="A88" s="37"/>
      <c r="B88" s="34" t="s">
        <v>79</v>
      </c>
      <c r="C88" s="15" t="s">
        <v>156</v>
      </c>
      <c r="D88" s="25" t="s">
        <v>157</v>
      </c>
      <c r="E88" s="61">
        <v>8750</v>
      </c>
      <c r="F88" s="61">
        <v>8750</v>
      </c>
      <c r="G88" s="21">
        <f>(F88-E88)/E88</f>
        <v>0</v>
      </c>
      <c r="H88" s="61">
        <v>8750</v>
      </c>
      <c r="I88" s="21">
        <f>(F88-H88)/H88</f>
        <v>0</v>
      </c>
    </row>
    <row r="89" spans="1:11" ht="16.5" customHeight="1" thickBot="1" x14ac:dyDescent="0.35">
      <c r="A89" s="35"/>
      <c r="B89" s="36" t="s">
        <v>80</v>
      </c>
      <c r="C89" s="16" t="s">
        <v>152</v>
      </c>
      <c r="D89" s="12" t="s">
        <v>151</v>
      </c>
      <c r="E89" s="50">
        <v>3854.3</v>
      </c>
      <c r="F89" s="50">
        <v>3954.5179999999991</v>
      </c>
      <c r="G89" s="23">
        <f>(F89-E89)/E89</f>
        <v>2.6001608592999749E-2</v>
      </c>
      <c r="H89" s="50">
        <v>3954.5</v>
      </c>
      <c r="I89" s="23">
        <f>(F89-H89)/H89</f>
        <v>4.5517764569780269E-6</v>
      </c>
    </row>
    <row r="90" spans="1:11" ht="15.75" customHeight="1" thickBot="1" x14ac:dyDescent="0.25">
      <c r="A90" s="160" t="s">
        <v>195</v>
      </c>
      <c r="B90" s="161"/>
      <c r="C90" s="161"/>
      <c r="D90" s="162"/>
      <c r="E90" s="86">
        <f>SUM(E83:E89)</f>
        <v>19545.486666666668</v>
      </c>
      <c r="F90" s="86">
        <f>SUM(F83:F89)</f>
        <v>19674.255460317461</v>
      </c>
      <c r="G90" s="120">
        <f t="shared" ref="G90:G91" si="14">(F90-E90)/E90</f>
        <v>6.5881600108939212E-3</v>
      </c>
      <c r="H90" s="86">
        <f>SUM(H83:H89)</f>
        <v>19688.937460317458</v>
      </c>
      <c r="I90" s="111">
        <f t="shared" ref="I90:I91" si="15">(F90-H90)/H90</f>
        <v>-7.4569793466957017E-4</v>
      </c>
    </row>
    <row r="91" spans="1:11" ht="15.75" customHeight="1" thickBot="1" x14ac:dyDescent="0.25">
      <c r="A91" s="160" t="s">
        <v>196</v>
      </c>
      <c r="B91" s="161"/>
      <c r="C91" s="161"/>
      <c r="D91" s="162"/>
      <c r="E91" s="106">
        <f>SUM(E32,E39,E47,E55,E66,E74,E81,E90)</f>
        <v>347548.29742857144</v>
      </c>
      <c r="F91" s="106">
        <f>SUM(F32,F39,F47,F55,F66,F74,F81,F90)</f>
        <v>348154.80889682542</v>
      </c>
      <c r="G91" s="108">
        <f t="shared" si="14"/>
        <v>1.7451141977716709E-3</v>
      </c>
      <c r="H91" s="106">
        <f>SUM(H32,H39,H47,H55,H66,H74,H81,H90)</f>
        <v>345233.9265</v>
      </c>
      <c r="I91" s="121">
        <f t="shared" si="15"/>
        <v>8.4605891038504709E-3</v>
      </c>
      <c r="J91" s="122"/>
    </row>
    <row r="92" spans="1:11" x14ac:dyDescent="0.25">
      <c r="E92" s="123"/>
      <c r="F92" s="123"/>
      <c r="K92" s="124"/>
    </row>
  </sheetData>
  <sortState ref="B83:I89">
    <sortCondition ref="I83:I89"/>
  </sortState>
  <mergeCells count="19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92"/>
  <sheetViews>
    <sheetView rightToLeft="1" tabSelected="1" topLeftCell="B7" zoomScaleNormal="100" workbookViewId="0">
      <selection activeCell="D16" sqref="D16:I40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28.875" customWidth="1"/>
    <col min="4" max="6" width="13.125" customWidth="1"/>
    <col min="7" max="7" width="8.375" style="82" customWidth="1"/>
    <col min="8" max="8" width="11.25" style="82" customWidth="1"/>
    <col min="9" max="9" width="11.75" customWidth="1"/>
    <col min="11" max="11" width="9.6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36" t="s">
        <v>207</v>
      </c>
      <c r="B9" s="26"/>
      <c r="C9" s="26"/>
      <c r="D9" s="26"/>
      <c r="E9" s="134"/>
      <c r="F9" s="134"/>
    </row>
    <row r="10" spans="1:9" ht="18" x14ac:dyDescent="0.2">
      <c r="A10" s="2" t="s">
        <v>208</v>
      </c>
      <c r="B10" s="2"/>
      <c r="C10" s="2"/>
    </row>
    <row r="11" spans="1:9" ht="18" x14ac:dyDescent="0.25">
      <c r="A11" s="2" t="s">
        <v>221</v>
      </c>
    </row>
    <row r="12" spans="1:9" ht="15.75" thickBot="1" x14ac:dyDescent="0.3"/>
    <row r="13" spans="1:9" ht="24.75" customHeight="1" x14ac:dyDescent="0.2">
      <c r="A13" s="154" t="s">
        <v>3</v>
      </c>
      <c r="B13" s="154"/>
      <c r="C13" s="156" t="s">
        <v>0</v>
      </c>
      <c r="D13" s="150" t="s">
        <v>209</v>
      </c>
      <c r="E13" s="150" t="s">
        <v>210</v>
      </c>
      <c r="F13" s="150" t="s">
        <v>211</v>
      </c>
      <c r="G13" s="150" t="s">
        <v>212</v>
      </c>
      <c r="H13" s="150" t="s">
        <v>213</v>
      </c>
      <c r="I13" s="150" t="s">
        <v>214</v>
      </c>
    </row>
    <row r="14" spans="1:9" ht="42.75" customHeight="1" thickBot="1" x14ac:dyDescent="0.25">
      <c r="A14" s="155"/>
      <c r="B14" s="155"/>
      <c r="C14" s="157"/>
      <c r="D14" s="170"/>
      <c r="E14" s="170"/>
      <c r="F14" s="170"/>
      <c r="G14" s="151"/>
      <c r="H14" s="151"/>
      <c r="I14" s="170"/>
    </row>
    <row r="15" spans="1:9" ht="17.25" customHeight="1" thickBot="1" x14ac:dyDescent="0.3">
      <c r="A15" s="90" t="s">
        <v>24</v>
      </c>
      <c r="B15" s="129" t="s">
        <v>22</v>
      </c>
      <c r="C15" s="5"/>
      <c r="D15" s="7"/>
      <c r="E15" s="7"/>
      <c r="F15" s="7"/>
      <c r="G15" s="7"/>
      <c r="H15" s="7"/>
      <c r="I15" s="8"/>
    </row>
    <row r="16" spans="1:9" ht="16.5" x14ac:dyDescent="0.3">
      <c r="A16" s="91"/>
      <c r="B16" s="138" t="s">
        <v>4</v>
      </c>
      <c r="C16" s="19" t="s">
        <v>164</v>
      </c>
      <c r="D16" s="139">
        <v>1500</v>
      </c>
      <c r="E16" s="139">
        <v>1750</v>
      </c>
      <c r="F16" s="139">
        <v>2000</v>
      </c>
      <c r="G16" s="140">
        <v>1500</v>
      </c>
      <c r="H16" s="140">
        <v>1250</v>
      </c>
      <c r="I16" s="83">
        <v>1600</v>
      </c>
    </row>
    <row r="17" spans="1:9" ht="16.5" x14ac:dyDescent="0.3">
      <c r="A17" s="92"/>
      <c r="B17" s="141" t="s">
        <v>5</v>
      </c>
      <c r="C17" s="15" t="s">
        <v>165</v>
      </c>
      <c r="D17" s="93">
        <v>1500</v>
      </c>
      <c r="E17" s="93">
        <v>2000</v>
      </c>
      <c r="F17" s="93">
        <v>2750</v>
      </c>
      <c r="G17" s="32">
        <v>2250</v>
      </c>
      <c r="H17" s="32">
        <v>1666</v>
      </c>
      <c r="I17" s="83">
        <v>2033.2</v>
      </c>
    </row>
    <row r="18" spans="1:9" ht="16.5" x14ac:dyDescent="0.3">
      <c r="A18" s="92"/>
      <c r="B18" s="141" t="s">
        <v>6</v>
      </c>
      <c r="C18" s="15" t="s">
        <v>166</v>
      </c>
      <c r="D18" s="93">
        <v>1250</v>
      </c>
      <c r="E18" s="93">
        <v>2250</v>
      </c>
      <c r="F18" s="93">
        <v>1500</v>
      </c>
      <c r="G18" s="32">
        <v>1000</v>
      </c>
      <c r="H18" s="32">
        <v>1833</v>
      </c>
      <c r="I18" s="83">
        <v>1566.6</v>
      </c>
    </row>
    <row r="19" spans="1:9" ht="16.5" x14ac:dyDescent="0.3">
      <c r="A19" s="92"/>
      <c r="B19" s="141" t="s">
        <v>7</v>
      </c>
      <c r="C19" s="15" t="s">
        <v>167</v>
      </c>
      <c r="D19" s="93">
        <v>750</v>
      </c>
      <c r="E19" s="93">
        <v>500</v>
      </c>
      <c r="F19" s="93">
        <v>1500</v>
      </c>
      <c r="G19" s="32">
        <v>875</v>
      </c>
      <c r="H19" s="32">
        <v>833</v>
      </c>
      <c r="I19" s="83">
        <v>891.6</v>
      </c>
    </row>
    <row r="20" spans="1:9" ht="16.5" x14ac:dyDescent="0.3">
      <c r="A20" s="92"/>
      <c r="B20" s="141" t="s">
        <v>8</v>
      </c>
      <c r="C20" s="15" t="s">
        <v>168</v>
      </c>
      <c r="D20" s="93"/>
      <c r="E20" s="93">
        <v>2500</v>
      </c>
      <c r="F20" s="93">
        <v>5250</v>
      </c>
      <c r="G20" s="32">
        <v>4000</v>
      </c>
      <c r="H20" s="32">
        <v>2833</v>
      </c>
      <c r="I20" s="83">
        <v>3645.75</v>
      </c>
    </row>
    <row r="21" spans="1:9" ht="16.5" x14ac:dyDescent="0.3">
      <c r="A21" s="92"/>
      <c r="B21" s="141" t="s">
        <v>9</v>
      </c>
      <c r="C21" s="15" t="s">
        <v>169</v>
      </c>
      <c r="D21" s="93">
        <v>2000</v>
      </c>
      <c r="E21" s="93">
        <v>2500</v>
      </c>
      <c r="F21" s="93">
        <v>1750</v>
      </c>
      <c r="G21" s="32">
        <v>2250</v>
      </c>
      <c r="H21" s="32">
        <v>1666</v>
      </c>
      <c r="I21" s="83">
        <v>2033.2</v>
      </c>
    </row>
    <row r="22" spans="1:9" ht="16.5" x14ac:dyDescent="0.3">
      <c r="A22" s="92"/>
      <c r="B22" s="141" t="s">
        <v>10</v>
      </c>
      <c r="C22" s="15" t="s">
        <v>170</v>
      </c>
      <c r="D22" s="93">
        <v>1000</v>
      </c>
      <c r="E22" s="93">
        <v>1500</v>
      </c>
      <c r="F22" s="93">
        <v>1500</v>
      </c>
      <c r="G22" s="32">
        <v>1000</v>
      </c>
      <c r="H22" s="32">
        <v>1000</v>
      </c>
      <c r="I22" s="83">
        <v>1200</v>
      </c>
    </row>
    <row r="23" spans="1:9" ht="16.5" x14ac:dyDescent="0.3">
      <c r="A23" s="92"/>
      <c r="B23" s="141" t="s">
        <v>11</v>
      </c>
      <c r="C23" s="15" t="s">
        <v>171</v>
      </c>
      <c r="D23" s="93">
        <v>250</v>
      </c>
      <c r="E23" s="93">
        <v>350</v>
      </c>
      <c r="F23" s="93">
        <v>250</v>
      </c>
      <c r="G23" s="32">
        <v>300</v>
      </c>
      <c r="H23" s="32">
        <v>350</v>
      </c>
      <c r="I23" s="83">
        <v>300</v>
      </c>
    </row>
    <row r="24" spans="1:9" ht="16.5" x14ac:dyDescent="0.3">
      <c r="A24" s="92"/>
      <c r="B24" s="141" t="s">
        <v>12</v>
      </c>
      <c r="C24" s="15" t="s">
        <v>172</v>
      </c>
      <c r="D24" s="93">
        <v>500</v>
      </c>
      <c r="E24" s="93">
        <v>350</v>
      </c>
      <c r="F24" s="93">
        <v>750</v>
      </c>
      <c r="G24" s="32">
        <v>500</v>
      </c>
      <c r="H24" s="32">
        <v>500</v>
      </c>
      <c r="I24" s="83">
        <v>520</v>
      </c>
    </row>
    <row r="25" spans="1:9" ht="16.5" x14ac:dyDescent="0.3">
      <c r="A25" s="92"/>
      <c r="B25" s="141" t="s">
        <v>13</v>
      </c>
      <c r="C25" s="15" t="s">
        <v>173</v>
      </c>
      <c r="D25" s="93"/>
      <c r="E25" s="93">
        <v>350</v>
      </c>
      <c r="F25" s="93">
        <v>750</v>
      </c>
      <c r="G25" s="32">
        <v>500</v>
      </c>
      <c r="H25" s="32">
        <v>500</v>
      </c>
      <c r="I25" s="83">
        <v>525</v>
      </c>
    </row>
    <row r="26" spans="1:9" ht="16.5" x14ac:dyDescent="0.3">
      <c r="A26" s="92"/>
      <c r="B26" s="141" t="s">
        <v>14</v>
      </c>
      <c r="C26" s="15" t="s">
        <v>174</v>
      </c>
      <c r="D26" s="93">
        <v>500</v>
      </c>
      <c r="E26" s="93">
        <v>350</v>
      </c>
      <c r="F26" s="93">
        <v>750</v>
      </c>
      <c r="G26" s="32">
        <v>500</v>
      </c>
      <c r="H26" s="32">
        <v>500</v>
      </c>
      <c r="I26" s="83">
        <v>520</v>
      </c>
    </row>
    <row r="27" spans="1:9" ht="16.5" x14ac:dyDescent="0.3">
      <c r="A27" s="92"/>
      <c r="B27" s="141" t="s">
        <v>15</v>
      </c>
      <c r="C27" s="15" t="s">
        <v>175</v>
      </c>
      <c r="D27" s="93">
        <v>1000</v>
      </c>
      <c r="E27" s="93">
        <v>1000</v>
      </c>
      <c r="F27" s="93">
        <v>1250</v>
      </c>
      <c r="G27" s="32">
        <v>1250</v>
      </c>
      <c r="H27" s="32">
        <v>1000</v>
      </c>
      <c r="I27" s="83">
        <v>1100</v>
      </c>
    </row>
    <row r="28" spans="1:9" ht="16.5" x14ac:dyDescent="0.3">
      <c r="A28" s="92"/>
      <c r="B28" s="141" t="s">
        <v>16</v>
      </c>
      <c r="C28" s="15" t="s">
        <v>176</v>
      </c>
      <c r="D28" s="93">
        <v>500</v>
      </c>
      <c r="E28" s="93">
        <v>500</v>
      </c>
      <c r="F28" s="93">
        <v>625</v>
      </c>
      <c r="G28" s="32">
        <v>500</v>
      </c>
      <c r="H28" s="32">
        <v>583</v>
      </c>
      <c r="I28" s="83">
        <v>541.6</v>
      </c>
    </row>
    <row r="29" spans="1:9" ht="16.5" x14ac:dyDescent="0.3">
      <c r="A29" s="92"/>
      <c r="B29" s="141" t="s">
        <v>17</v>
      </c>
      <c r="C29" s="15" t="s">
        <v>177</v>
      </c>
      <c r="D29" s="93">
        <v>1000</v>
      </c>
      <c r="E29" s="93">
        <v>1500</v>
      </c>
      <c r="F29" s="93">
        <v>1000</v>
      </c>
      <c r="G29" s="32">
        <v>1000</v>
      </c>
      <c r="H29" s="32">
        <v>916</v>
      </c>
      <c r="I29" s="83">
        <v>1083.2</v>
      </c>
    </row>
    <row r="30" spans="1:9" ht="16.5" x14ac:dyDescent="0.3">
      <c r="A30" s="92"/>
      <c r="B30" s="141" t="s">
        <v>18</v>
      </c>
      <c r="C30" s="15" t="s">
        <v>178</v>
      </c>
      <c r="D30" s="93">
        <v>1500</v>
      </c>
      <c r="E30" s="93">
        <v>2500</v>
      </c>
      <c r="F30" s="93">
        <v>1750</v>
      </c>
      <c r="G30" s="32">
        <v>1000</v>
      </c>
      <c r="H30" s="32">
        <v>1000</v>
      </c>
      <c r="I30" s="83">
        <v>1550</v>
      </c>
    </row>
    <row r="31" spans="1:9" ht="16.5" customHeight="1" thickBot="1" x14ac:dyDescent="0.35">
      <c r="A31" s="94"/>
      <c r="B31" s="142" t="s">
        <v>19</v>
      </c>
      <c r="C31" s="16" t="s">
        <v>179</v>
      </c>
      <c r="D31" s="49">
        <v>1000</v>
      </c>
      <c r="E31" s="49">
        <v>1000</v>
      </c>
      <c r="F31" s="49">
        <v>1000</v>
      </c>
      <c r="G31" s="135">
        <v>1000</v>
      </c>
      <c r="H31" s="135">
        <v>733</v>
      </c>
      <c r="I31" s="85">
        <v>946.6</v>
      </c>
    </row>
    <row r="32" spans="1:9" ht="17.25" customHeight="1" thickBot="1" x14ac:dyDescent="0.3">
      <c r="A32" s="90" t="s">
        <v>20</v>
      </c>
      <c r="B32" s="129" t="s">
        <v>21</v>
      </c>
      <c r="C32" s="5"/>
      <c r="D32" s="7"/>
      <c r="E32" s="7"/>
      <c r="F32" s="7"/>
      <c r="G32" s="7"/>
      <c r="H32" s="7"/>
      <c r="I32" s="8"/>
    </row>
    <row r="33" spans="1:9" ht="16.5" x14ac:dyDescent="0.3">
      <c r="A33" s="91"/>
      <c r="B33" s="138" t="s">
        <v>26</v>
      </c>
      <c r="C33" s="137" t="s">
        <v>180</v>
      </c>
      <c r="D33" s="139">
        <v>2000</v>
      </c>
      <c r="E33" s="139">
        <v>2500</v>
      </c>
      <c r="F33" s="139">
        <v>2500</v>
      </c>
      <c r="G33" s="140">
        <v>2500</v>
      </c>
      <c r="H33" s="140">
        <v>1833</v>
      </c>
      <c r="I33" s="83">
        <v>2266.6</v>
      </c>
    </row>
    <row r="34" spans="1:9" ht="16.5" x14ac:dyDescent="0.3">
      <c r="A34" s="92"/>
      <c r="B34" s="141" t="s">
        <v>27</v>
      </c>
      <c r="C34" s="15" t="s">
        <v>181</v>
      </c>
      <c r="D34" s="93">
        <v>2000</v>
      </c>
      <c r="E34" s="93">
        <v>2500</v>
      </c>
      <c r="F34" s="93">
        <v>2000</v>
      </c>
      <c r="G34" s="32">
        <v>2500</v>
      </c>
      <c r="H34" s="32">
        <v>1833</v>
      </c>
      <c r="I34" s="83">
        <v>2166.6</v>
      </c>
    </row>
    <row r="35" spans="1:9" ht="16.5" x14ac:dyDescent="0.3">
      <c r="A35" s="92"/>
      <c r="B35" s="143" t="s">
        <v>28</v>
      </c>
      <c r="C35" s="15" t="s">
        <v>182</v>
      </c>
      <c r="D35" s="93">
        <v>1000</v>
      </c>
      <c r="E35" s="93">
        <v>1000</v>
      </c>
      <c r="F35" s="93">
        <v>1125</v>
      </c>
      <c r="G35" s="32">
        <v>1125</v>
      </c>
      <c r="H35" s="32">
        <v>1000</v>
      </c>
      <c r="I35" s="83">
        <v>1050</v>
      </c>
    </row>
    <row r="36" spans="1:9" ht="16.5" x14ac:dyDescent="0.3">
      <c r="A36" s="92"/>
      <c r="B36" s="141" t="s">
        <v>29</v>
      </c>
      <c r="C36" s="15" t="s">
        <v>183</v>
      </c>
      <c r="D36" s="93">
        <v>1000</v>
      </c>
      <c r="E36" s="93">
        <v>2000</v>
      </c>
      <c r="F36" s="93">
        <v>1625</v>
      </c>
      <c r="G36" s="32">
        <v>1500</v>
      </c>
      <c r="H36" s="32">
        <v>1000</v>
      </c>
      <c r="I36" s="83">
        <v>1425</v>
      </c>
    </row>
    <row r="37" spans="1:9" ht="16.5" customHeight="1" thickBot="1" x14ac:dyDescent="0.35">
      <c r="A37" s="94"/>
      <c r="B37" s="144" t="s">
        <v>30</v>
      </c>
      <c r="C37" s="16" t="s">
        <v>184</v>
      </c>
      <c r="D37" s="145">
        <v>1500</v>
      </c>
      <c r="E37" s="145">
        <v>1000</v>
      </c>
      <c r="F37" s="145">
        <v>1250</v>
      </c>
      <c r="G37" s="146">
        <v>1500</v>
      </c>
      <c r="H37" s="146">
        <v>1000</v>
      </c>
      <c r="I37" s="83">
        <v>1250</v>
      </c>
    </row>
    <row r="38" spans="1:9" ht="17.25" customHeight="1" thickBot="1" x14ac:dyDescent="0.3">
      <c r="A38" s="90" t="s">
        <v>25</v>
      </c>
      <c r="B38" s="129" t="s">
        <v>51</v>
      </c>
      <c r="C38" s="5"/>
      <c r="D38" s="7"/>
      <c r="E38" s="7"/>
      <c r="F38" s="7" t="e">
        <v>#DIV/0!</v>
      </c>
      <c r="G38" s="7"/>
      <c r="H38" s="7"/>
      <c r="I38" s="8"/>
    </row>
    <row r="39" spans="1:9" ht="16.5" x14ac:dyDescent="0.3">
      <c r="A39" s="91"/>
      <c r="B39" s="138" t="s">
        <v>31</v>
      </c>
      <c r="C39" s="19" t="s">
        <v>215</v>
      </c>
      <c r="D39" s="42">
        <v>25000</v>
      </c>
      <c r="E39" s="42">
        <v>28000</v>
      </c>
      <c r="F39" s="42">
        <v>30000</v>
      </c>
      <c r="G39" s="140">
        <v>20000</v>
      </c>
      <c r="H39" s="140">
        <v>24333</v>
      </c>
      <c r="I39" s="84">
        <v>25466.6</v>
      </c>
    </row>
    <row r="40" spans="1:9" ht="17.25" thickBot="1" x14ac:dyDescent="0.35">
      <c r="A40" s="94"/>
      <c r="B40" s="142" t="s">
        <v>32</v>
      </c>
      <c r="C40" s="16" t="s">
        <v>186</v>
      </c>
      <c r="D40" s="49">
        <v>17500</v>
      </c>
      <c r="E40" s="49">
        <v>18000</v>
      </c>
      <c r="F40" s="49">
        <v>16000</v>
      </c>
      <c r="G40" s="135">
        <v>14500</v>
      </c>
      <c r="H40" s="135">
        <v>16333</v>
      </c>
      <c r="I40" s="85">
        <v>16466.599999999999</v>
      </c>
    </row>
    <row r="41" spans="1:9" x14ac:dyDescent="0.25">
      <c r="D41" s="96"/>
      <c r="E41" s="96"/>
      <c r="F41" s="96"/>
      <c r="G41" s="97"/>
      <c r="H41" s="97"/>
      <c r="I41" s="96"/>
    </row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08-01-2018</vt:lpstr>
      <vt:lpstr>By Order</vt:lpstr>
      <vt:lpstr>All Stores</vt:lpstr>
      <vt:lpstr>'08-01-2018'!Print_Titles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2018-01-11T10:28:51Z</cp:lastPrinted>
  <dcterms:created xsi:type="dcterms:W3CDTF">2010-10-20T06:23:14Z</dcterms:created>
  <dcterms:modified xsi:type="dcterms:W3CDTF">2018-01-11T10:29:56Z</dcterms:modified>
</cp:coreProperties>
</file>