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5-01-2018" sheetId="9" r:id="rId4"/>
    <sheet name="By Order" sheetId="11" r:id="rId5"/>
    <sheet name="All Stores" sheetId="12" r:id="rId6"/>
  </sheets>
  <definedNames>
    <definedName name="_xlnm.Print_Titles" localSheetId="3">'15-01-2018'!$12:$14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4" i="11" l="1"/>
  <c r="G84" i="11"/>
  <c r="I87" i="11"/>
  <c r="G87" i="11"/>
  <c r="I89" i="11"/>
  <c r="G89" i="11"/>
  <c r="I88" i="11"/>
  <c r="G88" i="11"/>
  <c r="I83" i="11"/>
  <c r="G83" i="11"/>
  <c r="I86" i="11"/>
  <c r="G86" i="11"/>
  <c r="I85" i="11"/>
  <c r="G85" i="11"/>
  <c r="I77" i="11"/>
  <c r="G77" i="11"/>
  <c r="I79" i="11"/>
  <c r="G79" i="11"/>
  <c r="I76" i="11"/>
  <c r="G76" i="11"/>
  <c r="I78" i="11"/>
  <c r="G78" i="11"/>
  <c r="I80" i="11"/>
  <c r="G80" i="11"/>
  <c r="I69" i="11"/>
  <c r="G69" i="11"/>
  <c r="I68" i="11"/>
  <c r="G68" i="11"/>
  <c r="I73" i="11"/>
  <c r="G73" i="11"/>
  <c r="I72" i="11"/>
  <c r="G72" i="11"/>
  <c r="I71" i="11"/>
  <c r="G71" i="11"/>
  <c r="I70" i="11"/>
  <c r="G70" i="11"/>
  <c r="I65" i="11"/>
  <c r="G65" i="11"/>
  <c r="I57" i="11"/>
  <c r="G57" i="11"/>
  <c r="I63" i="11"/>
  <c r="G63" i="11"/>
  <c r="I64" i="11"/>
  <c r="G64" i="11"/>
  <c r="I62" i="11"/>
  <c r="G62" i="11"/>
  <c r="I61" i="11"/>
  <c r="G61" i="11"/>
  <c r="I60" i="11"/>
  <c r="G60" i="11"/>
  <c r="I59" i="11"/>
  <c r="G59" i="11"/>
  <c r="I58" i="11"/>
  <c r="G58" i="11"/>
  <c r="I54" i="11"/>
  <c r="G54" i="11"/>
  <c r="I53" i="11"/>
  <c r="G53" i="11"/>
  <c r="I50" i="11"/>
  <c r="G50" i="11"/>
  <c r="I52" i="11"/>
  <c r="G52" i="11"/>
  <c r="I51" i="11"/>
  <c r="G51" i="11"/>
  <c r="I49" i="11"/>
  <c r="G49" i="11"/>
  <c r="I45" i="11"/>
  <c r="G45" i="11"/>
  <c r="I44" i="11"/>
  <c r="G44" i="11"/>
  <c r="I41" i="11"/>
  <c r="G41" i="11"/>
  <c r="I42" i="11"/>
  <c r="G42" i="11"/>
  <c r="I43" i="11"/>
  <c r="G43" i="11"/>
  <c r="I46" i="11"/>
  <c r="G46" i="11"/>
  <c r="I34" i="11"/>
  <c r="G34" i="11"/>
  <c r="I36" i="11"/>
  <c r="G36" i="11"/>
  <c r="I38" i="11"/>
  <c r="G38" i="11"/>
  <c r="I35" i="11"/>
  <c r="G35" i="11"/>
  <c r="I37" i="11"/>
  <c r="G37" i="11"/>
  <c r="I21" i="11"/>
  <c r="G21" i="11"/>
  <c r="I17" i="11"/>
  <c r="G17" i="11"/>
  <c r="I23" i="11"/>
  <c r="G23" i="11"/>
  <c r="I24" i="11"/>
  <c r="G24" i="11"/>
  <c r="I30" i="11"/>
  <c r="G30" i="11"/>
  <c r="I27" i="11"/>
  <c r="G27" i="11"/>
  <c r="I29" i="11"/>
  <c r="G29" i="11"/>
  <c r="I26" i="11"/>
  <c r="G26" i="11"/>
  <c r="I28" i="11"/>
  <c r="G28" i="11"/>
  <c r="I25" i="11"/>
  <c r="G25" i="11"/>
  <c r="I16" i="11"/>
  <c r="G16" i="11"/>
  <c r="I18" i="11"/>
  <c r="G18" i="11"/>
  <c r="I22" i="11"/>
  <c r="G22" i="11"/>
  <c r="I31" i="11"/>
  <c r="G31" i="11"/>
  <c r="I19" i="11"/>
  <c r="G19" i="11"/>
  <c r="I20" i="11"/>
  <c r="G20" i="11"/>
  <c r="D41" i="8" l="1"/>
  <c r="F66" i="11" l="1"/>
  <c r="E66" i="1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I90" i="11" l="1"/>
  <c r="G74" i="11"/>
  <c r="I55" i="11"/>
  <c r="G47" i="11"/>
  <c r="G81" i="11"/>
  <c r="G55" i="11"/>
  <c r="I39" i="11"/>
  <c r="G90" i="11"/>
  <c r="I74" i="11"/>
  <c r="G66" i="11"/>
  <c r="E91" i="11"/>
  <c r="F91" i="11"/>
  <c r="H91" i="11"/>
  <c r="G39" i="11"/>
  <c r="I32" i="11"/>
  <c r="I47" i="11"/>
  <c r="I66" i="11"/>
  <c r="I81" i="11"/>
  <c r="G32" i="11"/>
  <c r="G19" i="5"/>
  <c r="G91" i="11" l="1"/>
  <c r="I91" i="11"/>
  <c r="I16" i="9" l="1"/>
  <c r="I18" i="5" l="1"/>
  <c r="F16" i="8"/>
  <c r="H16" i="8"/>
  <c r="I16" i="8" s="1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5" i="5"/>
  <c r="I46" i="5"/>
  <c r="I47" i="5"/>
  <c r="I48" i="5"/>
  <c r="I49" i="5"/>
  <c r="I50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5" i="5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<sst xmlns="http://schemas.openxmlformats.org/spreadsheetml/2006/main" count="848" uniqueCount="228">
  <si>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</si>
  <si>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</si>
  <si>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</si>
  <si>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</si>
  <si>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</si>
  <si>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</si>
  <si>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</si>
  <si>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</si>
  <si>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</si>
  <si>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</si>
  <si>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</si>
  <si>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</si>
  <si>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</si>
  <si>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</si>
  <si>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</si>
  <si>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</si>
  <si>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</si>
  <si>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</si>
  <si>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</si>
  <si>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</si>
  <si>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</si>
  <si>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</si>
  <si>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</si>
  <si>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</si>
  <si>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</si>
  <si>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</si>
  <si>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</si>
  <si>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</si>
  <si>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</si>
  <si>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</si>
  <si>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</si>
  <si>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</si>
  <si>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</si>
  <si>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</si>
  <si>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</si>
  <si>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</si>
  <si>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</si>
  <si>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</si>
  <si>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</si>
  <si>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</si>
  <si>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</si>
  <si>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</si>
  <si>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</si>
  <si>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</si>
  <si>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</si>
  <si>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</si>
  <si>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</si>
  <si>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</si>
  <si>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</si>
  <si>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</si>
  <si>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</si>
  <si>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</si>
  <si>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</si>
  <si>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</si>
  <si>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</si>
  <si>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</si>
  <si>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</si>
  <si>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</si>
  <si>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</si>
  <si>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</si>
  <si>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</si>
  <si>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</si>
  <si>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</si>
  <si>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</si>
  <si>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</si>
  <si>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</si>
  <si>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</si>
  <si>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</si>
  <si>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</si>
  <si>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</si>
  <si>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</si>
  <si>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</si>
  <si>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</si>
  <si>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</si>
  <si>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</si>
  <si>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</si>
  <si>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</si>
  <si>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</si>
  <si>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</si>
  <si>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</si>
  <si>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</si>
  <si>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</si>
  <si>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</si>
  <si>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</si>
  <si>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</si>
  <si>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</si>
  <si>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</si>
  <si>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</si>
  <si>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</si>
  <si>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</si>
  <si>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</si>
  <si>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</si>
  <si>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</si>
  <si>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</si>
  <si>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</si>
  <si>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</si>
  <si>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</si>
  <si>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</si>
  <si>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</si>
  <si>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</si>
  <si>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</si>
  <si>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</si>
  <si>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</si>
  <si>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</si>
  <si>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</si>
  <si>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</si>
  <si>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</si>
  <si>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</si>
  <si>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</si>
  <si>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</si>
  <si>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</si>
  <si>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</si>
  <si>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</si>
  <si>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</si>
  <si>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</si>
  <si>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</si>
  <si>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</si>
  <si>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</si>
  <si>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</si>
  <si>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</si>
  <si>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</si>
  <si>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</si>
  <si>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</si>
  <si>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</si>
  <si>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</si>
  <si>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غالون 3.6 ليتر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</si>
  <si>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</si>
  <si>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</si>
  <si>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</si>
  <si>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</si>
  <si>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</si>
  <si>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</si>
  <si>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</si>
  <si>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</si>
  <si>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</si>
  <si>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</si>
  <si>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</si>
  <si>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</si>
  <si>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</si>
  <si>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</si>
  <si>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</si>
  <si>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</si>
  <si>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</si>
  <si>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</si>
  <si>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</si>
  <si>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</si>
  <si>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</si>
  <si>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</si>
  <si>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</si>
  <si>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</si>
  <si>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</si>
  <si>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</si>
  <si>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</si>
  <si>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</si>
  <si>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</si>
  <si>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</si>
  <si>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</si>
  <si>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</si>
  <si>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</si>
  <si>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</si>
  <si>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</si>
  <si>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</si>
  <si>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</si>
  <si>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</si>
  <si>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</si>
  <si>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</si>
  <si>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</si>
  <si>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</si>
  <si>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</si>
  <si>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</si>
  <si>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</si>
  <si>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</si>
  <si>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</si>
  <si>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</si>
  <si>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</si>
  <si>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</si>
  <si>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</si>
  <si>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</si>
  <si>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</si>
  <si>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</si>
  <si>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</si>
  <si>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</si>
  <si>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</si>
  <si>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</si>
  <si>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</si>
  <si>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</si>
  <si>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</si>
  <si>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</si>
  <si>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</si>
  <si>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</si>
  <si>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</si>
  <si>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</si>
  <si>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</si>
  <si>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</si>
  <si>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</si>
  <si>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</si>
  <si>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</si>
  <si>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</si>
  <si>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</si>
  <si>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</si>
  <si>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</si>
  <si>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غالون 3.5 ليتر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</si>
  <si>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</si>
  <si>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</si>
  <si>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</si>
  <si>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</si>
  <si>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</si>
  <si>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</si>
  <si>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</si>
  <si>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</si>
  <si>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</si>
  <si>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</si>
  <si>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</si>
  <si>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</si>
  <si>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</si>
  <si>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</si>
  <si>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</si>
  <si>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معدل الأسعار في كانون الثاني 2017 (ل.ل.)</t>
  </si>
  <si>
    <t>معدل أسعار  السوبرماركات في 08-01-2018 (ل.ل.)</t>
  </si>
  <si>
    <t>معدل أسعار المحلات والملاحم في08-01-2018 (ل.ل.)</t>
  </si>
  <si>
    <t>المعدل العام للأسعار في 08-01-2018  (ل.ل.)</t>
  </si>
  <si>
    <t>معدل أسعار  السوبرماركات في 15-01-2018 (ل.ل.)</t>
  </si>
  <si>
    <t xml:space="preserve"> التاريخ 15 كانون الثاني 2018</t>
  </si>
  <si>
    <t>معدل أسعار المحلات والملاحم في15-01-2018 (ل.ل.)</t>
  </si>
  <si>
    <t>معدل أسعار المحلات والملاحم في 15-01-2018 (ل.ل.)</t>
  </si>
  <si>
    <t>المعدل العام للأسعار في 15-01-2018  (ل.ل.)</t>
  </si>
  <si>
    <t xml:space="preserve"> التاريخ 15كانون الثاني 2018</t>
  </si>
  <si>
    <t xml:space="preserve"> التاريخ  15 كانون الثاني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</si>
</sst>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221</v>
      </c>
      <c r="G12" s="150" t="s">
        <v>198</v>
      </c>
      <c r="H12" s="150" t="s">
        <v>218</v>
      </c>
      <c r="I12" s="150" t="s">
        <v>188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162</v>
      </c>
      <c r="E15" s="42">
        <v>1509.97</v>
      </c>
      <c r="F15" s="43">
        <v>1429.8</v>
      </c>
      <c r="G15" s="45">
        <f>(F15-E15)/E15</f>
        <v>-5.3093770074902201E-2</v>
      </c>
      <c r="H15" s="43">
        <v>1609.8</v>
      </c>
      <c r="I15" s="45">
        <f>(F15-H15)/H15</f>
        <v>-0.11181513231457324</v>
      </c>
    </row>
    <row r="16" spans="1:9" ht="16.5" x14ac:dyDescent="0.3">
      <c r="A16" s="37"/>
      <c r="B16" s="99" t="s">
        <v>5</v>
      </c>
      <c r="C16" s="15" t="s">
        <v>85</v>
      </c>
      <c r="D16" s="11" t="s">
        <v>162</v>
      </c>
      <c r="E16" s="46">
        <v>3261.0104444444441</v>
      </c>
      <c r="F16" s="47">
        <v>2119.8000000000002</v>
      </c>
      <c r="G16" s="48">
        <f t="shared" ref="G16:G79" si="0">(F16-E16)/E16</f>
        <v>-0.34995608382323479</v>
      </c>
      <c r="H16" s="47">
        <v>2225</v>
      </c>
      <c r="I16" s="44">
        <f t="shared" ref="I16:I30" si="1">(F16-H16)/H16</f>
        <v>-4.7280898876404416E-2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162</v>
      </c>
      <c r="E17" s="46">
        <v>2474.0749999999998</v>
      </c>
      <c r="F17" s="47">
        <v>1293.8</v>
      </c>
      <c r="G17" s="48">
        <f t="shared" si="0"/>
        <v>-0.4770570819397148</v>
      </c>
      <c r="H17" s="47">
        <v>1224.8</v>
      </c>
      <c r="I17" s="44">
        <f t="shared" si="1"/>
        <v>5.6335728282168519E-2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162</v>
      </c>
      <c r="E18" s="46">
        <v>1029.9486000000002</v>
      </c>
      <c r="F18" s="47">
        <v>569.79999999999995</v>
      </c>
      <c r="G18" s="48">
        <f t="shared" si="0"/>
        <v>-0.4467685086420819</v>
      </c>
      <c r="H18" s="47">
        <v>603.79999999999995</v>
      </c>
      <c r="I18" s="44">
        <f>(F18-H18)/H18</f>
        <v>-5.631003643590593E-2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162</v>
      </c>
      <c r="E19" s="46">
        <v>5726.5694444444443</v>
      </c>
      <c r="F19" s="47">
        <v>4343.75</v>
      </c>
      <c r="G19" s="48">
        <f>(F19-E19)/E19</f>
        <v>-0.24147431684181675</v>
      </c>
      <c r="H19" s="47">
        <v>4381.25</v>
      </c>
      <c r="I19" s="44">
        <f t="shared" si="1"/>
        <v>-8.5592011412268191E-3</v>
      </c>
    </row>
    <row r="20" spans="1:9" ht="16.5" x14ac:dyDescent="0.3">
      <c r="A20" s="37"/>
      <c r="B20" s="99" t="s">
        <v>9</v>
      </c>
      <c r="C20" s="15" t="s">
        <v>88</v>
      </c>
      <c r="D20" s="11" t="s">
        <v>162</v>
      </c>
      <c r="E20" s="46">
        <v>1931.8994000000002</v>
      </c>
      <c r="F20" s="47">
        <v>1990</v>
      </c>
      <c r="G20" s="48">
        <f t="shared" si="0"/>
        <v>3.0074340309852444E-2</v>
      </c>
      <c r="H20" s="47">
        <v>2128.8000000000002</v>
      </c>
      <c r="I20" s="44">
        <f t="shared" si="1"/>
        <v>-6.5201052236001589E-2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162</v>
      </c>
      <c r="E21" s="46">
        <v>1271.1866</v>
      </c>
      <c r="F21" s="47">
        <v>1139.8</v>
      </c>
      <c r="G21" s="48">
        <f t="shared" si="0"/>
        <v>-0.10335744571253351</v>
      </c>
      <c r="H21" s="47">
        <v>1238.8</v>
      </c>
      <c r="I21" s="44">
        <f t="shared" si="1"/>
        <v>-7.9916047788182121E-2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484.33339999999998</v>
      </c>
      <c r="F22" s="47">
        <v>449.8</v>
      </c>
      <c r="G22" s="48">
        <f t="shared" si="0"/>
        <v>-7.1300884886319985E-2</v>
      </c>
      <c r="H22" s="47">
        <v>474.8</v>
      </c>
      <c r="I22" s="44">
        <f>(F22-H22)/H22</f>
        <v>-5.2653748946925018E-2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665.87450000000001</v>
      </c>
      <c r="F23" s="47">
        <v>624.79999999999995</v>
      </c>
      <c r="G23" s="48">
        <f t="shared" si="0"/>
        <v>-6.1685047257403695E-2</v>
      </c>
      <c r="H23" s="47">
        <v>634.79999999999995</v>
      </c>
      <c r="I23" s="44">
        <f t="shared" si="1"/>
        <v>-1.5752993068683052E-2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789.17200000000003</v>
      </c>
      <c r="F24" s="47">
        <v>624.79999999999995</v>
      </c>
      <c r="G24" s="48">
        <f t="shared" si="0"/>
        <v>-0.20828412564054485</v>
      </c>
      <c r="H24" s="47">
        <v>574.79999999999995</v>
      </c>
      <c r="I24" s="44">
        <f t="shared" si="1"/>
        <v>8.6986778009742527E-2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655.471</v>
      </c>
      <c r="F25" s="47">
        <v>520</v>
      </c>
      <c r="G25" s="48">
        <f t="shared" si="0"/>
        <v>-0.2066773358394193</v>
      </c>
      <c r="H25" s="47">
        <v>525</v>
      </c>
      <c r="I25" s="44">
        <f t="shared" si="1"/>
        <v>-9.5238095238095247E-3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1576.2794000000001</v>
      </c>
      <c r="F26" s="47">
        <v>1313.8</v>
      </c>
      <c r="G26" s="48">
        <f t="shared" si="0"/>
        <v>-0.16651832156152022</v>
      </c>
      <c r="H26" s="47">
        <v>1239</v>
      </c>
      <c r="I26" s="44">
        <f t="shared" si="1"/>
        <v>6.037126715092813E-2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795.84099999999989</v>
      </c>
      <c r="F27" s="47">
        <v>554.79999999999995</v>
      </c>
      <c r="G27" s="48">
        <f t="shared" si="0"/>
        <v>-0.30287582569885185</v>
      </c>
      <c r="H27" s="47">
        <v>579.79999999999995</v>
      </c>
      <c r="I27" s="44">
        <f t="shared" si="1"/>
        <v>-4.3118316660917561E-2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162</v>
      </c>
      <c r="E28" s="46">
        <v>1081.7750000000001</v>
      </c>
      <c r="F28" s="47">
        <v>814.8</v>
      </c>
      <c r="G28" s="48">
        <f t="shared" si="0"/>
        <v>-0.24679346444500946</v>
      </c>
      <c r="H28" s="47">
        <v>864.8</v>
      </c>
      <c r="I28" s="44">
        <f t="shared" si="1"/>
        <v>-5.7816836262719704E-2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1770.2932000000001</v>
      </c>
      <c r="F29" s="47">
        <v>1549.6666666666665</v>
      </c>
      <c r="G29" s="48">
        <f t="shared" si="0"/>
        <v>-0.12462711449907481</v>
      </c>
      <c r="H29" s="47">
        <v>1773</v>
      </c>
      <c r="I29" s="44">
        <f t="shared" si="1"/>
        <v>-0.12596352697875549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162</v>
      </c>
      <c r="E30" s="49">
        <v>1209.2531999999999</v>
      </c>
      <c r="F30" s="50">
        <v>859.8</v>
      </c>
      <c r="G30" s="51">
        <f t="shared" si="0"/>
        <v>-0.28898265474922868</v>
      </c>
      <c r="H30" s="50">
        <v>914.7</v>
      </c>
      <c r="I30" s="56">
        <f t="shared" si="1"/>
        <v>-6.0019678583142111E-2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162</v>
      </c>
      <c r="E32" s="54">
        <v>1959.6676</v>
      </c>
      <c r="F32" s="43">
        <v>2343.75</v>
      </c>
      <c r="G32" s="45">
        <f t="shared" si="0"/>
        <v>0.19599364708586292</v>
      </c>
      <c r="H32" s="43">
        <v>2250</v>
      </c>
      <c r="I32" s="44">
        <f>(F32-H32)/H32</f>
        <v>4.1666666666666664E-2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162</v>
      </c>
      <c r="E33" s="46">
        <v>1819.0191555555555</v>
      </c>
      <c r="F33" s="47">
        <v>2400</v>
      </c>
      <c r="G33" s="48">
        <f t="shared" si="0"/>
        <v>0.31939237290055056</v>
      </c>
      <c r="H33" s="47">
        <v>2344.4444444444443</v>
      </c>
      <c r="I33" s="44">
        <f>(F33-H33)/H33</f>
        <v>2.369668246445502E-2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162</v>
      </c>
      <c r="E34" s="46">
        <v>994.92449999999997</v>
      </c>
      <c r="F34" s="47">
        <v>1205</v>
      </c>
      <c r="G34" s="48">
        <f t="shared" si="0"/>
        <v>0.21114717749939824</v>
      </c>
      <c r="H34" s="47">
        <v>1212.375</v>
      </c>
      <c r="I34" s="44">
        <f>(F34-H34)/H34</f>
        <v>-6.0831013506547063E-3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162</v>
      </c>
      <c r="E35" s="46">
        <v>1322.3483999999999</v>
      </c>
      <c r="F35" s="47">
        <v>1287.5</v>
      </c>
      <c r="G35" s="48">
        <f t="shared" si="0"/>
        <v>-2.6353417904086289E-2</v>
      </c>
      <c r="H35" s="47">
        <v>1417.5</v>
      </c>
      <c r="I35" s="44">
        <f>(F35-H35)/H35</f>
        <v>-9.1710758377425039E-2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162</v>
      </c>
      <c r="E36" s="49">
        <v>1115.0385999999999</v>
      </c>
      <c r="F36" s="50">
        <v>1338.8</v>
      </c>
      <c r="G36" s="51">
        <f t="shared" si="0"/>
        <v>0.20067592278868204</v>
      </c>
      <c r="H36" s="50">
        <v>1548.8</v>
      </c>
      <c r="I36" s="56">
        <f>(F36-H36)/H36</f>
        <v>-0.13558884297520662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162</v>
      </c>
      <c r="E38" s="46">
        <v>26894.01222222222</v>
      </c>
      <c r="F38" s="43">
        <v>26476.444444444445</v>
      </c>
      <c r="G38" s="45">
        <f t="shared" si="0"/>
        <v>-1.552642180450647E-2</v>
      </c>
      <c r="H38" s="43">
        <v>26476.444444444445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162</v>
      </c>
      <c r="E39" s="46">
        <v>15356.293333333335</v>
      </c>
      <c r="F39" s="57">
        <v>13864.777777777777</v>
      </c>
      <c r="G39" s="48">
        <f t="shared" si="0"/>
        <v>-9.7127316024758409E-2</v>
      </c>
      <c r="H39" s="57">
        <v>13920.333333333334</v>
      </c>
      <c r="I39" s="44">
        <f t="shared" si="2"/>
        <v>-3.9909644564706231E-3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162</v>
      </c>
      <c r="E40" s="57">
        <v>11492.25</v>
      </c>
      <c r="F40" s="57">
        <v>10404.75</v>
      </c>
      <c r="G40" s="48">
        <f t="shared" si="0"/>
        <v>-9.462898910135091E-2</v>
      </c>
      <c r="H40" s="57">
        <v>10686</v>
      </c>
      <c r="I40" s="44">
        <f t="shared" si="2"/>
        <v>-2.6319483436271756E-2</v>
      </c>
    </row>
    <row r="41" spans="1:9" ht="16.5" x14ac:dyDescent="0.3">
      <c r="A41" s="37"/>
      <c r="B41" s="34" t="s">
        <v>34</v>
      </c>
      <c r="C41" s="15" t="s">
        <v>155</v>
      </c>
      <c r="D41" s="11" t="s">
        <v>162</v>
      </c>
      <c r="E41" s="47">
        <v>5807.8</v>
      </c>
      <c r="F41" s="47">
        <v>6083.2</v>
      </c>
      <c r="G41" s="48">
        <f t="shared" si="0"/>
        <v>4.7418988257171328E-2</v>
      </c>
      <c r="H41" s="47">
        <v>6416.5</v>
      </c>
      <c r="I41" s="44">
        <f t="shared" si="2"/>
        <v>-5.1944206343021923E-2</v>
      </c>
    </row>
    <row r="42" spans="1:9" ht="16.5" x14ac:dyDescent="0.3">
      <c r="A42" s="37"/>
      <c r="B42" s="34" t="s">
        <v>35</v>
      </c>
      <c r="C42" s="15" t="s">
        <v>153</v>
      </c>
      <c r="D42" s="11" t="s">
        <v>162</v>
      </c>
      <c r="E42" s="47">
        <v>9968.4761904761926</v>
      </c>
      <c r="F42" s="47">
        <v>9968.3333333333339</v>
      </c>
      <c r="G42" s="48">
        <f t="shared" si="0"/>
        <v>-1.4330890712783829E-5</v>
      </c>
      <c r="H42" s="47">
        <v>9968.5714285714294</v>
      </c>
      <c r="I42" s="44">
        <f t="shared" si="2"/>
        <v>-2.3884589662766969E-5</v>
      </c>
    </row>
    <row r="43" spans="1:9" ht="16.5" customHeight="1" thickBot="1" x14ac:dyDescent="0.35">
      <c r="A43" s="38"/>
      <c r="B43" s="34" t="s">
        <v>36</v>
      </c>
      <c r="C43" s="15" t="s">
        <v>154</v>
      </c>
      <c r="D43" s="24" t="s">
        <v>162</v>
      </c>
      <c r="E43" s="50">
        <v>12411.342857142856</v>
      </c>
      <c r="F43" s="50">
        <v>12166.666666666666</v>
      </c>
      <c r="G43" s="51">
        <f t="shared" si="0"/>
        <v>-1.97139176068588E-2</v>
      </c>
      <c r="H43" s="50">
        <v>12166.666666666666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7821.62</v>
      </c>
      <c r="F45" s="43">
        <v>6576.666666666667</v>
      </c>
      <c r="G45" s="45">
        <f t="shared" si="0"/>
        <v>-0.15916822005330519</v>
      </c>
      <c r="H45" s="43">
        <v>6630</v>
      </c>
      <c r="I45" s="44">
        <f t="shared" ref="I45:I50" si="3">(F45-H45)/H45</f>
        <v>-8.0442433383609395E-3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158</v>
      </c>
      <c r="D48" s="11" t="s">
        <v>114</v>
      </c>
      <c r="E48" s="47">
        <v>14492.298571428571</v>
      </c>
      <c r="F48" s="47">
        <v>18769.998857142858</v>
      </c>
      <c r="G48" s="48">
        <f t="shared" si="0"/>
        <v>0.29517058764906573</v>
      </c>
      <c r="H48" s="47">
        <v>18791.428428571431</v>
      </c>
      <c r="I48" s="87">
        <f t="shared" si="3"/>
        <v>-1.1403907643332783E-3</v>
      </c>
    </row>
    <row r="49" spans="1:9" ht="16.5" x14ac:dyDescent="0.3">
      <c r="A49" s="37"/>
      <c r="B49" s="34" t="s">
        <v>49</v>
      </c>
      <c r="C49" s="15" t="s">
        <v>159</v>
      </c>
      <c r="D49" s="13" t="s">
        <v>200</v>
      </c>
      <c r="E49" s="47">
        <v>1975.5714285714287</v>
      </c>
      <c r="F49" s="47">
        <v>1968.2857142857142</v>
      </c>
      <c r="G49" s="48">
        <f t="shared" si="0"/>
        <v>-3.6879022344349652E-3</v>
      </c>
      <c r="H49" s="47">
        <v>1968.2857142857142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160</v>
      </c>
      <c r="D50" s="12" t="s">
        <v>112</v>
      </c>
      <c r="E50" s="50">
        <v>23291.3</v>
      </c>
      <c r="F50" s="50">
        <v>24020.888888888891</v>
      </c>
      <c r="G50" s="56">
        <f t="shared" si="0"/>
        <v>3.1324524130851059E-2</v>
      </c>
      <c r="H50" s="50">
        <v>24020.888888888891</v>
      </c>
      <c r="I50" s="59">
        <f t="shared" si="3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3250</v>
      </c>
      <c r="G52" s="45">
        <f t="shared" si="0"/>
        <v>-0.13333333333333333</v>
      </c>
      <c r="H52" s="66">
        <v>3250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3824.3333333333335</v>
      </c>
      <c r="F53" s="70">
        <v>3953.8333333333335</v>
      </c>
      <c r="G53" s="48">
        <f t="shared" si="0"/>
        <v>3.3862111043319099E-2</v>
      </c>
      <c r="H53" s="70">
        <v>3953.8333333333335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2000.8333333333333</v>
      </c>
      <c r="F54" s="70">
        <v>2047.5</v>
      </c>
      <c r="G54" s="48">
        <f t="shared" si="0"/>
        <v>2.3323615160349892E-2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199</v>
      </c>
      <c r="D56" s="104" t="s">
        <v>114</v>
      </c>
      <c r="E56" s="61">
        <v>2151.25</v>
      </c>
      <c r="F56" s="105">
        <v>2108.75</v>
      </c>
      <c r="G56" s="55">
        <f t="shared" si="0"/>
        <v>-1.9755955839628123E-2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4770.3888888888887</v>
      </c>
      <c r="F57" s="50">
        <v>4485.5</v>
      </c>
      <c r="G57" s="51">
        <f t="shared" si="0"/>
        <v>-5.97202650610828E-2</v>
      </c>
      <c r="H57" s="50">
        <v>4453</v>
      </c>
      <c r="I57" s="126">
        <f t="shared" si="4"/>
        <v>7.2984504828205706E-3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5191.2</v>
      </c>
      <c r="F58" s="68">
        <v>5280.625</v>
      </c>
      <c r="G58" s="44">
        <f t="shared" si="0"/>
        <v>1.7226267529665624E-2</v>
      </c>
      <c r="H58" s="68">
        <v>5280.625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4829.2</v>
      </c>
      <c r="F59" s="70">
        <v>4761.5</v>
      </c>
      <c r="G59" s="48">
        <f t="shared" si="0"/>
        <v>-1.4018885115547051E-2</v>
      </c>
      <c r="H59" s="70">
        <v>4806.5</v>
      </c>
      <c r="I59" s="44">
        <f t="shared" si="4"/>
        <v>-9.3623218558202426E-3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17101.625</v>
      </c>
      <c r="F60" s="73">
        <v>19935</v>
      </c>
      <c r="G60" s="51">
        <f t="shared" si="0"/>
        <v>0.16567870012352628</v>
      </c>
      <c r="H60" s="73">
        <v>19580.625</v>
      </c>
      <c r="I60" s="51">
        <f t="shared" si="4"/>
        <v>1.8098247629991383E-2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129</v>
      </c>
      <c r="D62" s="20" t="s">
        <v>124</v>
      </c>
      <c r="E62" s="43">
        <v>5886.9</v>
      </c>
      <c r="F62" s="54">
        <v>6451.5</v>
      </c>
      <c r="G62" s="45">
        <f t="shared" si="0"/>
        <v>9.5907863221729672E-2</v>
      </c>
      <c r="H62" s="54">
        <v>6451.5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130</v>
      </c>
      <c r="D63" s="13" t="s">
        <v>125</v>
      </c>
      <c r="E63" s="47">
        <v>47175.375</v>
      </c>
      <c r="F63" s="46">
        <v>47046.625</v>
      </c>
      <c r="G63" s="48">
        <f t="shared" si="0"/>
        <v>-2.7291780934438781E-3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131</v>
      </c>
      <c r="D64" s="13" t="s">
        <v>201</v>
      </c>
      <c r="E64" s="47">
        <v>11794.638095238095</v>
      </c>
      <c r="F64" s="46">
        <v>12162.5</v>
      </c>
      <c r="G64" s="48">
        <f t="shared" si="0"/>
        <v>3.1188909892065578E-2</v>
      </c>
      <c r="H64" s="46">
        <v>12162.5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132</v>
      </c>
      <c r="D65" s="13" t="s">
        <v>126</v>
      </c>
      <c r="E65" s="47">
        <v>7223.666666666667</v>
      </c>
      <c r="F65" s="46">
        <v>7253.2222222222226</v>
      </c>
      <c r="G65" s="48">
        <f t="shared" si="0"/>
        <v>4.0914893944288206E-3</v>
      </c>
      <c r="H65" s="46">
        <v>7253.2222222222226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133</v>
      </c>
      <c r="D66" s="13" t="s">
        <v>127</v>
      </c>
      <c r="E66" s="47">
        <v>3844.91</v>
      </c>
      <c r="F66" s="46">
        <v>3709.7</v>
      </c>
      <c r="G66" s="48">
        <f t="shared" si="0"/>
        <v>-3.516597267556329E-2</v>
      </c>
      <c r="H66" s="46">
        <v>3713.2</v>
      </c>
      <c r="I66" s="87">
        <f t="shared" si="5"/>
        <v>-9.4258321663255422E-4</v>
      </c>
    </row>
    <row r="67" spans="1:9" ht="16.5" customHeight="1" thickBot="1" x14ac:dyDescent="0.35">
      <c r="A67" s="38"/>
      <c r="B67" s="34" t="s">
        <v>64</v>
      </c>
      <c r="C67" s="15" t="s">
        <v>134</v>
      </c>
      <c r="D67" s="12" t="s">
        <v>128</v>
      </c>
      <c r="E67" s="50">
        <v>3516.7142857142853</v>
      </c>
      <c r="F67" s="58">
        <v>3424.1428571428573</v>
      </c>
      <c r="G67" s="51">
        <f t="shared" si="0"/>
        <v>-2.6323272535239712E-2</v>
      </c>
      <c r="H67" s="58">
        <v>3424.3771428571426</v>
      </c>
      <c r="I67" s="88">
        <f t="shared" si="5"/>
        <v>-6.8417030166785051E-5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139</v>
      </c>
      <c r="D69" s="20" t="s">
        <v>135</v>
      </c>
      <c r="E69" s="43">
        <v>3595</v>
      </c>
      <c r="F69" s="43">
        <v>3629.6</v>
      </c>
      <c r="G69" s="45">
        <f t="shared" si="0"/>
        <v>9.6244784422809208E-3</v>
      </c>
      <c r="H69" s="43">
        <v>3629.6179999999999</v>
      </c>
      <c r="I69" s="44">
        <f>(F69-H69)/H69</f>
        <v>-4.9591995631576389E-6</v>
      </c>
    </row>
    <row r="70" spans="1:9" ht="16.5" x14ac:dyDescent="0.3">
      <c r="A70" s="37"/>
      <c r="B70" s="34" t="s">
        <v>67</v>
      </c>
      <c r="C70" s="15" t="s">
        <v>140</v>
      </c>
      <c r="D70" s="13" t="s">
        <v>136</v>
      </c>
      <c r="E70" s="47">
        <v>2742.7777777777778</v>
      </c>
      <c r="F70" s="47">
        <v>2660.4444444444443</v>
      </c>
      <c r="G70" s="48">
        <f t="shared" si="0"/>
        <v>-3.0018229694146296E-2</v>
      </c>
      <c r="H70" s="47">
        <v>2660.6066666666666</v>
      </c>
      <c r="I70" s="44">
        <f>(F70-H70)/H70</f>
        <v>-6.0971891957808973E-5</v>
      </c>
    </row>
    <row r="71" spans="1:9" ht="16.5" x14ac:dyDescent="0.3">
      <c r="A71" s="37"/>
      <c r="B71" s="34" t="s">
        <v>69</v>
      </c>
      <c r="C71" s="15" t="s">
        <v>141</v>
      </c>
      <c r="D71" s="13" t="s">
        <v>137</v>
      </c>
      <c r="E71" s="47">
        <v>1297.2666666666669</v>
      </c>
      <c r="F71" s="47">
        <v>1318.8888888888889</v>
      </c>
      <c r="G71" s="48">
        <f t="shared" si="0"/>
        <v>1.666752316837096E-2</v>
      </c>
      <c r="H71" s="47">
        <v>1319.0311111111109</v>
      </c>
      <c r="I71" s="44">
        <f>(F71-H71)/H71</f>
        <v>-1.0782325073607512E-4</v>
      </c>
    </row>
    <row r="72" spans="1:9" ht="16.5" x14ac:dyDescent="0.3">
      <c r="A72" s="37"/>
      <c r="B72" s="34" t="s">
        <v>70</v>
      </c>
      <c r="C72" s="15" t="s">
        <v>142</v>
      </c>
      <c r="D72" s="13" t="s">
        <v>138</v>
      </c>
      <c r="E72" s="47">
        <v>2096.2333333333336</v>
      </c>
      <c r="F72" s="47">
        <v>2111.1111111111113</v>
      </c>
      <c r="G72" s="48">
        <f t="shared" si="0"/>
        <v>7.0973863172568586E-3</v>
      </c>
      <c r="H72" s="47">
        <v>2111.2111111111112</v>
      </c>
      <c r="I72" s="44">
        <f>(F72-H72)/H72</f>
        <v>-4.7366177391554157E-5</v>
      </c>
    </row>
    <row r="73" spans="1:9" ht="16.5" customHeight="1" thickBot="1" x14ac:dyDescent="0.35">
      <c r="A73" s="38"/>
      <c r="B73" s="34" t="s">
        <v>71</v>
      </c>
      <c r="C73" s="15" t="s">
        <v>161</v>
      </c>
      <c r="D73" s="12" t="s">
        <v>135</v>
      </c>
      <c r="E73" s="50">
        <v>1695</v>
      </c>
      <c r="F73" s="50">
        <v>1615</v>
      </c>
      <c r="G73" s="48">
        <f t="shared" si="0"/>
        <v>-4.71976401179941E-2</v>
      </c>
      <c r="H73" s="50">
        <v>1615.1279999999999</v>
      </c>
      <c r="I73" s="59">
        <f>(F73-H73)/H73</f>
        <v>-7.9250684775404216E-5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145</v>
      </c>
      <c r="D75" s="20" t="s">
        <v>143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144</v>
      </c>
      <c r="D76" s="11" t="s">
        <v>162</v>
      </c>
      <c r="E76" s="47">
        <v>1465.5</v>
      </c>
      <c r="F76" s="32">
        <v>1448.1111111111111</v>
      </c>
      <c r="G76" s="48">
        <f t="shared" si="0"/>
        <v>-1.186549907123092E-2</v>
      </c>
      <c r="H76" s="32">
        <v>1448.1111111111111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149</v>
      </c>
      <c r="D77" s="13" t="s">
        <v>146</v>
      </c>
      <c r="E77" s="47">
        <v>921.16000000000008</v>
      </c>
      <c r="F77" s="47">
        <v>843.66666666666663</v>
      </c>
      <c r="G77" s="48">
        <f t="shared" si="0"/>
        <v>-8.4125812381490125E-2</v>
      </c>
      <c r="H77" s="47">
        <v>867</v>
      </c>
      <c r="I77" s="44">
        <f t="shared" si="6"/>
        <v>-2.6912725874663635E-2</v>
      </c>
    </row>
    <row r="78" spans="1:9" ht="16.5" x14ac:dyDescent="0.3">
      <c r="A78" s="37"/>
      <c r="B78" s="34" t="s">
        <v>77</v>
      </c>
      <c r="C78" s="15" t="s">
        <v>147</v>
      </c>
      <c r="D78" s="13" t="s">
        <v>163</v>
      </c>
      <c r="E78" s="47">
        <v>1411.5</v>
      </c>
      <c r="F78" s="47">
        <v>1453.7</v>
      </c>
      <c r="G78" s="48">
        <f t="shared" si="0"/>
        <v>2.9897272405242682E-2</v>
      </c>
      <c r="H78" s="47">
        <v>1448.6977777777777</v>
      </c>
      <c r="I78" s="44">
        <f t="shared" si="6"/>
        <v>3.4529094328394042E-3</v>
      </c>
    </row>
    <row r="79" spans="1:9" ht="16.5" x14ac:dyDescent="0.3">
      <c r="A79" s="37"/>
      <c r="B79" s="34" t="s">
        <v>78</v>
      </c>
      <c r="C79" s="15" t="s">
        <v>150</v>
      </c>
      <c r="D79" s="25" t="s">
        <v>148</v>
      </c>
      <c r="E79" s="61">
        <v>1720.0266666666666</v>
      </c>
      <c r="F79" s="61">
        <v>1788.5</v>
      </c>
      <c r="G79" s="48">
        <f t="shared" si="0"/>
        <v>3.9809460318444692E-2</v>
      </c>
      <c r="H79" s="61">
        <v>1739.5</v>
      </c>
      <c r="I79" s="44">
        <f t="shared" si="6"/>
        <v>2.8169014084507043E-2</v>
      </c>
    </row>
    <row r="80" spans="1:9" ht="16.5" x14ac:dyDescent="0.3">
      <c r="A80" s="37"/>
      <c r="B80" s="34" t="s">
        <v>79</v>
      </c>
      <c r="C80" s="15" t="s">
        <v>156</v>
      </c>
      <c r="D80" s="25" t="s">
        <v>157</v>
      </c>
      <c r="E80" s="61">
        <v>8750</v>
      </c>
      <c r="F80" s="61">
        <v>8750</v>
      </c>
      <c r="G80" s="48">
        <f>(F80-E80)/E80</f>
        <v>0</v>
      </c>
      <c r="H80" s="61">
        <v>8750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152</v>
      </c>
      <c r="D81" s="12" t="s">
        <v>151</v>
      </c>
      <c r="E81" s="50">
        <v>3854.3</v>
      </c>
      <c r="F81" s="50">
        <v>3954.5</v>
      </c>
      <c r="G81" s="51">
        <f>(F81-E81)/E81</f>
        <v>2.5996938484290223E-2</v>
      </c>
      <c r="H81" s="50">
        <v>3954.5179999999991</v>
      </c>
      <c r="I81" s="56">
        <f t="shared" si="6"/>
        <v>-4.5517557384034193E-6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205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223</v>
      </c>
      <c r="G12" s="150" t="s">
        <v>198</v>
      </c>
      <c r="H12" s="158" t="s">
        <v>219</v>
      </c>
      <c r="I12" s="150" t="s">
        <v>188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162</v>
      </c>
      <c r="E15" s="42">
        <v>1509.97</v>
      </c>
      <c r="F15" s="83">
        <v>1675</v>
      </c>
      <c r="G15" s="44">
        <f>(F15-E15)/E15</f>
        <v>0.10929356212375078</v>
      </c>
      <c r="H15" s="83">
        <v>1600</v>
      </c>
      <c r="I15" s="127">
        <f>(F15-H15)/H15</f>
        <v>4.6875E-2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162</v>
      </c>
      <c r="E16" s="46">
        <v>3261.0104444444441</v>
      </c>
      <c r="F16" s="83">
        <v>1966.6</v>
      </c>
      <c r="G16" s="48">
        <f t="shared" ref="G16:G39" si="0">(F16-E16)/E16</f>
        <v>-0.39693538751145091</v>
      </c>
      <c r="H16" s="83">
        <v>2033.2</v>
      </c>
      <c r="I16" s="48">
        <f>(F16-H16)/H16</f>
        <v>-3.275624631123359E-2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162</v>
      </c>
      <c r="E17" s="46">
        <v>2474.0749999999998</v>
      </c>
      <c r="F17" s="83">
        <v>1850</v>
      </c>
      <c r="G17" s="48">
        <f t="shared" si="0"/>
        <v>-0.25224578883016879</v>
      </c>
      <c r="H17" s="83">
        <v>1566.6</v>
      </c>
      <c r="I17" s="48">
        <f t="shared" ref="I17:I29" si="1">(F17-H17)/H17</f>
        <v>0.1809013149495724</v>
      </c>
    </row>
    <row r="18" spans="1:9" ht="16.5" x14ac:dyDescent="0.3">
      <c r="A18" s="37"/>
      <c r="B18" s="34" t="s">
        <v>7</v>
      </c>
      <c r="C18" s="15" t="s">
        <v>87</v>
      </c>
      <c r="D18" s="11" t="s">
        <v>162</v>
      </c>
      <c r="E18" s="46">
        <v>1029.9486000000002</v>
      </c>
      <c r="F18" s="83">
        <v>885</v>
      </c>
      <c r="G18" s="48">
        <f t="shared" si="0"/>
        <v>-0.14073381914398461</v>
      </c>
      <c r="H18" s="83">
        <v>891.6</v>
      </c>
      <c r="I18" s="48">
        <f t="shared" si="1"/>
        <v>-7.4024226110363644E-3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162</v>
      </c>
      <c r="E19" s="46">
        <v>5726.5694444444443</v>
      </c>
      <c r="F19" s="83">
        <v>3187.5</v>
      </c>
      <c r="G19" s="48">
        <f t="shared" si="0"/>
        <v>-0.44338403106377922</v>
      </c>
      <c r="H19" s="83">
        <v>3645.75</v>
      </c>
      <c r="I19" s="48">
        <f t="shared" si="1"/>
        <v>-0.12569430158403622</v>
      </c>
    </row>
    <row r="20" spans="1:9" ht="16.5" x14ac:dyDescent="0.3">
      <c r="A20" s="37"/>
      <c r="B20" s="34" t="s">
        <v>9</v>
      </c>
      <c r="C20" s="15" t="s">
        <v>88</v>
      </c>
      <c r="D20" s="11" t="s">
        <v>162</v>
      </c>
      <c r="E20" s="46">
        <v>1931.8994000000002</v>
      </c>
      <c r="F20" s="83">
        <v>1683.2</v>
      </c>
      <c r="G20" s="48">
        <f t="shared" si="0"/>
        <v>-0.12873310069872176</v>
      </c>
      <c r="H20" s="83">
        <v>2033.2</v>
      </c>
      <c r="I20" s="48">
        <f t="shared" si="1"/>
        <v>-0.17214243556954553</v>
      </c>
    </row>
    <row r="21" spans="1:9" ht="16.5" x14ac:dyDescent="0.3">
      <c r="A21" s="37"/>
      <c r="B21" s="34" t="s">
        <v>10</v>
      </c>
      <c r="C21" s="15" t="s">
        <v>90</v>
      </c>
      <c r="D21" s="11" t="s">
        <v>162</v>
      </c>
      <c r="E21" s="46">
        <v>1271.1866</v>
      </c>
      <c r="F21" s="83">
        <v>1266.5999999999999</v>
      </c>
      <c r="G21" s="48">
        <f t="shared" si="0"/>
        <v>-3.6081248811150853E-3</v>
      </c>
      <c r="H21" s="83">
        <v>1200</v>
      </c>
      <c r="I21" s="48">
        <f t="shared" si="1"/>
        <v>5.5499999999999924E-2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484.33339999999998</v>
      </c>
      <c r="F22" s="83">
        <v>349.8</v>
      </c>
      <c r="G22" s="48">
        <f t="shared" si="0"/>
        <v>-0.27777023017615549</v>
      </c>
      <c r="H22" s="83">
        <v>300</v>
      </c>
      <c r="I22" s="48">
        <f t="shared" si="1"/>
        <v>0.16600000000000004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665.87450000000001</v>
      </c>
      <c r="F23" s="83">
        <v>525</v>
      </c>
      <c r="G23" s="48">
        <f t="shared" si="0"/>
        <v>-0.21156313990098735</v>
      </c>
      <c r="H23" s="83">
        <v>520</v>
      </c>
      <c r="I23" s="48">
        <f t="shared" si="1"/>
        <v>9.6153846153846159E-3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789.17200000000003</v>
      </c>
      <c r="F24" s="83">
        <v>525</v>
      </c>
      <c r="G24" s="48">
        <f t="shared" si="0"/>
        <v>-0.33474578418899809</v>
      </c>
      <c r="H24" s="83">
        <v>525</v>
      </c>
      <c r="I24" s="48">
        <f t="shared" si="1"/>
        <v>0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655.471</v>
      </c>
      <c r="F25" s="83">
        <v>550</v>
      </c>
      <c r="G25" s="48">
        <f t="shared" si="0"/>
        <v>-0.1609087205993858</v>
      </c>
      <c r="H25" s="83">
        <v>520</v>
      </c>
      <c r="I25" s="48">
        <f t="shared" si="1"/>
        <v>5.7692307692307696E-2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1576.2794000000001</v>
      </c>
      <c r="F26" s="83">
        <v>1150</v>
      </c>
      <c r="G26" s="48">
        <f t="shared" si="0"/>
        <v>-0.27043390911535103</v>
      </c>
      <c r="H26" s="83">
        <v>1100</v>
      </c>
      <c r="I26" s="48">
        <f t="shared" si="1"/>
        <v>4.5454545454545456E-2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795.84099999999989</v>
      </c>
      <c r="F27" s="83">
        <v>549.79999999999995</v>
      </c>
      <c r="G27" s="48">
        <f t="shared" si="0"/>
        <v>-0.30915848768786724</v>
      </c>
      <c r="H27" s="83">
        <v>541.6</v>
      </c>
      <c r="I27" s="48">
        <f t="shared" si="1"/>
        <v>1.5140324963072252E-2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162</v>
      </c>
      <c r="E28" s="46">
        <v>1081.7750000000001</v>
      </c>
      <c r="F28" s="83">
        <v>1104</v>
      </c>
      <c r="G28" s="48">
        <f t="shared" si="0"/>
        <v>2.0544937718102108E-2</v>
      </c>
      <c r="H28" s="83">
        <v>1083.2</v>
      </c>
      <c r="I28" s="48">
        <f t="shared" si="1"/>
        <v>1.9202363367799073E-2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1770.2932000000001</v>
      </c>
      <c r="F29" s="83">
        <v>1416.6</v>
      </c>
      <c r="G29" s="48">
        <f t="shared" si="0"/>
        <v>-0.19979357091808303</v>
      </c>
      <c r="H29" s="83">
        <v>1550</v>
      </c>
      <c r="I29" s="48">
        <f t="shared" si="1"/>
        <v>-8.606451612903232E-2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162</v>
      </c>
      <c r="E30" s="49">
        <v>1209.2531999999999</v>
      </c>
      <c r="F30" s="95">
        <v>946.6</v>
      </c>
      <c r="G30" s="51">
        <f t="shared" si="0"/>
        <v>-0.21720281575438452</v>
      </c>
      <c r="H30" s="95">
        <v>946.6</v>
      </c>
      <c r="I30" s="51">
        <f>(F30-H30)/H30</f>
        <v>0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162</v>
      </c>
      <c r="E32" s="54">
        <v>1959.6676</v>
      </c>
      <c r="F32" s="83">
        <v>2183.1999999999998</v>
      </c>
      <c r="G32" s="44">
        <f t="shared" si="0"/>
        <v>0.11406648760228512</v>
      </c>
      <c r="H32" s="83">
        <v>2266.6</v>
      </c>
      <c r="I32" s="45">
        <f>(F32-H32)/H32</f>
        <v>-3.6795199858819419E-2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162</v>
      </c>
      <c r="E33" s="46">
        <v>1819.0191555555555</v>
      </c>
      <c r="F33" s="83">
        <v>2050</v>
      </c>
      <c r="G33" s="48">
        <f t="shared" si="0"/>
        <v>0.12698098518588694</v>
      </c>
      <c r="H33" s="83">
        <v>2166.6</v>
      </c>
      <c r="I33" s="48">
        <f>(F33-H33)/H33</f>
        <v>-5.3817040524323782E-2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162</v>
      </c>
      <c r="E34" s="46">
        <v>994.92449999999997</v>
      </c>
      <c r="F34" s="83">
        <v>1066.5999999999999</v>
      </c>
      <c r="G34" s="48">
        <f t="shared" si="0"/>
        <v>7.2041144830587586E-2</v>
      </c>
      <c r="H34" s="83">
        <v>1050</v>
      </c>
      <c r="I34" s="48">
        <f>(F34-H34)/H34</f>
        <v>1.5809523809523721E-2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162</v>
      </c>
      <c r="E35" s="46">
        <v>1322.3483999999999</v>
      </c>
      <c r="F35" s="83">
        <v>1533.2</v>
      </c>
      <c r="G35" s="48">
        <f t="shared" si="0"/>
        <v>0.15945238032579026</v>
      </c>
      <c r="H35" s="83">
        <v>1425</v>
      </c>
      <c r="I35" s="48">
        <f>(F35-H35)/H35</f>
        <v>7.5929824561403542E-2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162</v>
      </c>
      <c r="E36" s="49">
        <v>1115.0385999999999</v>
      </c>
      <c r="F36" s="83">
        <v>1300</v>
      </c>
      <c r="G36" s="55">
        <f t="shared" si="0"/>
        <v>0.16587892114228167</v>
      </c>
      <c r="H36" s="83">
        <v>1250</v>
      </c>
      <c r="I36" s="48">
        <f>(F36-H36)/H36</f>
        <v>0.04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162</v>
      </c>
      <c r="E38" s="46">
        <v>26894.01222222222</v>
      </c>
      <c r="F38" s="84">
        <v>26466.6</v>
      </c>
      <c r="G38" s="45">
        <f t="shared" si="0"/>
        <v>-1.5892467761617787E-2</v>
      </c>
      <c r="H38" s="84">
        <v>25466.6</v>
      </c>
      <c r="I38" s="45">
        <f>(F38-H38)/H38</f>
        <v>3.9267118500310214E-2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162</v>
      </c>
      <c r="E39" s="85">
        <v>15356.293333333335</v>
      </c>
      <c r="F39" s="85">
        <v>15966.6</v>
      </c>
      <c r="G39" s="51">
        <f t="shared" si="0"/>
        <v>3.9743097726708275E-2</v>
      </c>
      <c r="H39" s="85">
        <v>16466.599999999999</v>
      </c>
      <c r="I39" s="51">
        <f>(F39-H39)/H39</f>
        <v>-3.036449540281529E-2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206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221</v>
      </c>
      <c r="E13" s="158" t="s">
        <v>224</v>
      </c>
      <c r="F13" s="165" t="s">
        <v>187</v>
      </c>
      <c r="G13" s="150" t="s">
        <v>217</v>
      </c>
      <c r="H13" s="167" t="s">
        <v>225</v>
      </c>
      <c r="I13" s="163" t="s">
        <v>197</v>
      </c>
    </row>
    <row r="14" spans="1:9" ht="39.75" customHeight="1" thickBot="1" x14ac:dyDescent="0.25">
      <c r="A14" s="149"/>
      <c r="B14" s="155"/>
      <c r="C14" s="157"/>
      <c r="D14" s="151"/>
      <c r="E14" s="159"/>
      <c r="F14" s="166"/>
      <c r="G14" s="151"/>
      <c r="H14" s="168"/>
      <c r="I14" s="164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164</v>
      </c>
      <c r="D16" s="43">
        <v>1429.8</v>
      </c>
      <c r="E16" s="83">
        <v>1675</v>
      </c>
      <c r="F16" s="67">
        <f t="shared" ref="F16:F31" si="0">D16-E16</f>
        <v>-245.20000000000005</v>
      </c>
      <c r="G16" s="42">
        <v>1509.97</v>
      </c>
      <c r="H16" s="66">
        <f t="shared" ref="H16:H31" si="1">AVERAGE(D16:E16)</f>
        <v>1552.4</v>
      </c>
      <c r="I16" s="69">
        <f>(H16-G16)/G16</f>
        <v>2.8099896024424368E-2</v>
      </c>
    </row>
    <row r="17" spans="1:9" ht="16.5" customHeight="1" x14ac:dyDescent="0.3">
      <c r="A17" s="37"/>
      <c r="B17" s="34" t="s">
        <v>5</v>
      </c>
      <c r="C17" s="15" t="s">
        <v>165</v>
      </c>
      <c r="D17" s="47">
        <v>2119.8000000000002</v>
      </c>
      <c r="E17" s="83">
        <v>1966.6</v>
      </c>
      <c r="F17" s="71">
        <f t="shared" si="0"/>
        <v>153.20000000000027</v>
      </c>
      <c r="G17" s="46">
        <v>3261.0104444444441</v>
      </c>
      <c r="H17" s="68">
        <f t="shared" si="1"/>
        <v>2043.2</v>
      </c>
      <c r="I17" s="72">
        <f t="shared" ref="I17:I40" si="2">(H17-G17)/G17</f>
        <v>-0.37344573566734285</v>
      </c>
    </row>
    <row r="18" spans="1:9" ht="16.5" x14ac:dyDescent="0.3">
      <c r="A18" s="37"/>
      <c r="B18" s="34" t="s">
        <v>6</v>
      </c>
      <c r="C18" s="15" t="s">
        <v>166</v>
      </c>
      <c r="D18" s="47">
        <v>1293.8</v>
      </c>
      <c r="E18" s="83">
        <v>1850</v>
      </c>
      <c r="F18" s="71">
        <f t="shared" si="0"/>
        <v>-556.20000000000005</v>
      </c>
      <c r="G18" s="46">
        <v>2474.0749999999998</v>
      </c>
      <c r="H18" s="68">
        <f t="shared" si="1"/>
        <v>1571.9</v>
      </c>
      <c r="I18" s="72">
        <f t="shared" si="2"/>
        <v>-0.36465143538494177</v>
      </c>
    </row>
    <row r="19" spans="1:9" ht="16.5" x14ac:dyDescent="0.3">
      <c r="A19" s="37"/>
      <c r="B19" s="34" t="s">
        <v>7</v>
      </c>
      <c r="C19" s="15" t="s">
        <v>167</v>
      </c>
      <c r="D19" s="47">
        <v>569.79999999999995</v>
      </c>
      <c r="E19" s="83">
        <v>885</v>
      </c>
      <c r="F19" s="71">
        <f t="shared" si="0"/>
        <v>-315.20000000000005</v>
      </c>
      <c r="G19" s="46">
        <v>1029.9486000000002</v>
      </c>
      <c r="H19" s="68">
        <f t="shared" si="1"/>
        <v>727.4</v>
      </c>
      <c r="I19" s="72">
        <f t="shared" si="2"/>
        <v>-0.29375116389303324</v>
      </c>
    </row>
    <row r="20" spans="1:9" ht="16.5" x14ac:dyDescent="0.3">
      <c r="A20" s="37"/>
      <c r="B20" s="34" t="s">
        <v>8</v>
      </c>
      <c r="C20" s="15" t="s">
        <v>168</v>
      </c>
      <c r="D20" s="47">
        <v>4343.75</v>
      </c>
      <c r="E20" s="83">
        <v>3187.5</v>
      </c>
      <c r="F20" s="71">
        <f t="shared" si="0"/>
        <v>1156.25</v>
      </c>
      <c r="G20" s="46">
        <v>5726.5694444444443</v>
      </c>
      <c r="H20" s="68">
        <f t="shared" si="1"/>
        <v>3765.625</v>
      </c>
      <c r="I20" s="72">
        <f t="shared" si="2"/>
        <v>-0.34242917395279798</v>
      </c>
    </row>
    <row r="21" spans="1:9" ht="16.5" x14ac:dyDescent="0.3">
      <c r="A21" s="37"/>
      <c r="B21" s="34" t="s">
        <v>9</v>
      </c>
      <c r="C21" s="15" t="s">
        <v>169</v>
      </c>
      <c r="D21" s="47">
        <v>1990</v>
      </c>
      <c r="E21" s="83">
        <v>1683.2</v>
      </c>
      <c r="F21" s="71">
        <f t="shared" si="0"/>
        <v>306.79999999999995</v>
      </c>
      <c r="G21" s="46">
        <v>1931.8994000000002</v>
      </c>
      <c r="H21" s="68">
        <f t="shared" si="1"/>
        <v>1836.6</v>
      </c>
      <c r="I21" s="72">
        <f t="shared" si="2"/>
        <v>-4.9329380194434724E-2</v>
      </c>
    </row>
    <row r="22" spans="1:9" ht="16.5" x14ac:dyDescent="0.3">
      <c r="A22" s="37"/>
      <c r="B22" s="34" t="s">
        <v>10</v>
      </c>
      <c r="C22" s="15" t="s">
        <v>170</v>
      </c>
      <c r="D22" s="47">
        <v>1139.8</v>
      </c>
      <c r="E22" s="83">
        <v>1266.5999999999999</v>
      </c>
      <c r="F22" s="71">
        <f t="shared" si="0"/>
        <v>-126.79999999999995</v>
      </c>
      <c r="G22" s="46">
        <v>1271.1866</v>
      </c>
      <c r="H22" s="68">
        <f t="shared" si="1"/>
        <v>1203.1999999999998</v>
      </c>
      <c r="I22" s="72">
        <f t="shared" si="2"/>
        <v>-5.3482785296824382E-2</v>
      </c>
    </row>
    <row r="23" spans="1:9" ht="16.5" x14ac:dyDescent="0.3">
      <c r="A23" s="37"/>
      <c r="B23" s="34" t="s">
        <v>11</v>
      </c>
      <c r="C23" s="15" t="s">
        <v>171</v>
      </c>
      <c r="D23" s="47">
        <v>449.8</v>
      </c>
      <c r="E23" s="83">
        <v>349.8</v>
      </c>
      <c r="F23" s="71">
        <f t="shared" si="0"/>
        <v>100</v>
      </c>
      <c r="G23" s="46">
        <v>484.33339999999998</v>
      </c>
      <c r="H23" s="68">
        <f t="shared" si="1"/>
        <v>399.8</v>
      </c>
      <c r="I23" s="72">
        <f t="shared" si="2"/>
        <v>-0.17453555753123773</v>
      </c>
    </row>
    <row r="24" spans="1:9" ht="16.5" x14ac:dyDescent="0.3">
      <c r="A24" s="37"/>
      <c r="B24" s="34" t="s">
        <v>12</v>
      </c>
      <c r="C24" s="15" t="s">
        <v>172</v>
      </c>
      <c r="D24" s="47">
        <v>624.79999999999995</v>
      </c>
      <c r="E24" s="83">
        <v>525</v>
      </c>
      <c r="F24" s="71">
        <f t="shared" si="0"/>
        <v>99.799999999999955</v>
      </c>
      <c r="G24" s="46">
        <v>665.87450000000001</v>
      </c>
      <c r="H24" s="68">
        <f t="shared" si="1"/>
        <v>574.9</v>
      </c>
      <c r="I24" s="72">
        <f t="shared" si="2"/>
        <v>-0.13662409357919553</v>
      </c>
    </row>
    <row r="25" spans="1:9" ht="16.5" x14ac:dyDescent="0.3">
      <c r="A25" s="37"/>
      <c r="B25" s="34" t="s">
        <v>13</v>
      </c>
      <c r="C25" s="15" t="s">
        <v>173</v>
      </c>
      <c r="D25" s="47">
        <v>624.79999999999995</v>
      </c>
      <c r="E25" s="83">
        <v>525</v>
      </c>
      <c r="F25" s="71">
        <f t="shared" si="0"/>
        <v>99.799999999999955</v>
      </c>
      <c r="G25" s="46">
        <v>789.17200000000003</v>
      </c>
      <c r="H25" s="68">
        <f t="shared" si="1"/>
        <v>574.9</v>
      </c>
      <c r="I25" s="72">
        <f t="shared" si="2"/>
        <v>-0.27151495491477151</v>
      </c>
    </row>
    <row r="26" spans="1:9" ht="16.5" x14ac:dyDescent="0.3">
      <c r="A26" s="37"/>
      <c r="B26" s="34" t="s">
        <v>14</v>
      </c>
      <c r="C26" s="15" t="s">
        <v>174</v>
      </c>
      <c r="D26" s="47">
        <v>520</v>
      </c>
      <c r="E26" s="83">
        <v>550</v>
      </c>
      <c r="F26" s="71">
        <f t="shared" si="0"/>
        <v>-30</v>
      </c>
      <c r="G26" s="46">
        <v>655.471</v>
      </c>
      <c r="H26" s="68">
        <f t="shared" si="1"/>
        <v>535</v>
      </c>
      <c r="I26" s="72">
        <f t="shared" si="2"/>
        <v>-0.18379302821940255</v>
      </c>
    </row>
    <row r="27" spans="1:9" ht="16.5" x14ac:dyDescent="0.3">
      <c r="A27" s="37"/>
      <c r="B27" s="34" t="s">
        <v>15</v>
      </c>
      <c r="C27" s="15" t="s">
        <v>175</v>
      </c>
      <c r="D27" s="47">
        <v>1313.8</v>
      </c>
      <c r="E27" s="83">
        <v>1150</v>
      </c>
      <c r="F27" s="71">
        <f t="shared" si="0"/>
        <v>163.79999999999995</v>
      </c>
      <c r="G27" s="46">
        <v>1576.2794000000001</v>
      </c>
      <c r="H27" s="68">
        <f t="shared" si="1"/>
        <v>1231.9000000000001</v>
      </c>
      <c r="I27" s="72">
        <f t="shared" si="2"/>
        <v>-0.21847611533843556</v>
      </c>
    </row>
    <row r="28" spans="1:9" ht="16.5" x14ac:dyDescent="0.3">
      <c r="A28" s="37"/>
      <c r="B28" s="34" t="s">
        <v>16</v>
      </c>
      <c r="C28" s="15" t="s">
        <v>176</v>
      </c>
      <c r="D28" s="47">
        <v>554.79999999999995</v>
      </c>
      <c r="E28" s="83">
        <v>549.79999999999995</v>
      </c>
      <c r="F28" s="71">
        <f t="shared" si="0"/>
        <v>5</v>
      </c>
      <c r="G28" s="46">
        <v>795.84099999999989</v>
      </c>
      <c r="H28" s="68">
        <f t="shared" si="1"/>
        <v>552.29999999999995</v>
      </c>
      <c r="I28" s="72">
        <f t="shared" si="2"/>
        <v>-0.30601715669335955</v>
      </c>
    </row>
    <row r="29" spans="1:9" ht="16.5" x14ac:dyDescent="0.3">
      <c r="A29" s="37"/>
      <c r="B29" s="34" t="s">
        <v>17</v>
      </c>
      <c r="C29" s="15" t="s">
        <v>177</v>
      </c>
      <c r="D29" s="47">
        <v>814.8</v>
      </c>
      <c r="E29" s="83">
        <v>1104</v>
      </c>
      <c r="F29" s="71">
        <f t="shared" si="0"/>
        <v>-289.20000000000005</v>
      </c>
      <c r="G29" s="46">
        <v>1081.7750000000001</v>
      </c>
      <c r="H29" s="68">
        <f t="shared" si="1"/>
        <v>959.4</v>
      </c>
      <c r="I29" s="72">
        <f t="shared" si="2"/>
        <v>-0.11312426336345367</v>
      </c>
    </row>
    <row r="30" spans="1:9" ht="16.5" x14ac:dyDescent="0.3">
      <c r="A30" s="37"/>
      <c r="B30" s="34" t="s">
        <v>18</v>
      </c>
      <c r="C30" s="15" t="s">
        <v>178</v>
      </c>
      <c r="D30" s="47">
        <v>1549.6666666666665</v>
      </c>
      <c r="E30" s="83">
        <v>1416.6</v>
      </c>
      <c r="F30" s="71">
        <f t="shared" si="0"/>
        <v>133.06666666666661</v>
      </c>
      <c r="G30" s="46">
        <v>1770.2932000000001</v>
      </c>
      <c r="H30" s="68">
        <f t="shared" si="1"/>
        <v>1483.1333333333332</v>
      </c>
      <c r="I30" s="72">
        <f t="shared" si="2"/>
        <v>-0.16221034270857893</v>
      </c>
    </row>
    <row r="31" spans="1:9" ht="17.25" thickBot="1" x14ac:dyDescent="0.35">
      <c r="A31" s="38"/>
      <c r="B31" s="36" t="s">
        <v>19</v>
      </c>
      <c r="C31" s="16" t="s">
        <v>179</v>
      </c>
      <c r="D31" s="50">
        <v>859.8</v>
      </c>
      <c r="E31" s="95">
        <v>946.6</v>
      </c>
      <c r="F31" s="74">
        <f t="shared" si="0"/>
        <v>-86.800000000000068</v>
      </c>
      <c r="G31" s="49">
        <v>1209.2531999999999</v>
      </c>
      <c r="H31" s="107">
        <f t="shared" si="1"/>
        <v>903.2</v>
      </c>
      <c r="I31" s="75">
        <f t="shared" si="2"/>
        <v>-0.25309273525180653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180</v>
      </c>
      <c r="D33" s="43">
        <v>2343.75</v>
      </c>
      <c r="E33" s="83">
        <v>2183.1999999999998</v>
      </c>
      <c r="F33" s="67">
        <f>D33-E33</f>
        <v>160.55000000000018</v>
      </c>
      <c r="G33" s="54">
        <v>1959.6676</v>
      </c>
      <c r="H33" s="68">
        <f>AVERAGE(D33:E33)</f>
        <v>2263.4749999999999</v>
      </c>
      <c r="I33" s="78">
        <f t="shared" si="2"/>
        <v>0.15503006734407401</v>
      </c>
    </row>
    <row r="34" spans="1:9" ht="16.5" x14ac:dyDescent="0.3">
      <c r="A34" s="37"/>
      <c r="B34" s="34" t="s">
        <v>27</v>
      </c>
      <c r="C34" s="15" t="s">
        <v>181</v>
      </c>
      <c r="D34" s="47">
        <v>2400</v>
      </c>
      <c r="E34" s="83">
        <v>2050</v>
      </c>
      <c r="F34" s="79">
        <f>D34-E34</f>
        <v>350</v>
      </c>
      <c r="G34" s="46">
        <v>1819.0191555555555</v>
      </c>
      <c r="H34" s="68">
        <f>AVERAGE(D34:E34)</f>
        <v>2225</v>
      </c>
      <c r="I34" s="72">
        <f t="shared" si="2"/>
        <v>0.22318667904321873</v>
      </c>
    </row>
    <row r="35" spans="1:9" ht="16.5" x14ac:dyDescent="0.3">
      <c r="A35" s="37"/>
      <c r="B35" s="39" t="s">
        <v>28</v>
      </c>
      <c r="C35" s="15" t="s">
        <v>182</v>
      </c>
      <c r="D35" s="47">
        <v>1205</v>
      </c>
      <c r="E35" s="83">
        <v>1066.5999999999999</v>
      </c>
      <c r="F35" s="71">
        <f>D35-E35</f>
        <v>138.40000000000009</v>
      </c>
      <c r="G35" s="46">
        <v>994.92449999999997</v>
      </c>
      <c r="H35" s="68">
        <f>AVERAGE(D35:E35)</f>
        <v>1135.8</v>
      </c>
      <c r="I35" s="72">
        <f t="shared" si="2"/>
        <v>0.1415941611649929</v>
      </c>
    </row>
    <row r="36" spans="1:9" ht="16.5" x14ac:dyDescent="0.3">
      <c r="A36" s="37"/>
      <c r="B36" s="34" t="s">
        <v>29</v>
      </c>
      <c r="C36" s="15" t="s">
        <v>183</v>
      </c>
      <c r="D36" s="47">
        <v>1287.5</v>
      </c>
      <c r="E36" s="83">
        <v>1533.2</v>
      </c>
      <c r="F36" s="79">
        <f>D36-E36</f>
        <v>-245.70000000000005</v>
      </c>
      <c r="G36" s="46">
        <v>1322.3483999999999</v>
      </c>
      <c r="H36" s="68">
        <f>AVERAGE(D36:E36)</f>
        <v>1410.35</v>
      </c>
      <c r="I36" s="72">
        <f t="shared" si="2"/>
        <v>6.6549481210851899E-2</v>
      </c>
    </row>
    <row r="37" spans="1:9" ht="17.25" thickBot="1" x14ac:dyDescent="0.35">
      <c r="A37" s="38"/>
      <c r="B37" s="39" t="s">
        <v>30</v>
      </c>
      <c r="C37" s="15" t="s">
        <v>184</v>
      </c>
      <c r="D37" s="50">
        <v>1338.8</v>
      </c>
      <c r="E37" s="83">
        <v>1300</v>
      </c>
      <c r="F37" s="71">
        <f>D37-E37</f>
        <v>38.799999999999955</v>
      </c>
      <c r="G37" s="49">
        <v>1115.0385999999999</v>
      </c>
      <c r="H37" s="68">
        <f>AVERAGE(D37:E37)</f>
        <v>1319.4</v>
      </c>
      <c r="I37" s="80">
        <f t="shared" si="2"/>
        <v>0.18327742196548197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185</v>
      </c>
      <c r="D39" s="43">
        <v>26476.444444444445</v>
      </c>
      <c r="E39" s="84">
        <v>26466.6</v>
      </c>
      <c r="F39" s="67">
        <f>D39-E39</f>
        <v>9.8444444444467081</v>
      </c>
      <c r="G39" s="46">
        <v>26894.01222222222</v>
      </c>
      <c r="H39" s="67">
        <f>AVERAGE(D39:E39)</f>
        <v>26471.522222222222</v>
      </c>
      <c r="I39" s="78">
        <f t="shared" si="2"/>
        <v>-1.5709444783062129E-2</v>
      </c>
    </row>
    <row r="40" spans="1:9" ht="17.25" thickBot="1" x14ac:dyDescent="0.35">
      <c r="A40" s="38"/>
      <c r="B40" s="36" t="s">
        <v>32</v>
      </c>
      <c r="C40" s="16" t="s">
        <v>186</v>
      </c>
      <c r="D40" s="57">
        <v>13864.777777777777</v>
      </c>
      <c r="E40" s="85">
        <v>15966.6</v>
      </c>
      <c r="F40" s="74">
        <f>D40-E40</f>
        <v>-2101.822222222223</v>
      </c>
      <c r="G40" s="46">
        <v>15356.293333333335</v>
      </c>
      <c r="H40" s="81">
        <f>AVERAGE(D40:E40)</f>
        <v>14915.68888888889</v>
      </c>
      <c r="I40" s="75">
        <f t="shared" si="2"/>
        <v>-2.8692109149025008E-2</v>
      </c>
    </row>
    <row r="41" spans="1:9" ht="15.75" customHeight="1" thickBot="1" x14ac:dyDescent="0.25">
      <c r="A41" s="160"/>
      <c r="B41" s="161"/>
      <c r="C41" s="162"/>
      <c r="D41" s="86">
        <f>SUM(D16:D40)</f>
        <v>69115.288888888885</v>
      </c>
      <c r="E41" s="86">
        <f>SUM(E16:E40)</f>
        <v>70196.899999999994</v>
      </c>
      <c r="F41" s="86">
        <f>SUM(F16:F40)</f>
        <v>-1081.6111111111095</v>
      </c>
      <c r="G41" s="86">
        <f>SUM(G16:G40)</f>
        <v>75694.255999999994</v>
      </c>
      <c r="H41" s="86">
        <f>AVERAGE(D41:E41)</f>
        <v>69656.094444444432</v>
      </c>
      <c r="I41" s="75">
        <f>(H41-G41)/G41</f>
        <v>-7.977040629814186E-2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226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225</v>
      </c>
      <c r="G13" s="150" t="s">
        <v>198</v>
      </c>
      <c r="H13" s="167" t="s">
        <v>220</v>
      </c>
      <c r="I13" s="150" t="s">
        <v>188</v>
      </c>
    </row>
    <row r="14" spans="1:9" ht="30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162</v>
      </c>
      <c r="E16" s="42">
        <v>1509.97</v>
      </c>
      <c r="F16" s="42">
        <v>1552.4</v>
      </c>
      <c r="G16" s="21">
        <f>(F16-E16)/E16</f>
        <v>2.8099896024424368E-2</v>
      </c>
      <c r="H16" s="42">
        <v>1604.9</v>
      </c>
      <c r="I16" s="21">
        <f>(F16-H16)/H16</f>
        <v>-3.2712318524518662E-2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162</v>
      </c>
      <c r="E17" s="46">
        <v>3261.0104444444441</v>
      </c>
      <c r="F17" s="46">
        <v>2043.2</v>
      </c>
      <c r="G17" s="21">
        <f t="shared" ref="G17:G80" si="0">(F17-E17)/E17</f>
        <v>-0.37344573566734285</v>
      </c>
      <c r="H17" s="46">
        <v>2129.1</v>
      </c>
      <c r="I17" s="21">
        <f t="shared" ref="I17:I31" si="1">(F17-H17)/H17</f>
        <v>-4.0345685970597844E-2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162</v>
      </c>
      <c r="E18" s="46">
        <v>2474.0749999999998</v>
      </c>
      <c r="F18" s="46">
        <v>1571.9</v>
      </c>
      <c r="G18" s="21">
        <f t="shared" si="0"/>
        <v>-0.36465143538494177</v>
      </c>
      <c r="H18" s="46">
        <v>1395.6999999999998</v>
      </c>
      <c r="I18" s="21">
        <f t="shared" si="1"/>
        <v>0.12624489503474981</v>
      </c>
    </row>
    <row r="19" spans="1:9" ht="16.5" x14ac:dyDescent="0.3">
      <c r="A19" s="37"/>
      <c r="B19" s="34" t="s">
        <v>7</v>
      </c>
      <c r="C19" s="15" t="s">
        <v>87</v>
      </c>
      <c r="D19" s="11" t="s">
        <v>162</v>
      </c>
      <c r="E19" s="46">
        <v>1029.9486000000002</v>
      </c>
      <c r="F19" s="46">
        <v>727.4</v>
      </c>
      <c r="G19" s="21">
        <f t="shared" si="0"/>
        <v>-0.29375116389303324</v>
      </c>
      <c r="H19" s="46">
        <v>747.7</v>
      </c>
      <c r="I19" s="21">
        <f t="shared" si="1"/>
        <v>-2.7149926441086086E-2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162</v>
      </c>
      <c r="E20" s="46">
        <v>5726.5694444444443</v>
      </c>
      <c r="F20" s="46">
        <v>3765.625</v>
      </c>
      <c r="G20" s="21">
        <f>(F20-E20)/E20</f>
        <v>-0.34242917395279798</v>
      </c>
      <c r="H20" s="46">
        <v>4013.5</v>
      </c>
      <c r="I20" s="21">
        <f t="shared" si="1"/>
        <v>-6.1760308957269215E-2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162</v>
      </c>
      <c r="E21" s="46">
        <v>1931.8994000000002</v>
      </c>
      <c r="F21" s="46">
        <v>1836.6</v>
      </c>
      <c r="G21" s="21">
        <f t="shared" si="0"/>
        <v>-4.9329380194434724E-2</v>
      </c>
      <c r="H21" s="46">
        <v>2081</v>
      </c>
      <c r="I21" s="21">
        <f t="shared" si="1"/>
        <v>-0.11744353676117256</v>
      </c>
    </row>
    <row r="22" spans="1:9" ht="16.5" x14ac:dyDescent="0.3">
      <c r="A22" s="37"/>
      <c r="B22" s="34" t="s">
        <v>10</v>
      </c>
      <c r="C22" s="15" t="s">
        <v>90</v>
      </c>
      <c r="D22" s="11" t="s">
        <v>162</v>
      </c>
      <c r="E22" s="46">
        <v>1271.1866</v>
      </c>
      <c r="F22" s="46">
        <v>1203.1999999999998</v>
      </c>
      <c r="G22" s="21">
        <f t="shared" si="0"/>
        <v>-5.3482785296824382E-2</v>
      </c>
      <c r="H22" s="46">
        <v>1219.4000000000001</v>
      </c>
      <c r="I22" s="21">
        <f t="shared" si="1"/>
        <v>-1.3285222240446344E-2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484.33339999999998</v>
      </c>
      <c r="F23" s="46">
        <v>399.8</v>
      </c>
      <c r="G23" s="21">
        <f t="shared" si="0"/>
        <v>-0.17453555753123773</v>
      </c>
      <c r="H23" s="46">
        <v>387.4</v>
      </c>
      <c r="I23" s="21">
        <f t="shared" si="1"/>
        <v>3.200826019617975E-2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665.87450000000001</v>
      </c>
      <c r="F24" s="46">
        <v>574.9</v>
      </c>
      <c r="G24" s="21">
        <f t="shared" si="0"/>
        <v>-0.13662409357919553</v>
      </c>
      <c r="H24" s="46">
        <v>577.4</v>
      </c>
      <c r="I24" s="21">
        <f t="shared" si="1"/>
        <v>-4.3297540699688258E-3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789.17200000000003</v>
      </c>
      <c r="F25" s="46">
        <v>574.9</v>
      </c>
      <c r="G25" s="21">
        <f t="shared" si="0"/>
        <v>-0.27151495491477151</v>
      </c>
      <c r="H25" s="46">
        <v>549.9</v>
      </c>
      <c r="I25" s="21">
        <f t="shared" si="1"/>
        <v>4.546281142025823E-2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655.471</v>
      </c>
      <c r="F26" s="46">
        <v>535</v>
      </c>
      <c r="G26" s="21">
        <f t="shared" si="0"/>
        <v>-0.18379302821940255</v>
      </c>
      <c r="H26" s="46">
        <v>522.5</v>
      </c>
      <c r="I26" s="21">
        <f t="shared" si="1"/>
        <v>2.3923444976076555E-2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1576.2794000000001</v>
      </c>
      <c r="F27" s="46">
        <v>1231.9000000000001</v>
      </c>
      <c r="G27" s="21">
        <f t="shared" si="0"/>
        <v>-0.21847611533843556</v>
      </c>
      <c r="H27" s="46">
        <v>1169.5</v>
      </c>
      <c r="I27" s="21">
        <f t="shared" si="1"/>
        <v>5.3356135100470367E-2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795.84099999999989</v>
      </c>
      <c r="F28" s="46">
        <v>552.29999999999995</v>
      </c>
      <c r="G28" s="21">
        <f t="shared" si="0"/>
        <v>-0.30601715669335955</v>
      </c>
      <c r="H28" s="46">
        <v>560.70000000000005</v>
      </c>
      <c r="I28" s="21">
        <f t="shared" si="1"/>
        <v>-1.4981273408239862E-2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162</v>
      </c>
      <c r="E29" s="46">
        <v>1081.7750000000001</v>
      </c>
      <c r="F29" s="46">
        <v>959.4</v>
      </c>
      <c r="G29" s="21">
        <f t="shared" si="0"/>
        <v>-0.11312426336345367</v>
      </c>
      <c r="H29" s="46">
        <v>974</v>
      </c>
      <c r="I29" s="21">
        <f t="shared" si="1"/>
        <v>-1.4989733059548278E-2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1770.2932000000001</v>
      </c>
      <c r="F30" s="46">
        <v>1483.1333333333332</v>
      </c>
      <c r="G30" s="21">
        <f t="shared" si="0"/>
        <v>-0.16221034270857893</v>
      </c>
      <c r="H30" s="46">
        <v>1661.5</v>
      </c>
      <c r="I30" s="21">
        <f t="shared" si="1"/>
        <v>-0.10735279366034715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162</v>
      </c>
      <c r="E31" s="49">
        <v>1209.2531999999999</v>
      </c>
      <c r="F31" s="49">
        <v>903.2</v>
      </c>
      <c r="G31" s="23">
        <f t="shared" si="0"/>
        <v>-0.25309273525180653</v>
      </c>
      <c r="H31" s="49">
        <v>930.65000000000009</v>
      </c>
      <c r="I31" s="23">
        <f t="shared" si="1"/>
        <v>-2.9495513888142741E-2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162</v>
      </c>
      <c r="E33" s="54">
        <v>1959.6676</v>
      </c>
      <c r="F33" s="54">
        <v>2263.4749999999999</v>
      </c>
      <c r="G33" s="21">
        <f t="shared" si="0"/>
        <v>0.15503006734407401</v>
      </c>
      <c r="H33" s="54">
        <v>2258.3000000000002</v>
      </c>
      <c r="I33" s="21">
        <f>(F33-H33)/H33</f>
        <v>2.2915467386971293E-3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162</v>
      </c>
      <c r="E34" s="46">
        <v>1819.0191555555555</v>
      </c>
      <c r="F34" s="46">
        <v>2225</v>
      </c>
      <c r="G34" s="21">
        <f t="shared" si="0"/>
        <v>0.22318667904321873</v>
      </c>
      <c r="H34" s="46">
        <v>2255.5222222222219</v>
      </c>
      <c r="I34" s="21">
        <f>(F34-H34)/H34</f>
        <v>-1.3532219687975543E-2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162</v>
      </c>
      <c r="E35" s="46">
        <v>994.92449999999997</v>
      </c>
      <c r="F35" s="46">
        <v>1135.8</v>
      </c>
      <c r="G35" s="21">
        <f t="shared" si="0"/>
        <v>0.1415941611649929</v>
      </c>
      <c r="H35" s="46">
        <v>1131.1875</v>
      </c>
      <c r="I35" s="21">
        <f>(F35-H35)/H35</f>
        <v>4.077573346593694E-3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162</v>
      </c>
      <c r="E36" s="46">
        <v>1322.3483999999999</v>
      </c>
      <c r="F36" s="46">
        <v>1410.35</v>
      </c>
      <c r="G36" s="21">
        <f t="shared" si="0"/>
        <v>6.6549481210851899E-2</v>
      </c>
      <c r="H36" s="46">
        <v>1421.25</v>
      </c>
      <c r="I36" s="21">
        <f>(F36-H36)/H36</f>
        <v>-7.6693051890941713E-3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162</v>
      </c>
      <c r="E37" s="49">
        <v>1115.0385999999999</v>
      </c>
      <c r="F37" s="49">
        <v>1319.4</v>
      </c>
      <c r="G37" s="23">
        <f t="shared" si="0"/>
        <v>0.18327742196548197</v>
      </c>
      <c r="H37" s="49">
        <v>1399.4</v>
      </c>
      <c r="I37" s="23">
        <f>(F37-H37)/H37</f>
        <v>-5.7167357438902382E-2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162</v>
      </c>
      <c r="E39" s="46">
        <v>26894.01222222222</v>
      </c>
      <c r="F39" s="46">
        <v>26471.522222222222</v>
      </c>
      <c r="G39" s="21">
        <f t="shared" si="0"/>
        <v>-1.5709444783062129E-2</v>
      </c>
      <c r="H39" s="46">
        <v>25971.522222222222</v>
      </c>
      <c r="I39" s="21">
        <f t="shared" ref="I39:I44" si="2">(F39-H39)/H39</f>
        <v>1.9251855771941662E-2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162</v>
      </c>
      <c r="E40" s="46">
        <v>15356.293333333335</v>
      </c>
      <c r="F40" s="46">
        <v>14915.68888888889</v>
      </c>
      <c r="G40" s="21">
        <f t="shared" si="0"/>
        <v>-2.8692109149025008E-2</v>
      </c>
      <c r="H40" s="46">
        <v>15193.466666666667</v>
      </c>
      <c r="I40" s="21">
        <f t="shared" si="2"/>
        <v>-1.828271215990496E-2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162</v>
      </c>
      <c r="E41" s="57">
        <v>11492.25</v>
      </c>
      <c r="F41" s="57">
        <v>10404.75</v>
      </c>
      <c r="G41" s="21">
        <f t="shared" si="0"/>
        <v>-9.462898910135091E-2</v>
      </c>
      <c r="H41" s="57">
        <v>10686</v>
      </c>
      <c r="I41" s="21">
        <f t="shared" si="2"/>
        <v>-2.6319483436271756E-2</v>
      </c>
    </row>
    <row r="42" spans="1:9" ht="16.5" x14ac:dyDescent="0.3">
      <c r="A42" s="37"/>
      <c r="B42" s="34" t="s">
        <v>34</v>
      </c>
      <c r="C42" s="15" t="s">
        <v>155</v>
      </c>
      <c r="D42" s="11" t="s">
        <v>162</v>
      </c>
      <c r="E42" s="47">
        <v>5807.8</v>
      </c>
      <c r="F42" s="47">
        <v>6083.2</v>
      </c>
      <c r="G42" s="21">
        <f t="shared" si="0"/>
        <v>4.7418988257171328E-2</v>
      </c>
      <c r="H42" s="47">
        <v>6416.5</v>
      </c>
      <c r="I42" s="21">
        <f t="shared" si="2"/>
        <v>-5.1944206343021923E-2</v>
      </c>
    </row>
    <row r="43" spans="1:9" ht="16.5" x14ac:dyDescent="0.3">
      <c r="A43" s="37"/>
      <c r="B43" s="34" t="s">
        <v>35</v>
      </c>
      <c r="C43" s="15" t="s">
        <v>153</v>
      </c>
      <c r="D43" s="11" t="s">
        <v>162</v>
      </c>
      <c r="E43" s="47">
        <v>9968.4761904761926</v>
      </c>
      <c r="F43" s="47">
        <v>9968.3333333333339</v>
      </c>
      <c r="G43" s="21">
        <f t="shared" si="0"/>
        <v>-1.4330890712783829E-5</v>
      </c>
      <c r="H43" s="47">
        <v>9968.5714285714294</v>
      </c>
      <c r="I43" s="21">
        <f t="shared" si="2"/>
        <v>-2.3884589662766969E-5</v>
      </c>
    </row>
    <row r="44" spans="1:9" ht="16.5" customHeight="1" thickBot="1" x14ac:dyDescent="0.35">
      <c r="A44" s="38"/>
      <c r="B44" s="34" t="s">
        <v>36</v>
      </c>
      <c r="C44" s="15" t="s">
        <v>154</v>
      </c>
      <c r="D44" s="24" t="s">
        <v>162</v>
      </c>
      <c r="E44" s="50">
        <v>12411.342857142856</v>
      </c>
      <c r="F44" s="50">
        <v>12166.666666666666</v>
      </c>
      <c r="G44" s="31">
        <f t="shared" si="0"/>
        <v>-1.97139176068588E-2</v>
      </c>
      <c r="H44" s="50">
        <v>12166.666666666666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41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7821.62</v>
      </c>
      <c r="F46" s="43">
        <v>6576.666666666667</v>
      </c>
      <c r="G46" s="21">
        <f t="shared" si="0"/>
        <v>-0.15916822005330519</v>
      </c>
      <c r="H46" s="43">
        <v>6630</v>
      </c>
      <c r="I46" s="21">
        <f t="shared" ref="I46:I51" si="3">(F46-H46)/H46</f>
        <v>-8.0442433383609395E-3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158</v>
      </c>
      <c r="D49" s="11" t="s">
        <v>114</v>
      </c>
      <c r="E49" s="47">
        <v>14492.298571428571</v>
      </c>
      <c r="F49" s="47">
        <v>18769.998857142858</v>
      </c>
      <c r="G49" s="21">
        <f t="shared" si="0"/>
        <v>0.29517058764906573</v>
      </c>
      <c r="H49" s="47">
        <v>18791.428428571431</v>
      </c>
      <c r="I49" s="21">
        <f t="shared" si="3"/>
        <v>-1.1403907643332783E-3</v>
      </c>
    </row>
    <row r="50" spans="1:9" ht="16.5" x14ac:dyDescent="0.3">
      <c r="A50" s="37"/>
      <c r="B50" s="34" t="s">
        <v>49</v>
      </c>
      <c r="C50" s="15" t="s">
        <v>159</v>
      </c>
      <c r="D50" s="13" t="s">
        <v>200</v>
      </c>
      <c r="E50" s="47">
        <v>1975.5714285714287</v>
      </c>
      <c r="F50" s="47">
        <v>1968.2857142857142</v>
      </c>
      <c r="G50" s="21">
        <f t="shared" si="0"/>
        <v>-3.6879022344349652E-3</v>
      </c>
      <c r="H50" s="47">
        <v>1968.2857142857142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160</v>
      </c>
      <c r="D51" s="12" t="s">
        <v>112</v>
      </c>
      <c r="E51" s="50">
        <v>23291.3</v>
      </c>
      <c r="F51" s="50">
        <v>24020.888888888891</v>
      </c>
      <c r="G51" s="31">
        <f t="shared" si="0"/>
        <v>3.1324524130851059E-2</v>
      </c>
      <c r="H51" s="50">
        <v>24020.888888888891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3250</v>
      </c>
      <c r="G53" s="22">
        <f t="shared" si="0"/>
        <v>-0.13333333333333333</v>
      </c>
      <c r="H53" s="66">
        <v>3250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3824.3333333333335</v>
      </c>
      <c r="F54" s="70">
        <v>3953.8333333333335</v>
      </c>
      <c r="G54" s="21">
        <f t="shared" si="0"/>
        <v>3.3862111043319099E-2</v>
      </c>
      <c r="H54" s="70">
        <v>3953.8333333333335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2000.8333333333333</v>
      </c>
      <c r="F55" s="70">
        <v>2047.5</v>
      </c>
      <c r="G55" s="21">
        <f t="shared" si="0"/>
        <v>2.3323615160349892E-2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199</v>
      </c>
      <c r="D57" s="11" t="s">
        <v>114</v>
      </c>
      <c r="E57" s="61">
        <v>2151.25</v>
      </c>
      <c r="F57" s="105">
        <v>2108.75</v>
      </c>
      <c r="G57" s="21">
        <f t="shared" si="0"/>
        <v>-1.9755955839628123E-2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4770.3888888888887</v>
      </c>
      <c r="F58" s="50">
        <v>4485.5</v>
      </c>
      <c r="G58" s="29">
        <f t="shared" si="0"/>
        <v>-5.97202650610828E-2</v>
      </c>
      <c r="H58" s="50">
        <v>4453</v>
      </c>
      <c r="I58" s="29">
        <f t="shared" si="4"/>
        <v>7.2984504828205706E-3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5191.2</v>
      </c>
      <c r="F59" s="68">
        <v>5280.625</v>
      </c>
      <c r="G59" s="21">
        <f t="shared" si="0"/>
        <v>1.7226267529665624E-2</v>
      </c>
      <c r="H59" s="68">
        <v>5280.625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4829.2</v>
      </c>
      <c r="F60" s="70">
        <v>4761.5</v>
      </c>
      <c r="G60" s="21">
        <f t="shared" si="0"/>
        <v>-1.4018885115547051E-2</v>
      </c>
      <c r="H60" s="70">
        <v>4806.5</v>
      </c>
      <c r="I60" s="21">
        <f t="shared" si="4"/>
        <v>-9.3623218558202426E-3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17101.625</v>
      </c>
      <c r="F61" s="73">
        <v>19935</v>
      </c>
      <c r="G61" s="29">
        <f t="shared" si="0"/>
        <v>0.16567870012352628</v>
      </c>
      <c r="H61" s="73">
        <v>19580.625</v>
      </c>
      <c r="I61" s="29">
        <f t="shared" si="4"/>
        <v>1.8098247629991383E-2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41"/>
      <c r="I62" s="8"/>
    </row>
    <row r="63" spans="1:9" ht="16.5" x14ac:dyDescent="0.3">
      <c r="A63" s="33"/>
      <c r="B63" s="34" t="s">
        <v>59</v>
      </c>
      <c r="C63" s="15" t="s">
        <v>129</v>
      </c>
      <c r="D63" s="20" t="s">
        <v>124</v>
      </c>
      <c r="E63" s="43">
        <v>5886.9</v>
      </c>
      <c r="F63" s="54">
        <v>6451.5</v>
      </c>
      <c r="G63" s="21">
        <f t="shared" si="0"/>
        <v>9.5907863221729672E-2</v>
      </c>
      <c r="H63" s="54">
        <v>6451.5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130</v>
      </c>
      <c r="D64" s="13" t="s">
        <v>125</v>
      </c>
      <c r="E64" s="47">
        <v>47175.375</v>
      </c>
      <c r="F64" s="46">
        <v>47046.625</v>
      </c>
      <c r="G64" s="21">
        <f t="shared" si="0"/>
        <v>-2.7291780934438781E-3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131</v>
      </c>
      <c r="D65" s="13" t="s">
        <v>201</v>
      </c>
      <c r="E65" s="47">
        <v>11794.638095238095</v>
      </c>
      <c r="F65" s="46">
        <v>12162.5</v>
      </c>
      <c r="G65" s="21">
        <f t="shared" si="0"/>
        <v>3.1188909892065578E-2</v>
      </c>
      <c r="H65" s="46">
        <v>12162.5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132</v>
      </c>
      <c r="D66" s="13" t="s">
        <v>126</v>
      </c>
      <c r="E66" s="47">
        <v>7223.666666666667</v>
      </c>
      <c r="F66" s="46">
        <v>7253.2222222222226</v>
      </c>
      <c r="G66" s="21">
        <f t="shared" si="0"/>
        <v>4.0914893944288206E-3</v>
      </c>
      <c r="H66" s="46">
        <v>7253.2222222222226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133</v>
      </c>
      <c r="D67" s="13" t="s">
        <v>127</v>
      </c>
      <c r="E67" s="47">
        <v>3844.91</v>
      </c>
      <c r="F67" s="46">
        <v>3709.7</v>
      </c>
      <c r="G67" s="21">
        <f t="shared" si="0"/>
        <v>-3.516597267556329E-2</v>
      </c>
      <c r="H67" s="46">
        <v>3713.2</v>
      </c>
      <c r="I67" s="21">
        <f t="shared" si="5"/>
        <v>-9.4258321663255422E-4</v>
      </c>
    </row>
    <row r="68" spans="1:9" ht="16.5" customHeight="1" thickBot="1" x14ac:dyDescent="0.35">
      <c r="A68" s="38"/>
      <c r="B68" s="34" t="s">
        <v>64</v>
      </c>
      <c r="C68" s="15" t="s">
        <v>134</v>
      </c>
      <c r="D68" s="12" t="s">
        <v>128</v>
      </c>
      <c r="E68" s="50">
        <v>3516.7142857142853</v>
      </c>
      <c r="F68" s="58">
        <v>3424.1428571428573</v>
      </c>
      <c r="G68" s="31">
        <f t="shared" si="0"/>
        <v>-2.6323272535239712E-2</v>
      </c>
      <c r="H68" s="58">
        <v>3424.3771428571426</v>
      </c>
      <c r="I68" s="31">
        <f t="shared" si="5"/>
        <v>-6.8417030166785051E-5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139</v>
      </c>
      <c r="D70" s="20" t="s">
        <v>135</v>
      </c>
      <c r="E70" s="43">
        <v>3595</v>
      </c>
      <c r="F70" s="43">
        <v>3629.6</v>
      </c>
      <c r="G70" s="21">
        <f t="shared" si="0"/>
        <v>9.6244784422809208E-3</v>
      </c>
      <c r="H70" s="43">
        <v>3629.6179999999999</v>
      </c>
      <c r="I70" s="21">
        <f t="shared" si="5"/>
        <v>-4.9591995631576389E-6</v>
      </c>
    </row>
    <row r="71" spans="1:9" ht="16.5" x14ac:dyDescent="0.3">
      <c r="A71" s="37"/>
      <c r="B71" s="34" t="s">
        <v>67</v>
      </c>
      <c r="C71" s="15" t="s">
        <v>140</v>
      </c>
      <c r="D71" s="13" t="s">
        <v>136</v>
      </c>
      <c r="E71" s="47">
        <v>2742.7777777777778</v>
      </c>
      <c r="F71" s="47">
        <v>2660.4444444444443</v>
      </c>
      <c r="G71" s="21">
        <f t="shared" si="0"/>
        <v>-3.0018229694146296E-2</v>
      </c>
      <c r="H71" s="47">
        <v>2660.6066666666666</v>
      </c>
      <c r="I71" s="21">
        <f t="shared" si="5"/>
        <v>-6.0971891957808973E-5</v>
      </c>
    </row>
    <row r="72" spans="1:9" ht="16.5" x14ac:dyDescent="0.3">
      <c r="A72" s="37"/>
      <c r="B72" s="34" t="s">
        <v>69</v>
      </c>
      <c r="C72" s="15" t="s">
        <v>141</v>
      </c>
      <c r="D72" s="13" t="s">
        <v>137</v>
      </c>
      <c r="E72" s="47">
        <v>1297.2666666666669</v>
      </c>
      <c r="F72" s="47">
        <v>1318.8888888888889</v>
      </c>
      <c r="G72" s="21">
        <f t="shared" si="0"/>
        <v>1.666752316837096E-2</v>
      </c>
      <c r="H72" s="47">
        <v>1319.0311111111109</v>
      </c>
      <c r="I72" s="21">
        <f t="shared" si="5"/>
        <v>-1.0782325073607512E-4</v>
      </c>
    </row>
    <row r="73" spans="1:9" ht="16.5" x14ac:dyDescent="0.3">
      <c r="A73" s="37"/>
      <c r="B73" s="34" t="s">
        <v>70</v>
      </c>
      <c r="C73" s="15" t="s">
        <v>142</v>
      </c>
      <c r="D73" s="13" t="s">
        <v>138</v>
      </c>
      <c r="E73" s="47">
        <v>2096.2333333333336</v>
      </c>
      <c r="F73" s="47">
        <v>2111.1111111111113</v>
      </c>
      <c r="G73" s="21">
        <f t="shared" si="0"/>
        <v>7.0973863172568586E-3</v>
      </c>
      <c r="H73" s="47">
        <v>2111.2111111111112</v>
      </c>
      <c r="I73" s="21">
        <f t="shared" si="5"/>
        <v>-4.7366177391554157E-5</v>
      </c>
    </row>
    <row r="74" spans="1:9" ht="16.5" customHeight="1" thickBot="1" x14ac:dyDescent="0.35">
      <c r="A74" s="38"/>
      <c r="B74" s="34" t="s">
        <v>71</v>
      </c>
      <c r="C74" s="15" t="s">
        <v>202</v>
      </c>
      <c r="D74" s="12" t="s">
        <v>135</v>
      </c>
      <c r="E74" s="50">
        <v>1695</v>
      </c>
      <c r="F74" s="50">
        <v>1615</v>
      </c>
      <c r="G74" s="21">
        <f t="shared" si="0"/>
        <v>-4.71976401179941E-2</v>
      </c>
      <c r="H74" s="50">
        <v>1615.1279999999999</v>
      </c>
      <c r="I74" s="21">
        <f t="shared" si="5"/>
        <v>-7.9250684775404216E-5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145</v>
      </c>
      <c r="D76" s="20" t="s">
        <v>143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144</v>
      </c>
      <c r="D77" s="11" t="s">
        <v>162</v>
      </c>
      <c r="E77" s="47">
        <v>1465.5</v>
      </c>
      <c r="F77" s="32">
        <v>1448.1111111111111</v>
      </c>
      <c r="G77" s="21">
        <f t="shared" si="0"/>
        <v>-1.186549907123092E-2</v>
      </c>
      <c r="H77" s="32">
        <v>1448.1111111111111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149</v>
      </c>
      <c r="D78" s="13" t="s">
        <v>146</v>
      </c>
      <c r="E78" s="47">
        <v>921.16000000000008</v>
      </c>
      <c r="F78" s="47">
        <v>843.66666666666663</v>
      </c>
      <c r="G78" s="21">
        <f t="shared" si="0"/>
        <v>-8.4125812381490125E-2</v>
      </c>
      <c r="H78" s="47">
        <v>867</v>
      </c>
      <c r="I78" s="21">
        <f t="shared" si="6"/>
        <v>-2.6912725874663635E-2</v>
      </c>
    </row>
    <row r="79" spans="1:9" ht="15.75" customHeight="1" x14ac:dyDescent="0.3">
      <c r="A79" s="37"/>
      <c r="B79" s="34" t="s">
        <v>77</v>
      </c>
      <c r="C79" s="15" t="s">
        <v>147</v>
      </c>
      <c r="D79" s="13" t="s">
        <v>163</v>
      </c>
      <c r="E79" s="47">
        <v>1411.5</v>
      </c>
      <c r="F79" s="47">
        <v>1453.7</v>
      </c>
      <c r="G79" s="21">
        <f t="shared" si="0"/>
        <v>2.9897272405242682E-2</v>
      </c>
      <c r="H79" s="47">
        <v>1448.6977777777777</v>
      </c>
      <c r="I79" s="21">
        <f t="shared" si="6"/>
        <v>3.4529094328394042E-3</v>
      </c>
    </row>
    <row r="80" spans="1:9" ht="16.5" x14ac:dyDescent="0.3">
      <c r="A80" s="37"/>
      <c r="B80" s="34" t="s">
        <v>78</v>
      </c>
      <c r="C80" s="15" t="s">
        <v>150</v>
      </c>
      <c r="D80" s="25" t="s">
        <v>148</v>
      </c>
      <c r="E80" s="61">
        <v>1720.0266666666666</v>
      </c>
      <c r="F80" s="61">
        <v>1788.5</v>
      </c>
      <c r="G80" s="21">
        <f t="shared" si="0"/>
        <v>3.9809460318444692E-2</v>
      </c>
      <c r="H80" s="61">
        <v>1739.5</v>
      </c>
      <c r="I80" s="21">
        <f t="shared" si="6"/>
        <v>2.8169014084507043E-2</v>
      </c>
    </row>
    <row r="81" spans="1:9" ht="16.5" x14ac:dyDescent="0.3">
      <c r="A81" s="37"/>
      <c r="B81" s="34" t="s">
        <v>79</v>
      </c>
      <c r="C81" s="15" t="s">
        <v>156</v>
      </c>
      <c r="D81" s="25" t="s">
        <v>157</v>
      </c>
      <c r="E81" s="61">
        <v>8750</v>
      </c>
      <c r="F81" s="61">
        <v>8750</v>
      </c>
      <c r="G81" s="21">
        <f t="shared" ref="G81:G82" si="7">(F81-E81)/E81</f>
        <v>0</v>
      </c>
      <c r="H81" s="61">
        <v>8750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152</v>
      </c>
      <c r="D82" s="12" t="s">
        <v>151</v>
      </c>
      <c r="E82" s="50">
        <v>3854.3</v>
      </c>
      <c r="F82" s="50">
        <v>3954.5</v>
      </c>
      <c r="G82" s="23">
        <f t="shared" si="7"/>
        <v>2.5996938484290223E-2</v>
      </c>
      <c r="H82" s="50">
        <v>3954.5179999999991</v>
      </c>
      <c r="I82" s="23">
        <f t="shared" si="6"/>
        <v>-4.5517557384034193E-6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B78" zoomScaleNormal="100" workbookViewId="0">
      <selection activeCell="E90" sqref="E9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5.1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1" t="s">
        <v>0</v>
      </c>
      <c r="D13" s="173" t="s">
        <v>23</v>
      </c>
      <c r="E13" s="150" t="s">
        <v>217</v>
      </c>
      <c r="F13" s="167" t="s">
        <v>225</v>
      </c>
      <c r="G13" s="150" t="s">
        <v>198</v>
      </c>
      <c r="H13" s="167" t="s">
        <v>220</v>
      </c>
      <c r="I13" s="150" t="s">
        <v>188</v>
      </c>
    </row>
    <row r="14" spans="1:9" ht="38.25" customHeight="1" thickBot="1" x14ac:dyDescent="0.25">
      <c r="A14" s="149"/>
      <c r="B14" s="155"/>
      <c r="C14" s="172"/>
      <c r="D14" s="174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/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162</v>
      </c>
      <c r="E16" s="42">
        <v>1931.8994000000002</v>
      </c>
      <c r="F16" s="42">
        <v>1836.6</v>
      </c>
      <c r="G16" s="21">
        <f t="shared" ref="G16:G31" si="0">(F16-E16)/E16</f>
        <v>-4.9329380194434724E-2</v>
      </c>
      <c r="H16" s="42">
        <v>2081</v>
      </c>
      <c r="I16" s="21">
        <f t="shared" ref="I16:I31" si="1">(F16-H16)/H16</f>
        <v>-0.11744353676117256</v>
      </c>
    </row>
    <row r="17" spans="1:9" ht="16.5" x14ac:dyDescent="0.3">
      <c r="A17" s="37"/>
      <c r="B17" s="34" t="s">
        <v>18</v>
      </c>
      <c r="C17" s="15" t="s">
        <v>98</v>
      </c>
      <c r="D17" s="11" t="s">
        <v>83</v>
      </c>
      <c r="E17" s="46">
        <v>1770.2932000000001</v>
      </c>
      <c r="F17" s="46">
        <v>1483.1333333333332</v>
      </c>
      <c r="G17" s="21">
        <f t="shared" si="0"/>
        <v>-0.16221034270857893</v>
      </c>
      <c r="H17" s="46">
        <v>1661.5</v>
      </c>
      <c r="I17" s="21">
        <f t="shared" si="1"/>
        <v>-0.10735279366034715</v>
      </c>
    </row>
    <row r="18" spans="1:9" ht="16.5" x14ac:dyDescent="0.3">
      <c r="A18" s="37"/>
      <c r="B18" s="34" t="s">
        <v>8</v>
      </c>
      <c r="C18" s="15" t="s">
        <v>89</v>
      </c>
      <c r="D18" s="11" t="s">
        <v>162</v>
      </c>
      <c r="E18" s="46">
        <v>5726.5694444444443</v>
      </c>
      <c r="F18" s="46">
        <v>3765.625</v>
      </c>
      <c r="G18" s="21">
        <f t="shared" si="0"/>
        <v>-0.34242917395279798</v>
      </c>
      <c r="H18" s="46">
        <v>4013.5</v>
      </c>
      <c r="I18" s="21">
        <f t="shared" si="1"/>
        <v>-6.1760308957269215E-2</v>
      </c>
    </row>
    <row r="19" spans="1:9" ht="16.5" x14ac:dyDescent="0.3">
      <c r="A19" s="37"/>
      <c r="B19" s="34" t="s">
        <v>5</v>
      </c>
      <c r="C19" s="15" t="s">
        <v>85</v>
      </c>
      <c r="D19" s="11" t="s">
        <v>162</v>
      </c>
      <c r="E19" s="46">
        <v>3261.0104444444441</v>
      </c>
      <c r="F19" s="46">
        <v>2043.2</v>
      </c>
      <c r="G19" s="21">
        <f t="shared" si="0"/>
        <v>-0.37344573566734285</v>
      </c>
      <c r="H19" s="46">
        <v>2129.1</v>
      </c>
      <c r="I19" s="21">
        <f t="shared" si="1"/>
        <v>-4.0345685970597844E-2</v>
      </c>
    </row>
    <row r="20" spans="1:9" ht="16.5" x14ac:dyDescent="0.3">
      <c r="A20" s="37"/>
      <c r="B20" s="34" t="s">
        <v>4</v>
      </c>
      <c r="C20" s="15" t="s">
        <v>84</v>
      </c>
      <c r="D20" s="11" t="s">
        <v>162</v>
      </c>
      <c r="E20" s="46">
        <v>1509.97</v>
      </c>
      <c r="F20" s="46">
        <v>1552.4</v>
      </c>
      <c r="G20" s="21">
        <f t="shared" si="0"/>
        <v>2.8099896024424368E-2</v>
      </c>
      <c r="H20" s="46">
        <v>1604.9</v>
      </c>
      <c r="I20" s="21">
        <f t="shared" si="1"/>
        <v>-3.2712318524518662E-2</v>
      </c>
    </row>
    <row r="21" spans="1:9" ht="16.5" x14ac:dyDescent="0.3">
      <c r="A21" s="37"/>
      <c r="B21" s="34" t="s">
        <v>19</v>
      </c>
      <c r="C21" s="15" t="s">
        <v>99</v>
      </c>
      <c r="D21" s="11" t="s">
        <v>162</v>
      </c>
      <c r="E21" s="46">
        <v>1209.2531999999999</v>
      </c>
      <c r="F21" s="46">
        <v>903.2</v>
      </c>
      <c r="G21" s="21">
        <f t="shared" si="0"/>
        <v>-0.25309273525180653</v>
      </c>
      <c r="H21" s="46">
        <v>930.65000000000009</v>
      </c>
      <c r="I21" s="21">
        <f t="shared" si="1"/>
        <v>-2.9495513888142741E-2</v>
      </c>
    </row>
    <row r="22" spans="1:9" ht="16.5" x14ac:dyDescent="0.3">
      <c r="A22" s="37"/>
      <c r="B22" s="34" t="s">
        <v>7</v>
      </c>
      <c r="C22" s="15" t="s">
        <v>87</v>
      </c>
      <c r="D22" s="11" t="s">
        <v>162</v>
      </c>
      <c r="E22" s="46">
        <v>1029.9486000000002</v>
      </c>
      <c r="F22" s="46">
        <v>727.4</v>
      </c>
      <c r="G22" s="21">
        <f t="shared" si="0"/>
        <v>-0.29375116389303324</v>
      </c>
      <c r="H22" s="46">
        <v>747.7</v>
      </c>
      <c r="I22" s="21">
        <f t="shared" si="1"/>
        <v>-2.7149926441086086E-2</v>
      </c>
    </row>
    <row r="23" spans="1:9" ht="16.5" x14ac:dyDescent="0.3">
      <c r="A23" s="37"/>
      <c r="B23" s="34" t="s">
        <v>17</v>
      </c>
      <c r="C23" s="15" t="s">
        <v>97</v>
      </c>
      <c r="D23" s="13" t="s">
        <v>162</v>
      </c>
      <c r="E23" s="46">
        <v>1081.7750000000001</v>
      </c>
      <c r="F23" s="46">
        <v>959.4</v>
      </c>
      <c r="G23" s="21">
        <f t="shared" si="0"/>
        <v>-0.11312426336345367</v>
      </c>
      <c r="H23" s="46">
        <v>974</v>
      </c>
      <c r="I23" s="21">
        <f t="shared" si="1"/>
        <v>-1.4989733059548278E-2</v>
      </c>
    </row>
    <row r="24" spans="1:9" ht="16.5" x14ac:dyDescent="0.3">
      <c r="A24" s="37"/>
      <c r="B24" s="34" t="s">
        <v>16</v>
      </c>
      <c r="C24" s="15" t="s">
        <v>96</v>
      </c>
      <c r="D24" s="13" t="s">
        <v>81</v>
      </c>
      <c r="E24" s="46">
        <v>795.84099999999989</v>
      </c>
      <c r="F24" s="46">
        <v>552.29999999999995</v>
      </c>
      <c r="G24" s="21">
        <f t="shared" si="0"/>
        <v>-0.30601715669335955</v>
      </c>
      <c r="H24" s="46">
        <v>560.70000000000005</v>
      </c>
      <c r="I24" s="21">
        <f t="shared" si="1"/>
        <v>-1.4981273408239862E-2</v>
      </c>
    </row>
    <row r="25" spans="1:9" ht="16.5" x14ac:dyDescent="0.3">
      <c r="A25" s="37"/>
      <c r="B25" s="34" t="s">
        <v>10</v>
      </c>
      <c r="C25" s="15" t="s">
        <v>90</v>
      </c>
      <c r="D25" s="13" t="s">
        <v>162</v>
      </c>
      <c r="E25" s="46">
        <v>1271.1866</v>
      </c>
      <c r="F25" s="46">
        <v>1203.1999999999998</v>
      </c>
      <c r="G25" s="21">
        <f t="shared" si="0"/>
        <v>-5.3482785296824382E-2</v>
      </c>
      <c r="H25" s="46">
        <v>1219.4000000000001</v>
      </c>
      <c r="I25" s="21">
        <f t="shared" si="1"/>
        <v>-1.3285222240446344E-2</v>
      </c>
    </row>
    <row r="26" spans="1:9" ht="16.5" x14ac:dyDescent="0.3">
      <c r="A26" s="37"/>
      <c r="B26" s="34" t="s">
        <v>12</v>
      </c>
      <c r="C26" s="15" t="s">
        <v>92</v>
      </c>
      <c r="D26" s="13" t="s">
        <v>81</v>
      </c>
      <c r="E26" s="46">
        <v>665.87450000000001</v>
      </c>
      <c r="F26" s="46">
        <v>574.9</v>
      </c>
      <c r="G26" s="21">
        <f t="shared" si="0"/>
        <v>-0.13662409357919553</v>
      </c>
      <c r="H26" s="46">
        <v>577.4</v>
      </c>
      <c r="I26" s="21">
        <f t="shared" si="1"/>
        <v>-4.3297540699688258E-3</v>
      </c>
    </row>
    <row r="27" spans="1:9" ht="16.5" x14ac:dyDescent="0.3">
      <c r="A27" s="37"/>
      <c r="B27" s="34" t="s">
        <v>14</v>
      </c>
      <c r="C27" s="15" t="s">
        <v>94</v>
      </c>
      <c r="D27" s="13" t="s">
        <v>81</v>
      </c>
      <c r="E27" s="46">
        <v>655.471</v>
      </c>
      <c r="F27" s="46">
        <v>535</v>
      </c>
      <c r="G27" s="21">
        <f t="shared" si="0"/>
        <v>-0.18379302821940255</v>
      </c>
      <c r="H27" s="46">
        <v>522.5</v>
      </c>
      <c r="I27" s="21">
        <f t="shared" si="1"/>
        <v>2.3923444976076555E-2</v>
      </c>
    </row>
    <row r="28" spans="1:9" ht="16.5" x14ac:dyDescent="0.3">
      <c r="A28" s="37"/>
      <c r="B28" s="34" t="s">
        <v>11</v>
      </c>
      <c r="C28" s="15" t="s">
        <v>91</v>
      </c>
      <c r="D28" s="13" t="s">
        <v>81</v>
      </c>
      <c r="E28" s="46">
        <v>484.33339999999998</v>
      </c>
      <c r="F28" s="46">
        <v>399.8</v>
      </c>
      <c r="G28" s="21">
        <f t="shared" si="0"/>
        <v>-0.17453555753123773</v>
      </c>
      <c r="H28" s="46">
        <v>387.4</v>
      </c>
      <c r="I28" s="21">
        <f t="shared" si="1"/>
        <v>3.200826019617975E-2</v>
      </c>
    </row>
    <row r="29" spans="1:9" ht="17.25" thickBot="1" x14ac:dyDescent="0.35">
      <c r="A29" s="38"/>
      <c r="B29" s="34" t="s">
        <v>13</v>
      </c>
      <c r="C29" s="15" t="s">
        <v>93</v>
      </c>
      <c r="D29" s="13" t="s">
        <v>81</v>
      </c>
      <c r="E29" s="46">
        <v>789.17200000000003</v>
      </c>
      <c r="F29" s="46">
        <v>574.9</v>
      </c>
      <c r="G29" s="21">
        <f t="shared" si="0"/>
        <v>-0.27151495491477151</v>
      </c>
      <c r="H29" s="46">
        <v>549.9</v>
      </c>
      <c r="I29" s="21">
        <f t="shared" si="1"/>
        <v>4.546281142025823E-2</v>
      </c>
    </row>
    <row r="30" spans="1:9" ht="16.5" x14ac:dyDescent="0.3">
      <c r="A30" s="37"/>
      <c r="B30" s="34" t="s">
        <v>15</v>
      </c>
      <c r="C30" s="15" t="s">
        <v>95</v>
      </c>
      <c r="D30" s="13" t="s">
        <v>82</v>
      </c>
      <c r="E30" s="46">
        <v>1576.2794000000001</v>
      </c>
      <c r="F30" s="46">
        <v>1231.9000000000001</v>
      </c>
      <c r="G30" s="21">
        <f t="shared" si="0"/>
        <v>-0.21847611533843556</v>
      </c>
      <c r="H30" s="46">
        <v>1169.5</v>
      </c>
      <c r="I30" s="21">
        <f t="shared" si="1"/>
        <v>5.3356135100470367E-2</v>
      </c>
    </row>
    <row r="31" spans="1:9" ht="17.25" thickBot="1" x14ac:dyDescent="0.35">
      <c r="A31" s="38"/>
      <c r="B31" s="36" t="s">
        <v>6</v>
      </c>
      <c r="C31" s="16" t="s">
        <v>86</v>
      </c>
      <c r="D31" s="12" t="s">
        <v>162</v>
      </c>
      <c r="E31" s="49">
        <v>2474.0749999999998</v>
      </c>
      <c r="F31" s="49">
        <v>1571.9</v>
      </c>
      <c r="G31" s="23">
        <f t="shared" si="0"/>
        <v>-0.36465143538494177</v>
      </c>
      <c r="H31" s="49">
        <v>1395.6999999999998</v>
      </c>
      <c r="I31" s="23">
        <f t="shared" si="1"/>
        <v>0.12624489503474981</v>
      </c>
    </row>
    <row r="32" spans="1:9" ht="15.75" customHeight="1" thickBot="1" x14ac:dyDescent="0.25">
      <c r="A32" s="160" t="s">
        <v>189</v>
      </c>
      <c r="B32" s="161"/>
      <c r="C32" s="161"/>
      <c r="D32" s="162"/>
      <c r="E32" s="106">
        <f>SUM(E16:E31)</f>
        <v>26232.952188888892</v>
      </c>
      <c r="F32" s="107">
        <f>SUM(F16:F31)</f>
        <v>19914.858333333337</v>
      </c>
      <c r="G32" s="108">
        <f t="shared" ref="G32" si="2">(F32-E32)/E32</f>
        <v>-0.24084570467183702</v>
      </c>
      <c r="H32" s="107">
        <f>SUM(H16:H31)</f>
        <v>20524.850000000006</v>
      </c>
      <c r="I32" s="111">
        <f t="shared" ref="I32" si="3">(F32-H32)/H32</f>
        <v>-2.9719665023942608E-2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162</v>
      </c>
      <c r="E34" s="54">
        <v>1115.0385999999999</v>
      </c>
      <c r="F34" s="54">
        <v>1319.4</v>
      </c>
      <c r="G34" s="21">
        <f>(F34-E34)/E34</f>
        <v>0.18327742196548197</v>
      </c>
      <c r="H34" s="54">
        <v>1399.4</v>
      </c>
      <c r="I34" s="21">
        <f>(F34-H34)/H34</f>
        <v>-5.7167357438902382E-2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162</v>
      </c>
      <c r="E35" s="46">
        <v>1819.0191555555555</v>
      </c>
      <c r="F35" s="46">
        <v>2225</v>
      </c>
      <c r="G35" s="21">
        <f>(F35-E35)/E35</f>
        <v>0.22318667904321873</v>
      </c>
      <c r="H35" s="46">
        <v>2255.5222222222219</v>
      </c>
      <c r="I35" s="21">
        <f>(F35-H35)/H35</f>
        <v>-1.3532219687975543E-2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162</v>
      </c>
      <c r="E36" s="46">
        <v>1322.3483999999999</v>
      </c>
      <c r="F36" s="46">
        <v>1410.35</v>
      </c>
      <c r="G36" s="21">
        <f>(F36-E36)/E36</f>
        <v>6.6549481210851899E-2</v>
      </c>
      <c r="H36" s="46">
        <v>1421.25</v>
      </c>
      <c r="I36" s="21">
        <f>(F36-H36)/H36</f>
        <v>-7.6693051890941713E-3</v>
      </c>
    </row>
    <row r="37" spans="1:9" ht="16.5" x14ac:dyDescent="0.3">
      <c r="A37" s="37"/>
      <c r="B37" s="34" t="s">
        <v>26</v>
      </c>
      <c r="C37" s="15" t="s">
        <v>100</v>
      </c>
      <c r="D37" s="11" t="s">
        <v>162</v>
      </c>
      <c r="E37" s="46">
        <v>1959.6676</v>
      </c>
      <c r="F37" s="46">
        <v>2263.4749999999999</v>
      </c>
      <c r="G37" s="21">
        <f>(F37-E37)/E37</f>
        <v>0.15503006734407401</v>
      </c>
      <c r="H37" s="46">
        <v>2258.3000000000002</v>
      </c>
      <c r="I37" s="21">
        <f>(F37-H37)/H37</f>
        <v>2.2915467386971293E-3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162</v>
      </c>
      <c r="E38" s="49">
        <v>994.92449999999997</v>
      </c>
      <c r="F38" s="49">
        <v>1135.8</v>
      </c>
      <c r="G38" s="23">
        <f>(F38-E38)/E38</f>
        <v>0.1415941611649929</v>
      </c>
      <c r="H38" s="49">
        <v>1131.1875</v>
      </c>
      <c r="I38" s="23">
        <f>(F38-H38)/H38</f>
        <v>4.077573346593694E-3</v>
      </c>
    </row>
    <row r="39" spans="1:9" ht="15.75" customHeight="1" thickBot="1" x14ac:dyDescent="0.25">
      <c r="A39" s="160" t="s">
        <v>190</v>
      </c>
      <c r="B39" s="161"/>
      <c r="C39" s="161"/>
      <c r="D39" s="162"/>
      <c r="E39" s="86">
        <f>SUM(E34:E38)</f>
        <v>7210.9982555555553</v>
      </c>
      <c r="F39" s="109">
        <f>SUM(F34:F38)</f>
        <v>8354.0249999999996</v>
      </c>
      <c r="G39" s="110">
        <f t="shared" ref="G39" si="4">(F39-E39)/E39</f>
        <v>0.15851158243781635</v>
      </c>
      <c r="H39" s="109">
        <f>SUM(H34:H38)</f>
        <v>8465.6597222222226</v>
      </c>
      <c r="I39" s="111">
        <f t="shared" ref="I39" si="5">(F39-H39)/H39</f>
        <v>-1.3186771720718188E-2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155</v>
      </c>
      <c r="D41" s="20" t="s">
        <v>162</v>
      </c>
      <c r="E41" s="46">
        <v>5807.8</v>
      </c>
      <c r="F41" s="46">
        <v>6083.2</v>
      </c>
      <c r="G41" s="21">
        <f t="shared" ref="G41:G46" si="6">(F41-E41)/E41</f>
        <v>4.7418988257171328E-2</v>
      </c>
      <c r="H41" s="46">
        <v>6416.5</v>
      </c>
      <c r="I41" s="21">
        <f t="shared" ref="I41:I46" si="7">(F41-H41)/H41</f>
        <v>-5.1944206343021923E-2</v>
      </c>
    </row>
    <row r="42" spans="1:9" ht="16.5" x14ac:dyDescent="0.3">
      <c r="A42" s="37"/>
      <c r="B42" s="34" t="s">
        <v>33</v>
      </c>
      <c r="C42" s="15" t="s">
        <v>107</v>
      </c>
      <c r="D42" s="11" t="s">
        <v>162</v>
      </c>
      <c r="E42" s="46">
        <v>11492.25</v>
      </c>
      <c r="F42" s="46">
        <v>10404.75</v>
      </c>
      <c r="G42" s="21">
        <f t="shared" si="6"/>
        <v>-9.462898910135091E-2</v>
      </c>
      <c r="H42" s="46">
        <v>10686</v>
      </c>
      <c r="I42" s="21">
        <f t="shared" si="7"/>
        <v>-2.6319483436271756E-2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162</v>
      </c>
      <c r="E43" s="57">
        <v>15356.293333333335</v>
      </c>
      <c r="F43" s="57">
        <v>14915.68888888889</v>
      </c>
      <c r="G43" s="21">
        <f t="shared" si="6"/>
        <v>-2.8692109149025008E-2</v>
      </c>
      <c r="H43" s="57">
        <v>15193.466666666667</v>
      </c>
      <c r="I43" s="21">
        <f t="shared" si="7"/>
        <v>-1.828271215990496E-2</v>
      </c>
    </row>
    <row r="44" spans="1:9" ht="16.5" x14ac:dyDescent="0.3">
      <c r="A44" s="37"/>
      <c r="B44" s="34" t="s">
        <v>35</v>
      </c>
      <c r="C44" s="15" t="s">
        <v>153</v>
      </c>
      <c r="D44" s="11" t="s">
        <v>162</v>
      </c>
      <c r="E44" s="47">
        <v>9968.4761904761926</v>
      </c>
      <c r="F44" s="47">
        <v>9968.3333333333339</v>
      </c>
      <c r="G44" s="21">
        <f t="shared" si="6"/>
        <v>-1.4330890712783829E-5</v>
      </c>
      <c r="H44" s="47">
        <v>9968.5714285714294</v>
      </c>
      <c r="I44" s="21">
        <f t="shared" si="7"/>
        <v>-2.3884589662766969E-5</v>
      </c>
    </row>
    <row r="45" spans="1:9" ht="16.5" x14ac:dyDescent="0.3">
      <c r="A45" s="37"/>
      <c r="B45" s="34" t="s">
        <v>36</v>
      </c>
      <c r="C45" s="15" t="s">
        <v>154</v>
      </c>
      <c r="D45" s="11" t="s">
        <v>162</v>
      </c>
      <c r="E45" s="47">
        <v>12411.342857142856</v>
      </c>
      <c r="F45" s="47">
        <v>12166.666666666666</v>
      </c>
      <c r="G45" s="21">
        <f t="shared" si="6"/>
        <v>-1.97139176068588E-2</v>
      </c>
      <c r="H45" s="47">
        <v>12166.666666666666</v>
      </c>
      <c r="I45" s="21">
        <f t="shared" si="7"/>
        <v>0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162</v>
      </c>
      <c r="E46" s="50">
        <v>26894.01222222222</v>
      </c>
      <c r="F46" s="50">
        <v>26471.522222222222</v>
      </c>
      <c r="G46" s="31">
        <f t="shared" si="6"/>
        <v>-1.5709444783062129E-2</v>
      </c>
      <c r="H46" s="50">
        <v>25971.522222222222</v>
      </c>
      <c r="I46" s="31">
        <f t="shared" si="7"/>
        <v>1.9251855771941662E-2</v>
      </c>
    </row>
    <row r="47" spans="1:9" ht="15.75" customHeight="1" thickBot="1" x14ac:dyDescent="0.25">
      <c r="A47" s="160" t="s">
        <v>191</v>
      </c>
      <c r="B47" s="161"/>
      <c r="C47" s="161"/>
      <c r="D47" s="162"/>
      <c r="E47" s="86">
        <f>SUM(E41:E46)</f>
        <v>81930.174603174615</v>
      </c>
      <c r="F47" s="86">
        <f>SUM(F41:F46)</f>
        <v>80010.161111111112</v>
      </c>
      <c r="G47" s="110">
        <f t="shared" ref="G47" si="8">(F47-E47)/E47</f>
        <v>-2.3434754061772822E-2</v>
      </c>
      <c r="H47" s="109">
        <f>SUM(H41:H46)</f>
        <v>80402.726984126988</v>
      </c>
      <c r="I47" s="111">
        <f t="shared" ref="I47" si="9">(F47-H47)/H47</f>
        <v>-4.8824945090901652E-3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7821.62</v>
      </c>
      <c r="F49" s="43">
        <v>6576.666666666667</v>
      </c>
      <c r="G49" s="21">
        <f t="shared" ref="G49:G54" si="10">(F49-E49)/E49</f>
        <v>-0.15916822005330519</v>
      </c>
      <c r="H49" s="43">
        <v>6630</v>
      </c>
      <c r="I49" s="21">
        <f t="shared" ref="I49:I54" si="11">(F49-H49)/H49</f>
        <v>-8.0442433383609395E-3</v>
      </c>
    </row>
    <row r="50" spans="1:9" ht="16.5" x14ac:dyDescent="0.3">
      <c r="A50" s="37"/>
      <c r="B50" s="34" t="s">
        <v>48</v>
      </c>
      <c r="C50" s="15" t="s">
        <v>158</v>
      </c>
      <c r="D50" s="13" t="s">
        <v>114</v>
      </c>
      <c r="E50" s="47">
        <v>14492.298571428571</v>
      </c>
      <c r="F50" s="47">
        <v>18769.998857142858</v>
      </c>
      <c r="G50" s="21">
        <f t="shared" si="10"/>
        <v>0.29517058764906573</v>
      </c>
      <c r="H50" s="47">
        <v>18791.428428571431</v>
      </c>
      <c r="I50" s="21">
        <f t="shared" si="11"/>
        <v>-1.1403907643332783E-3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6037.333333333333</v>
      </c>
      <c r="F51" s="47">
        <v>6035.1111111111113</v>
      </c>
      <c r="G51" s="21">
        <f t="shared" si="10"/>
        <v>-3.6808009422842044E-4</v>
      </c>
      <c r="H51" s="47">
        <v>6035.1111111111113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19273.25</v>
      </c>
      <c r="F52" s="47">
        <v>19273.75</v>
      </c>
      <c r="G52" s="21">
        <f t="shared" si="10"/>
        <v>2.5942692592064131E-5</v>
      </c>
      <c r="H52" s="47">
        <v>19273.75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159</v>
      </c>
      <c r="D53" s="13" t="s">
        <v>200</v>
      </c>
      <c r="E53" s="47">
        <v>1975.5714285714287</v>
      </c>
      <c r="F53" s="47">
        <v>1968.2857142857142</v>
      </c>
      <c r="G53" s="21">
        <f t="shared" si="10"/>
        <v>-3.6879022344349652E-3</v>
      </c>
      <c r="H53" s="47">
        <v>1968.2857142857142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160</v>
      </c>
      <c r="D54" s="12" t="s">
        <v>112</v>
      </c>
      <c r="E54" s="50">
        <v>23291.3</v>
      </c>
      <c r="F54" s="50">
        <v>24020.888888888891</v>
      </c>
      <c r="G54" s="31">
        <f t="shared" si="10"/>
        <v>3.1324524130851059E-2</v>
      </c>
      <c r="H54" s="50">
        <v>24020.888888888891</v>
      </c>
      <c r="I54" s="31">
        <f t="shared" si="11"/>
        <v>0</v>
      </c>
    </row>
    <row r="55" spans="1:9" ht="15.75" customHeight="1" thickBot="1" x14ac:dyDescent="0.25">
      <c r="A55" s="160" t="s">
        <v>192</v>
      </c>
      <c r="B55" s="161"/>
      <c r="C55" s="161"/>
      <c r="D55" s="162"/>
      <c r="E55" s="86">
        <f>SUM(E49:E54)</f>
        <v>72891.373333333322</v>
      </c>
      <c r="F55" s="86">
        <f>SUM(F49:F54)</f>
        <v>76644.701238095236</v>
      </c>
      <c r="G55" s="110">
        <f t="shared" ref="G55" si="12">(F55-E55)/E55</f>
        <v>5.1492072835531449E-2</v>
      </c>
      <c r="H55" s="86">
        <f>SUM(H49:H54)</f>
        <v>76719.464142857149</v>
      </c>
      <c r="I55" s="111">
        <f t="shared" ref="I55" si="13">(F55-H55)/H55</f>
        <v>-9.744972230606065E-4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55</v>
      </c>
      <c r="C57" s="19" t="s">
        <v>122</v>
      </c>
      <c r="D57" s="20" t="s">
        <v>120</v>
      </c>
      <c r="E57" s="43">
        <v>4829.2</v>
      </c>
      <c r="F57" s="66">
        <v>4761.5</v>
      </c>
      <c r="G57" s="22">
        <f t="shared" ref="G57:G65" si="14">(F57-E57)/E57</f>
        <v>-1.4018885115547051E-2</v>
      </c>
      <c r="H57" s="66">
        <v>4806.5</v>
      </c>
      <c r="I57" s="22">
        <f t="shared" ref="I57:I65" si="15">(F57-H57)/H57</f>
        <v>-9.3623218558202426E-3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3250</v>
      </c>
      <c r="G58" s="21">
        <f t="shared" si="14"/>
        <v>-0.13333333333333333</v>
      </c>
      <c r="H58" s="70">
        <v>3250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3824.3333333333335</v>
      </c>
      <c r="F59" s="70">
        <v>3953.8333333333335</v>
      </c>
      <c r="G59" s="21">
        <f t="shared" si="14"/>
        <v>3.3862111043319099E-2</v>
      </c>
      <c r="H59" s="70">
        <v>3953.8333333333335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2000.8333333333333</v>
      </c>
      <c r="F60" s="70">
        <v>2047.5</v>
      </c>
      <c r="G60" s="21">
        <f t="shared" si="14"/>
        <v>2.3323615160349892E-2</v>
      </c>
      <c r="H60" s="70">
        <v>2047.5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5250</v>
      </c>
      <c r="F61" s="105">
        <v>5500</v>
      </c>
      <c r="G61" s="21">
        <f t="shared" si="14"/>
        <v>4.7619047619047616E-2</v>
      </c>
      <c r="H61" s="105">
        <v>5500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199</v>
      </c>
      <c r="D62" s="12" t="s">
        <v>114</v>
      </c>
      <c r="E62" s="50">
        <v>2151.25</v>
      </c>
      <c r="F62" s="73">
        <v>2108.75</v>
      </c>
      <c r="G62" s="29">
        <f t="shared" si="14"/>
        <v>-1.9755955839628123E-2</v>
      </c>
      <c r="H62" s="73">
        <v>2108.75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57">
        <v>5191.2</v>
      </c>
      <c r="F63" s="68">
        <v>5280.625</v>
      </c>
      <c r="G63" s="21">
        <f t="shared" si="14"/>
        <v>1.7226267529665624E-2</v>
      </c>
      <c r="H63" s="68">
        <v>5280.625</v>
      </c>
      <c r="I63" s="21">
        <f t="shared" si="15"/>
        <v>0</v>
      </c>
    </row>
    <row r="64" spans="1:9" ht="16.5" x14ac:dyDescent="0.3">
      <c r="A64" s="118"/>
      <c r="B64" s="99" t="s">
        <v>43</v>
      </c>
      <c r="C64" s="15" t="s">
        <v>119</v>
      </c>
      <c r="D64" s="13" t="s">
        <v>114</v>
      </c>
      <c r="E64" s="47">
        <v>4770.3888888888887</v>
      </c>
      <c r="F64" s="47">
        <v>4485.5</v>
      </c>
      <c r="G64" s="21">
        <f t="shared" si="14"/>
        <v>-5.97202650610828E-2</v>
      </c>
      <c r="H64" s="47">
        <v>4453</v>
      </c>
      <c r="I64" s="21">
        <f t="shared" si="15"/>
        <v>7.2984504828205706E-3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17101.625</v>
      </c>
      <c r="F65" s="73">
        <v>19935</v>
      </c>
      <c r="G65" s="29">
        <f t="shared" si="14"/>
        <v>0.16567870012352628</v>
      </c>
      <c r="H65" s="73">
        <v>19580.625</v>
      </c>
      <c r="I65" s="29">
        <f t="shared" si="15"/>
        <v>1.8098247629991383E-2</v>
      </c>
    </row>
    <row r="66" spans="1:9" ht="15.75" customHeight="1" thickBot="1" x14ac:dyDescent="0.25">
      <c r="A66" s="160" t="s">
        <v>193</v>
      </c>
      <c r="B66" s="175"/>
      <c r="C66" s="175"/>
      <c r="D66" s="176"/>
      <c r="E66" s="106">
        <f>SUM(E57:E65)</f>
        <v>48868.830555555556</v>
      </c>
      <c r="F66" s="106">
        <f>SUM(F57:F65)</f>
        <v>51322.708333333336</v>
      </c>
      <c r="G66" s="108">
        <f t="shared" ref="G66" si="16">(F66-E66)/E66</f>
        <v>5.0213556368780658E-2</v>
      </c>
      <c r="H66" s="106">
        <f>SUM(H57:H65)</f>
        <v>50980.833333333336</v>
      </c>
      <c r="I66" s="111">
        <f t="shared" ref="I66" si="17">(F66-H66)/H66</f>
        <v>6.7059515831112996E-3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133</v>
      </c>
      <c r="D68" s="20" t="s">
        <v>127</v>
      </c>
      <c r="E68" s="43">
        <v>3844.91</v>
      </c>
      <c r="F68" s="54">
        <v>3709.7</v>
      </c>
      <c r="G68" s="21">
        <f t="shared" ref="G68:G73" si="18">(F68-E68)/E68</f>
        <v>-3.516597267556329E-2</v>
      </c>
      <c r="H68" s="54">
        <v>3713.2</v>
      </c>
      <c r="I68" s="21">
        <f t="shared" ref="I68:I73" si="19">(F68-H68)/H68</f>
        <v>-9.4258321663255422E-4</v>
      </c>
    </row>
    <row r="69" spans="1:9" ht="16.5" x14ac:dyDescent="0.3">
      <c r="A69" s="37"/>
      <c r="B69" s="34" t="s">
        <v>64</v>
      </c>
      <c r="C69" s="15" t="s">
        <v>134</v>
      </c>
      <c r="D69" s="13" t="s">
        <v>128</v>
      </c>
      <c r="E69" s="47">
        <v>3516.7142857142853</v>
      </c>
      <c r="F69" s="46">
        <v>3424.1428571428573</v>
      </c>
      <c r="G69" s="21">
        <f t="shared" si="18"/>
        <v>-2.6323272535239712E-2</v>
      </c>
      <c r="H69" s="46">
        <v>3424.3771428571426</v>
      </c>
      <c r="I69" s="21">
        <f t="shared" si="19"/>
        <v>-6.8417030166785051E-5</v>
      </c>
    </row>
    <row r="70" spans="1:9" ht="16.5" x14ac:dyDescent="0.3">
      <c r="A70" s="37"/>
      <c r="B70" s="34" t="s">
        <v>59</v>
      </c>
      <c r="C70" s="15" t="s">
        <v>129</v>
      </c>
      <c r="D70" s="13" t="s">
        <v>124</v>
      </c>
      <c r="E70" s="47">
        <v>5886.9</v>
      </c>
      <c r="F70" s="46">
        <v>6451.5</v>
      </c>
      <c r="G70" s="21">
        <f t="shared" si="18"/>
        <v>9.5907863221729672E-2</v>
      </c>
      <c r="H70" s="46">
        <v>6451.5</v>
      </c>
      <c r="I70" s="21">
        <f t="shared" si="19"/>
        <v>0</v>
      </c>
    </row>
    <row r="71" spans="1:9" ht="16.5" x14ac:dyDescent="0.3">
      <c r="A71" s="37"/>
      <c r="B71" s="34" t="s">
        <v>60</v>
      </c>
      <c r="C71" s="15" t="s">
        <v>130</v>
      </c>
      <c r="D71" s="13" t="s">
        <v>125</v>
      </c>
      <c r="E71" s="47">
        <v>47175.375</v>
      </c>
      <c r="F71" s="46">
        <v>47046.625</v>
      </c>
      <c r="G71" s="21">
        <f t="shared" si="18"/>
        <v>-2.7291780934438781E-3</v>
      </c>
      <c r="H71" s="46">
        <v>47046.625</v>
      </c>
      <c r="I71" s="21">
        <f t="shared" si="19"/>
        <v>0</v>
      </c>
    </row>
    <row r="72" spans="1:9" ht="16.5" x14ac:dyDescent="0.3">
      <c r="A72" s="37"/>
      <c r="B72" s="34" t="s">
        <v>61</v>
      </c>
      <c r="C72" s="15" t="s">
        <v>131</v>
      </c>
      <c r="D72" s="13" t="s">
        <v>201</v>
      </c>
      <c r="E72" s="47">
        <v>11794.638095238095</v>
      </c>
      <c r="F72" s="46">
        <v>12162.5</v>
      </c>
      <c r="G72" s="21">
        <f t="shared" si="18"/>
        <v>3.1188909892065578E-2</v>
      </c>
      <c r="H72" s="46">
        <v>12162.5</v>
      </c>
      <c r="I72" s="21">
        <f t="shared" si="19"/>
        <v>0</v>
      </c>
    </row>
    <row r="73" spans="1:9" ht="16.5" customHeight="1" thickBot="1" x14ac:dyDescent="0.35">
      <c r="A73" s="37"/>
      <c r="B73" s="34" t="s">
        <v>62</v>
      </c>
      <c r="C73" s="15" t="s">
        <v>132</v>
      </c>
      <c r="D73" s="12" t="s">
        <v>126</v>
      </c>
      <c r="E73" s="50">
        <v>7223.666666666667</v>
      </c>
      <c r="F73" s="58">
        <v>7253.2222222222226</v>
      </c>
      <c r="G73" s="31">
        <f t="shared" si="18"/>
        <v>4.0914893944288206E-3</v>
      </c>
      <c r="H73" s="58">
        <v>7253.2222222222226</v>
      </c>
      <c r="I73" s="31">
        <f t="shared" si="19"/>
        <v>0</v>
      </c>
    </row>
    <row r="74" spans="1:9" ht="15.75" customHeight="1" thickBot="1" x14ac:dyDescent="0.25">
      <c r="A74" s="160" t="s">
        <v>216</v>
      </c>
      <c r="B74" s="161"/>
      <c r="C74" s="161"/>
      <c r="D74" s="162"/>
      <c r="E74" s="86">
        <f>SUM(E68:E73)</f>
        <v>79442.20404761906</v>
      </c>
      <c r="F74" s="86">
        <f>SUM(F68:F73)</f>
        <v>80047.690079365071</v>
      </c>
      <c r="G74" s="110">
        <f t="shared" ref="G74" si="20">(F74-E74)/E74</f>
        <v>7.6217174360252212E-3</v>
      </c>
      <c r="H74" s="86">
        <f>SUM(H68:H73)</f>
        <v>80051.424365079365</v>
      </c>
      <c r="I74" s="111">
        <f t="shared" ref="I74" si="21">(F74-H74)/H74</f>
        <v>-4.664858550503125E-5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141</v>
      </c>
      <c r="D76" s="20" t="s">
        <v>137</v>
      </c>
      <c r="E76" s="43">
        <v>1297.2666666666669</v>
      </c>
      <c r="F76" s="43">
        <v>1318.8888888888889</v>
      </c>
      <c r="G76" s="21">
        <f>(F76-E76)/E76</f>
        <v>1.666752316837096E-2</v>
      </c>
      <c r="H76" s="43">
        <v>1319.0311111111109</v>
      </c>
      <c r="I76" s="21">
        <f>(F76-H76)/H76</f>
        <v>-1.0782325073607512E-4</v>
      </c>
    </row>
    <row r="77" spans="1:9" ht="16.5" x14ac:dyDescent="0.3">
      <c r="A77" s="37"/>
      <c r="B77" s="34" t="s">
        <v>71</v>
      </c>
      <c r="C77" s="15" t="s">
        <v>202</v>
      </c>
      <c r="D77" s="13" t="s">
        <v>135</v>
      </c>
      <c r="E77" s="47">
        <v>1695</v>
      </c>
      <c r="F77" s="47">
        <v>1615</v>
      </c>
      <c r="G77" s="21">
        <f>(F77-E77)/E77</f>
        <v>-4.71976401179941E-2</v>
      </c>
      <c r="H77" s="47">
        <v>1615.1279999999999</v>
      </c>
      <c r="I77" s="21">
        <f>(F77-H77)/H77</f>
        <v>-7.9250684775404216E-5</v>
      </c>
    </row>
    <row r="78" spans="1:9" ht="16.5" x14ac:dyDescent="0.3">
      <c r="A78" s="37"/>
      <c r="B78" s="34" t="s">
        <v>67</v>
      </c>
      <c r="C78" s="15" t="s">
        <v>140</v>
      </c>
      <c r="D78" s="13" t="s">
        <v>136</v>
      </c>
      <c r="E78" s="47">
        <v>2742.7777777777778</v>
      </c>
      <c r="F78" s="47">
        <v>2660.4444444444443</v>
      </c>
      <c r="G78" s="21">
        <f>(F78-E78)/E78</f>
        <v>-3.0018229694146296E-2</v>
      </c>
      <c r="H78" s="47">
        <v>2660.6066666666666</v>
      </c>
      <c r="I78" s="21">
        <f>(F78-H78)/H78</f>
        <v>-6.0971891957808973E-5</v>
      </c>
    </row>
    <row r="79" spans="1:9" ht="16.5" x14ac:dyDescent="0.3">
      <c r="A79" s="37"/>
      <c r="B79" s="34" t="s">
        <v>70</v>
      </c>
      <c r="C79" s="15" t="s">
        <v>142</v>
      </c>
      <c r="D79" s="13" t="s">
        <v>138</v>
      </c>
      <c r="E79" s="47">
        <v>2096.2333333333336</v>
      </c>
      <c r="F79" s="47">
        <v>2111.1111111111113</v>
      </c>
      <c r="G79" s="21">
        <f>(F79-E79)/E79</f>
        <v>7.0973863172568586E-3</v>
      </c>
      <c r="H79" s="47">
        <v>2111.2111111111112</v>
      </c>
      <c r="I79" s="21">
        <f>(F79-H79)/H79</f>
        <v>-4.7366177391554157E-5</v>
      </c>
    </row>
    <row r="80" spans="1:9" ht="16.5" customHeight="1" thickBot="1" x14ac:dyDescent="0.35">
      <c r="A80" s="38"/>
      <c r="B80" s="34" t="s">
        <v>68</v>
      </c>
      <c r="C80" s="15" t="s">
        <v>139</v>
      </c>
      <c r="D80" s="12" t="s">
        <v>135</v>
      </c>
      <c r="E80" s="50">
        <v>3595</v>
      </c>
      <c r="F80" s="50">
        <v>3629.6</v>
      </c>
      <c r="G80" s="21">
        <f>(F80-E80)/E80</f>
        <v>9.6244784422809208E-3</v>
      </c>
      <c r="H80" s="50">
        <v>3629.6179999999999</v>
      </c>
      <c r="I80" s="21">
        <f>(F80-H80)/H80</f>
        <v>-4.9591995631576389E-6</v>
      </c>
    </row>
    <row r="81" spans="1:11" ht="15.75" customHeight="1" thickBot="1" x14ac:dyDescent="0.25">
      <c r="A81" s="160" t="s">
        <v>194</v>
      </c>
      <c r="B81" s="161"/>
      <c r="C81" s="161"/>
      <c r="D81" s="162"/>
      <c r="E81" s="86">
        <f>SUM(E76:E80)</f>
        <v>11426.277777777777</v>
      </c>
      <c r="F81" s="86">
        <f>SUM(F76:F80)</f>
        <v>11335.044444444444</v>
      </c>
      <c r="G81" s="110">
        <f t="shared" ref="G81" si="22">(F81-E81)/E81</f>
        <v>-7.9845191152946877E-3</v>
      </c>
      <c r="H81" s="86">
        <f>SUM(H76:H80)</f>
        <v>11335.594888888889</v>
      </c>
      <c r="I81" s="111">
        <f t="shared" ref="I81" si="23">(F81-H81)/H81</f>
        <v>-4.8558937562647356E-5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149</v>
      </c>
      <c r="D83" s="20" t="s">
        <v>146</v>
      </c>
      <c r="E83" s="43">
        <v>921.16000000000008</v>
      </c>
      <c r="F83" s="43">
        <v>843.66666666666663</v>
      </c>
      <c r="G83" s="22">
        <f t="shared" ref="G83:G89" si="24">(F83-E83)/E83</f>
        <v>-8.4125812381490125E-2</v>
      </c>
      <c r="H83" s="43">
        <v>867</v>
      </c>
      <c r="I83" s="22">
        <f t="shared" ref="I83:I89" si="25">(F83-H83)/H83</f>
        <v>-2.6912725874663635E-2</v>
      </c>
    </row>
    <row r="84" spans="1:11" ht="16.5" x14ac:dyDescent="0.3">
      <c r="A84" s="37"/>
      <c r="B84" s="34" t="s">
        <v>80</v>
      </c>
      <c r="C84" s="15" t="s">
        <v>152</v>
      </c>
      <c r="D84" s="11" t="s">
        <v>151</v>
      </c>
      <c r="E84" s="47">
        <v>3854.3</v>
      </c>
      <c r="F84" s="47">
        <v>3954.5</v>
      </c>
      <c r="G84" s="21">
        <f t="shared" si="24"/>
        <v>2.5996938484290223E-2</v>
      </c>
      <c r="H84" s="47">
        <v>3954.5179999999991</v>
      </c>
      <c r="I84" s="21">
        <f t="shared" si="25"/>
        <v>-4.5517557384034193E-6</v>
      </c>
    </row>
    <row r="85" spans="1:11" ht="16.5" x14ac:dyDescent="0.3">
      <c r="A85" s="37"/>
      <c r="B85" s="34" t="s">
        <v>74</v>
      </c>
      <c r="C85" s="15" t="s">
        <v>145</v>
      </c>
      <c r="D85" s="13" t="s">
        <v>143</v>
      </c>
      <c r="E85" s="47">
        <v>1423</v>
      </c>
      <c r="F85" s="47">
        <v>1466.4285714285713</v>
      </c>
      <c r="G85" s="21">
        <f t="shared" si="24"/>
        <v>3.0519024194357928E-2</v>
      </c>
      <c r="H85" s="47">
        <v>1466.4285714285713</v>
      </c>
      <c r="I85" s="21">
        <f t="shared" si="25"/>
        <v>0</v>
      </c>
    </row>
    <row r="86" spans="1:11" ht="16.5" x14ac:dyDescent="0.3">
      <c r="A86" s="37"/>
      <c r="B86" s="34" t="s">
        <v>76</v>
      </c>
      <c r="C86" s="15" t="s">
        <v>144</v>
      </c>
      <c r="D86" s="13" t="s">
        <v>162</v>
      </c>
      <c r="E86" s="47">
        <v>1465.5</v>
      </c>
      <c r="F86" s="32">
        <v>1448.1111111111111</v>
      </c>
      <c r="G86" s="21">
        <f t="shared" si="24"/>
        <v>-1.186549907123092E-2</v>
      </c>
      <c r="H86" s="32">
        <v>1448.1111111111111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156</v>
      </c>
      <c r="D87" s="25" t="s">
        <v>157</v>
      </c>
      <c r="E87" s="61">
        <v>8750</v>
      </c>
      <c r="F87" s="61">
        <v>8750</v>
      </c>
      <c r="G87" s="21">
        <f t="shared" si="24"/>
        <v>0</v>
      </c>
      <c r="H87" s="61">
        <v>8750</v>
      </c>
      <c r="I87" s="21">
        <f t="shared" si="25"/>
        <v>0</v>
      </c>
    </row>
    <row r="88" spans="1:11" ht="16.5" x14ac:dyDescent="0.3">
      <c r="A88" s="37"/>
      <c r="B88" s="34" t="s">
        <v>77</v>
      </c>
      <c r="C88" s="15" t="s">
        <v>147</v>
      </c>
      <c r="D88" s="25" t="s">
        <v>163</v>
      </c>
      <c r="E88" s="61">
        <v>1411.5</v>
      </c>
      <c r="F88" s="61">
        <v>1453.7</v>
      </c>
      <c r="G88" s="21">
        <f t="shared" si="24"/>
        <v>2.9897272405242682E-2</v>
      </c>
      <c r="H88" s="61">
        <v>1448.6977777777777</v>
      </c>
      <c r="I88" s="21">
        <f t="shared" si="25"/>
        <v>3.4529094328394042E-3</v>
      </c>
    </row>
    <row r="89" spans="1:11" ht="16.5" customHeight="1" thickBot="1" x14ac:dyDescent="0.35">
      <c r="A89" s="35"/>
      <c r="B89" s="36" t="s">
        <v>78</v>
      </c>
      <c r="C89" s="16" t="s">
        <v>150</v>
      </c>
      <c r="D89" s="12" t="s">
        <v>148</v>
      </c>
      <c r="E89" s="50">
        <v>1720.0266666666666</v>
      </c>
      <c r="F89" s="50">
        <v>1788.5</v>
      </c>
      <c r="G89" s="23">
        <f t="shared" si="24"/>
        <v>3.9809460318444692E-2</v>
      </c>
      <c r="H89" s="50">
        <v>1739.5</v>
      </c>
      <c r="I89" s="23">
        <f t="shared" si="25"/>
        <v>2.8169014084507043E-2</v>
      </c>
    </row>
    <row r="90" spans="1:11" ht="15.75" customHeight="1" thickBot="1" x14ac:dyDescent="0.25">
      <c r="A90" s="160" t="s">
        <v>195</v>
      </c>
      <c r="B90" s="161"/>
      <c r="C90" s="161"/>
      <c r="D90" s="162"/>
      <c r="E90" s="86">
        <f>SUM(E83:E89)</f>
        <v>19545.486666666664</v>
      </c>
      <c r="F90" s="86">
        <f>SUM(F83:F89)</f>
        <v>19704.906349206351</v>
      </c>
      <c r="G90" s="120">
        <f t="shared" ref="G90:G91" si="26">(F90-E90)/E90</f>
        <v>8.1563424466459932E-3</v>
      </c>
      <c r="H90" s="86">
        <f>SUM(H83:H89)</f>
        <v>19674.255460317461</v>
      </c>
      <c r="I90" s="111">
        <f t="shared" ref="I90:I91" si="27">(F90-H90)/H90</f>
        <v>1.5579186186085404E-3</v>
      </c>
    </row>
    <row r="91" spans="1:11" ht="15.75" customHeight="1" thickBot="1" x14ac:dyDescent="0.25">
      <c r="A91" s="160" t="s">
        <v>196</v>
      </c>
      <c r="B91" s="161"/>
      <c r="C91" s="161"/>
      <c r="D91" s="162"/>
      <c r="E91" s="106">
        <f>SUM(E32,E39,E47,E55,E66,E74,E81,E90)</f>
        <v>347548.29742857139</v>
      </c>
      <c r="F91" s="106">
        <f>SUM(F32,F39,F47,F55,F66,F74,F81,F90)</f>
        <v>347334.09488888888</v>
      </c>
      <c r="G91" s="108">
        <f t="shared" si="26"/>
        <v>-6.1632452602225138E-4</v>
      </c>
      <c r="H91" s="106">
        <f>SUM(H32,H39,H47,H55,H66,H74,H81,H90)</f>
        <v>348154.80889682542</v>
      </c>
      <c r="I91" s="121">
        <f t="shared" si="27"/>
        <v>-2.3573249226028943E-3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10" zoomScaleNormal="100" workbookViewId="0">
      <selection activeCell="A21" sqref="A2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875" customWidth="1"/>
    <col min="4" max="6" width="13.125" customWidth="1"/>
    <col min="7" max="7" width="8.37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207</v>
      </c>
      <c r="B9" s="26"/>
      <c r="C9" s="26"/>
      <c r="D9" s="26"/>
      <c r="E9" s="134"/>
      <c r="F9" s="134"/>
    </row>
    <row r="10" spans="1:9" ht="18" x14ac:dyDescent="0.2">
      <c r="A10" s="2" t="s">
        <v>208</v>
      </c>
      <c r="B10" s="2"/>
      <c r="C10" s="2"/>
    </row>
    <row r="11" spans="1:9" ht="18" x14ac:dyDescent="0.25">
      <c r="A11" s="2" t="s">
        <v>227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209</v>
      </c>
      <c r="E13" s="150" t="s">
        <v>210</v>
      </c>
      <c r="F13" s="150" t="s">
        <v>211</v>
      </c>
      <c r="G13" s="150" t="s">
        <v>212</v>
      </c>
      <c r="H13" s="150" t="s">
        <v>213</v>
      </c>
      <c r="I13" s="150" t="s">
        <v>214</v>
      </c>
    </row>
    <row r="14" spans="1:9" ht="42.75" customHeight="1" thickBot="1" x14ac:dyDescent="0.25">
      <c r="A14" s="155"/>
      <c r="B14" s="155"/>
      <c r="C14" s="157"/>
      <c r="D14" s="170"/>
      <c r="E14" s="170"/>
      <c r="F14" s="170"/>
      <c r="G14" s="151"/>
      <c r="H14" s="151"/>
      <c r="I14" s="170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164</v>
      </c>
      <c r="D16" s="139">
        <v>1500</v>
      </c>
      <c r="E16" s="139">
        <v>2000</v>
      </c>
      <c r="F16" s="139">
        <v>2125</v>
      </c>
      <c r="G16" s="140">
        <v>1500</v>
      </c>
      <c r="H16" s="140">
        <v>1250</v>
      </c>
      <c r="I16" s="83">
        <v>1675</v>
      </c>
    </row>
    <row r="17" spans="1:9" ht="16.5" x14ac:dyDescent="0.3">
      <c r="A17" s="92"/>
      <c r="B17" s="141" t="s">
        <v>5</v>
      </c>
      <c r="C17" s="15" t="s">
        <v>165</v>
      </c>
      <c r="D17" s="93">
        <v>2000</v>
      </c>
      <c r="E17" s="93">
        <v>1750</v>
      </c>
      <c r="F17" s="93">
        <v>2500</v>
      </c>
      <c r="G17" s="32">
        <v>1750</v>
      </c>
      <c r="H17" s="32">
        <v>1833</v>
      </c>
      <c r="I17" s="83">
        <v>1966.6</v>
      </c>
    </row>
    <row r="18" spans="1:9" ht="16.5" x14ac:dyDescent="0.3">
      <c r="A18" s="92"/>
      <c r="B18" s="141" t="s">
        <v>6</v>
      </c>
      <c r="C18" s="15" t="s">
        <v>166</v>
      </c>
      <c r="D18" s="93">
        <v>1250</v>
      </c>
      <c r="E18" s="93">
        <v>2500</v>
      </c>
      <c r="F18" s="93">
        <v>1500</v>
      </c>
      <c r="G18" s="32">
        <v>1500</v>
      </c>
      <c r="H18" s="32">
        <v>2500</v>
      </c>
      <c r="I18" s="83">
        <v>1850</v>
      </c>
    </row>
    <row r="19" spans="1:9" ht="16.5" x14ac:dyDescent="0.3">
      <c r="A19" s="92"/>
      <c r="B19" s="141" t="s">
        <v>7</v>
      </c>
      <c r="C19" s="15" t="s">
        <v>167</v>
      </c>
      <c r="D19" s="93">
        <v>750</v>
      </c>
      <c r="E19" s="93">
        <v>500</v>
      </c>
      <c r="F19" s="93">
        <v>1500</v>
      </c>
      <c r="G19" s="32">
        <v>925</v>
      </c>
      <c r="H19" s="32">
        <v>750</v>
      </c>
      <c r="I19" s="83">
        <v>885</v>
      </c>
    </row>
    <row r="20" spans="1:9" ht="16.5" x14ac:dyDescent="0.3">
      <c r="A20" s="92"/>
      <c r="B20" s="141" t="s">
        <v>8</v>
      </c>
      <c r="C20" s="15" t="s">
        <v>168</v>
      </c>
      <c r="D20" s="93"/>
      <c r="E20" s="93">
        <v>3000</v>
      </c>
      <c r="F20" s="93">
        <v>3000</v>
      </c>
      <c r="G20" s="32">
        <v>3750</v>
      </c>
      <c r="H20" s="32">
        <v>3000</v>
      </c>
      <c r="I20" s="83">
        <v>3187.5</v>
      </c>
    </row>
    <row r="21" spans="1:9" ht="16.5" x14ac:dyDescent="0.3">
      <c r="A21" s="92"/>
      <c r="B21" s="141" t="s">
        <v>9</v>
      </c>
      <c r="C21" s="15" t="s">
        <v>169</v>
      </c>
      <c r="D21" s="93">
        <v>1500</v>
      </c>
      <c r="E21" s="93">
        <v>2000</v>
      </c>
      <c r="F21" s="93">
        <v>1500</v>
      </c>
      <c r="G21" s="32">
        <v>2000</v>
      </c>
      <c r="H21" s="32">
        <v>1416</v>
      </c>
      <c r="I21" s="83">
        <v>1683.2</v>
      </c>
    </row>
    <row r="22" spans="1:9" ht="16.5" x14ac:dyDescent="0.3">
      <c r="A22" s="92"/>
      <c r="B22" s="141" t="s">
        <v>10</v>
      </c>
      <c r="C22" s="15" t="s">
        <v>170</v>
      </c>
      <c r="D22" s="93">
        <v>1000</v>
      </c>
      <c r="E22" s="93">
        <v>1500</v>
      </c>
      <c r="F22" s="93">
        <v>1500</v>
      </c>
      <c r="G22" s="32">
        <v>1250</v>
      </c>
      <c r="H22" s="32">
        <v>1083</v>
      </c>
      <c r="I22" s="83">
        <v>1266.5999999999999</v>
      </c>
    </row>
    <row r="23" spans="1:9" ht="16.5" x14ac:dyDescent="0.3">
      <c r="A23" s="92"/>
      <c r="B23" s="141" t="s">
        <v>11</v>
      </c>
      <c r="C23" s="15" t="s">
        <v>171</v>
      </c>
      <c r="D23" s="93">
        <v>333</v>
      </c>
      <c r="E23" s="93">
        <v>350</v>
      </c>
      <c r="F23" s="93">
        <v>500</v>
      </c>
      <c r="G23" s="32">
        <v>250</v>
      </c>
      <c r="H23" s="32">
        <v>316</v>
      </c>
      <c r="I23" s="83">
        <v>349.8</v>
      </c>
    </row>
    <row r="24" spans="1:9" ht="16.5" x14ac:dyDescent="0.3">
      <c r="A24" s="92"/>
      <c r="B24" s="141" t="s">
        <v>12</v>
      </c>
      <c r="C24" s="15" t="s">
        <v>172</v>
      </c>
      <c r="D24" s="93"/>
      <c r="E24" s="93">
        <v>350</v>
      </c>
      <c r="F24" s="93">
        <v>750</v>
      </c>
      <c r="G24" s="32">
        <v>500</v>
      </c>
      <c r="H24" s="32">
        <v>500</v>
      </c>
      <c r="I24" s="83">
        <v>525</v>
      </c>
    </row>
    <row r="25" spans="1:9" ht="16.5" x14ac:dyDescent="0.3">
      <c r="A25" s="92"/>
      <c r="B25" s="141" t="s">
        <v>13</v>
      </c>
      <c r="C25" s="15" t="s">
        <v>173</v>
      </c>
      <c r="D25" s="93"/>
      <c r="E25" s="93">
        <v>350</v>
      </c>
      <c r="F25" s="93">
        <v>750</v>
      </c>
      <c r="G25" s="32">
        <v>500</v>
      </c>
      <c r="H25" s="32">
        <v>500</v>
      </c>
      <c r="I25" s="83">
        <v>525</v>
      </c>
    </row>
    <row r="26" spans="1:9" ht="16.5" x14ac:dyDescent="0.3">
      <c r="A26" s="92"/>
      <c r="B26" s="141" t="s">
        <v>14</v>
      </c>
      <c r="C26" s="15" t="s">
        <v>174</v>
      </c>
      <c r="D26" s="93">
        <v>500</v>
      </c>
      <c r="E26" s="93">
        <v>500</v>
      </c>
      <c r="F26" s="93">
        <v>750</v>
      </c>
      <c r="G26" s="32">
        <v>500</v>
      </c>
      <c r="H26" s="32">
        <v>500</v>
      </c>
      <c r="I26" s="83">
        <v>550</v>
      </c>
    </row>
    <row r="27" spans="1:9" ht="16.5" x14ac:dyDescent="0.3">
      <c r="A27" s="92"/>
      <c r="B27" s="141" t="s">
        <v>15</v>
      </c>
      <c r="C27" s="15" t="s">
        <v>175</v>
      </c>
      <c r="D27" s="93">
        <v>1000</v>
      </c>
      <c r="E27" s="93">
        <v>1000</v>
      </c>
      <c r="F27" s="93">
        <v>1500</v>
      </c>
      <c r="G27" s="32">
        <v>1250</v>
      </c>
      <c r="H27" s="32">
        <v>1000</v>
      </c>
      <c r="I27" s="83">
        <v>1150</v>
      </c>
    </row>
    <row r="28" spans="1:9" ht="16.5" x14ac:dyDescent="0.3">
      <c r="A28" s="92"/>
      <c r="B28" s="141" t="s">
        <v>16</v>
      </c>
      <c r="C28" s="15" t="s">
        <v>176</v>
      </c>
      <c r="D28" s="93">
        <v>333</v>
      </c>
      <c r="E28" s="93">
        <v>500</v>
      </c>
      <c r="F28" s="93">
        <v>750</v>
      </c>
      <c r="G28" s="32">
        <v>500</v>
      </c>
      <c r="H28" s="32">
        <v>666</v>
      </c>
      <c r="I28" s="83">
        <v>549.79999999999995</v>
      </c>
    </row>
    <row r="29" spans="1:9" ht="16.5" x14ac:dyDescent="0.3">
      <c r="A29" s="92"/>
      <c r="B29" s="141" t="s">
        <v>17</v>
      </c>
      <c r="C29" s="15" t="s">
        <v>177</v>
      </c>
      <c r="D29" s="93"/>
      <c r="E29" s="93">
        <v>1500</v>
      </c>
      <c r="F29" s="93">
        <v>1000</v>
      </c>
      <c r="G29" s="32">
        <v>1000</v>
      </c>
      <c r="H29" s="32">
        <v>916</v>
      </c>
      <c r="I29" s="83">
        <v>1104</v>
      </c>
    </row>
    <row r="30" spans="1:9" ht="16.5" x14ac:dyDescent="0.3">
      <c r="A30" s="92"/>
      <c r="B30" s="141" t="s">
        <v>18</v>
      </c>
      <c r="C30" s="15" t="s">
        <v>178</v>
      </c>
      <c r="D30" s="93">
        <v>1000</v>
      </c>
      <c r="E30" s="93">
        <v>2500</v>
      </c>
      <c r="F30" s="93">
        <v>1750</v>
      </c>
      <c r="G30" s="32">
        <v>1000</v>
      </c>
      <c r="H30" s="32">
        <v>833</v>
      </c>
      <c r="I30" s="83">
        <v>1416.6</v>
      </c>
    </row>
    <row r="31" spans="1:9" ht="16.5" customHeight="1" thickBot="1" x14ac:dyDescent="0.35">
      <c r="A31" s="94"/>
      <c r="B31" s="142" t="s">
        <v>19</v>
      </c>
      <c r="C31" s="16" t="s">
        <v>179</v>
      </c>
      <c r="D31" s="49">
        <v>1000</v>
      </c>
      <c r="E31" s="49">
        <v>1000</v>
      </c>
      <c r="F31" s="49">
        <v>1000</v>
      </c>
      <c r="G31" s="135">
        <v>1000</v>
      </c>
      <c r="H31" s="135">
        <v>733</v>
      </c>
      <c r="I31" s="85">
        <v>946.6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180</v>
      </c>
      <c r="D33" s="139">
        <v>1500</v>
      </c>
      <c r="E33" s="139">
        <v>2500</v>
      </c>
      <c r="F33" s="139">
        <v>2500</v>
      </c>
      <c r="G33" s="140">
        <v>2750</v>
      </c>
      <c r="H33" s="140">
        <v>1666</v>
      </c>
      <c r="I33" s="83">
        <v>2183.1999999999998</v>
      </c>
    </row>
    <row r="34" spans="1:9" ht="16.5" x14ac:dyDescent="0.3">
      <c r="A34" s="92"/>
      <c r="B34" s="141" t="s">
        <v>27</v>
      </c>
      <c r="C34" s="15" t="s">
        <v>181</v>
      </c>
      <c r="D34" s="93">
        <v>1500</v>
      </c>
      <c r="E34" s="93">
        <v>2500</v>
      </c>
      <c r="F34" s="93">
        <v>2000</v>
      </c>
      <c r="G34" s="32">
        <v>2750</v>
      </c>
      <c r="H34" s="32">
        <v>1500</v>
      </c>
      <c r="I34" s="83">
        <v>2050</v>
      </c>
    </row>
    <row r="35" spans="1:9" ht="16.5" x14ac:dyDescent="0.3">
      <c r="A35" s="92"/>
      <c r="B35" s="143" t="s">
        <v>28</v>
      </c>
      <c r="C35" s="15" t="s">
        <v>182</v>
      </c>
      <c r="D35" s="93">
        <v>1000</v>
      </c>
      <c r="E35" s="93">
        <v>1250</v>
      </c>
      <c r="F35" s="93">
        <v>1000</v>
      </c>
      <c r="G35" s="32">
        <v>1000</v>
      </c>
      <c r="H35" s="32">
        <v>1083</v>
      </c>
      <c r="I35" s="83">
        <v>1066.5999999999999</v>
      </c>
    </row>
    <row r="36" spans="1:9" ht="16.5" x14ac:dyDescent="0.3">
      <c r="A36" s="92"/>
      <c r="B36" s="141" t="s">
        <v>29</v>
      </c>
      <c r="C36" s="15" t="s">
        <v>183</v>
      </c>
      <c r="D36" s="93">
        <v>1500</v>
      </c>
      <c r="E36" s="93">
        <v>2000</v>
      </c>
      <c r="F36" s="93">
        <v>1750</v>
      </c>
      <c r="G36" s="32">
        <v>1500</v>
      </c>
      <c r="H36" s="32">
        <v>916</v>
      </c>
      <c r="I36" s="83">
        <v>1533.2</v>
      </c>
    </row>
    <row r="37" spans="1:9" ht="16.5" customHeight="1" thickBot="1" x14ac:dyDescent="0.35">
      <c r="A37" s="94"/>
      <c r="B37" s="144" t="s">
        <v>30</v>
      </c>
      <c r="C37" s="16" t="s">
        <v>184</v>
      </c>
      <c r="D37" s="145">
        <v>1500</v>
      </c>
      <c r="E37" s="145">
        <v>1000</v>
      </c>
      <c r="F37" s="145">
        <v>1500</v>
      </c>
      <c r="G37" s="146">
        <v>1500</v>
      </c>
      <c r="H37" s="146">
        <v>1000</v>
      </c>
      <c r="I37" s="83">
        <v>1300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215</v>
      </c>
      <c r="D39" s="42">
        <v>30000</v>
      </c>
      <c r="E39" s="42">
        <v>28000</v>
      </c>
      <c r="F39" s="42">
        <v>30000</v>
      </c>
      <c r="G39" s="140">
        <v>20000</v>
      </c>
      <c r="H39" s="140">
        <v>24333</v>
      </c>
      <c r="I39" s="84">
        <v>26466.6</v>
      </c>
    </row>
    <row r="40" spans="1:9" ht="17.25" thickBot="1" x14ac:dyDescent="0.35">
      <c r="A40" s="94"/>
      <c r="B40" s="142" t="s">
        <v>32</v>
      </c>
      <c r="C40" s="16" t="s">
        <v>186</v>
      </c>
      <c r="D40" s="49">
        <v>15000</v>
      </c>
      <c r="E40" s="49">
        <v>18000</v>
      </c>
      <c r="F40" s="49">
        <v>16000</v>
      </c>
      <c r="G40" s="135">
        <v>14500</v>
      </c>
      <c r="H40" s="135">
        <v>16333</v>
      </c>
      <c r="I40" s="85">
        <v>15966.6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15-01-2018</vt:lpstr>
      <vt:lpstr>By Order</vt:lpstr>
      <vt:lpstr>All Stores</vt:lpstr>
      <vt:lpstr>'15-01-2018'!Print_Titles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2018-01-11T10:28:51Z</cp:lastPrinted>
  <dcterms:created xsi:type="dcterms:W3CDTF">2010-10-20T06:23:14Z</dcterms:created>
  <dcterms:modified xsi:type="dcterms:W3CDTF">2018-01-18T11:37:29Z</dcterms:modified>
</cp:coreProperties>
</file>