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2-01-2018" sheetId="9" r:id="rId4"/>
    <sheet name="By Order" sheetId="11" r:id="rId5"/>
    <sheet name="All Stores" sheetId="12" r:id="rId6"/>
  </sheets>
  <definedNames>
    <definedName name="_xlnm.Print_Titles" localSheetId="3">'22-01-2018'!$12:$14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9" i="11"/>
  <c r="G89" i="11"/>
  <c r="I86" i="11"/>
  <c r="G86" i="11"/>
  <c r="I83" i="11"/>
  <c r="G83" i="11"/>
  <c r="I85" i="11"/>
  <c r="G85" i="11"/>
  <c r="I84" i="11"/>
  <c r="G84" i="11"/>
  <c r="I80" i="11"/>
  <c r="G80" i="11"/>
  <c r="I78" i="11"/>
  <c r="G78" i="11"/>
  <c r="I79" i="11"/>
  <c r="G79" i="11"/>
  <c r="I77" i="11"/>
  <c r="G77" i="11"/>
  <c r="I76" i="11"/>
  <c r="G76" i="11"/>
  <c r="I73" i="11"/>
  <c r="G73" i="11"/>
  <c r="I72" i="11"/>
  <c r="G72" i="11"/>
  <c r="I68" i="11"/>
  <c r="G68" i="11"/>
  <c r="I71" i="11"/>
  <c r="G71" i="11"/>
  <c r="I70" i="11"/>
  <c r="G70" i="11"/>
  <c r="I69" i="11"/>
  <c r="G69" i="11"/>
  <c r="I57" i="11"/>
  <c r="G57" i="11"/>
  <c r="I64" i="11"/>
  <c r="G64" i="11"/>
  <c r="I63" i="11"/>
  <c r="G63" i="11"/>
  <c r="I65" i="11"/>
  <c r="G65" i="11"/>
  <c r="I62" i="11"/>
  <c r="G62" i="11"/>
  <c r="I61" i="11"/>
  <c r="G61" i="11"/>
  <c r="I60" i="11"/>
  <c r="G60" i="11"/>
  <c r="I59" i="11"/>
  <c r="G59" i="11"/>
  <c r="I58" i="11"/>
  <c r="G58" i="11"/>
  <c r="I50" i="11"/>
  <c r="G50" i="11"/>
  <c r="I51" i="11"/>
  <c r="G51" i="11"/>
  <c r="I54" i="11"/>
  <c r="G54" i="11"/>
  <c r="I53" i="11"/>
  <c r="G53" i="11"/>
  <c r="I52" i="11"/>
  <c r="G52" i="11"/>
  <c r="I49" i="11"/>
  <c r="G49" i="11"/>
  <c r="I44" i="11"/>
  <c r="G44" i="11"/>
  <c r="I43" i="11"/>
  <c r="G43" i="11"/>
  <c r="I42" i="11"/>
  <c r="G42" i="11"/>
  <c r="I46" i="11"/>
  <c r="G46" i="11"/>
  <c r="I45" i="11"/>
  <c r="G45" i="11"/>
  <c r="I41" i="11"/>
  <c r="G41" i="11"/>
  <c r="I35" i="11"/>
  <c r="G35" i="11"/>
  <c r="I37" i="11"/>
  <c r="G37" i="11"/>
  <c r="I36" i="11"/>
  <c r="G36" i="11"/>
  <c r="I38" i="11"/>
  <c r="G38" i="11"/>
  <c r="I34" i="11"/>
  <c r="G34" i="11"/>
  <c r="I25" i="11"/>
  <c r="G25" i="11"/>
  <c r="I22" i="11"/>
  <c r="G22" i="11"/>
  <c r="I28" i="11"/>
  <c r="G28" i="11"/>
  <c r="I19" i="11"/>
  <c r="G19" i="11"/>
  <c r="I27" i="11"/>
  <c r="G27" i="11"/>
  <c r="I18" i="11"/>
  <c r="G18" i="11"/>
  <c r="I26" i="11"/>
  <c r="G26" i="11"/>
  <c r="I29" i="11"/>
  <c r="G29" i="11"/>
  <c r="I23" i="11"/>
  <c r="G23" i="11"/>
  <c r="I20" i="11"/>
  <c r="G20" i="11"/>
  <c r="I17" i="11"/>
  <c r="G17" i="11"/>
  <c r="I31" i="11"/>
  <c r="G31" i="11"/>
  <c r="I24" i="11"/>
  <c r="G24" i="11"/>
  <c r="I30" i="11"/>
  <c r="G30" i="11"/>
  <c r="I21" i="11"/>
  <c r="G21" i="11"/>
  <c r="I16" i="11"/>
  <c r="G16" i="11"/>
  <c r="D41" i="8" l="1"/>
  <c r="F66" i="11" l="1"/>
  <c r="E66" i="1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E90" i="11"/>
  <c r="H81" i="11"/>
  <c r="F81" i="11"/>
  <c r="E81" i="11"/>
  <c r="H74" i="11"/>
  <c r="F74" i="11"/>
  <c r="E74" i="11"/>
  <c r="H66" i="11"/>
  <c r="H55" i="11"/>
  <c r="F55" i="11"/>
  <c r="E55" i="11"/>
  <c r="H47" i="11"/>
  <c r="F47" i="11"/>
  <c r="E47" i="11"/>
  <c r="H39" i="11"/>
  <c r="F39" i="11"/>
  <c r="E39" i="11"/>
  <c r="H32" i="11"/>
  <c r="F32" i="11"/>
  <c r="E32" i="11"/>
  <c r="I90" i="11" l="1"/>
  <c r="G74" i="11"/>
  <c r="I55" i="11"/>
  <c r="G47" i="11"/>
  <c r="G81" i="11"/>
  <c r="G55" i="11"/>
  <c r="I39" i="11"/>
  <c r="G90" i="11"/>
  <c r="I74" i="11"/>
  <c r="G66" i="11"/>
  <c r="E91" i="11"/>
  <c r="F91" i="11"/>
  <c r="H91" i="11"/>
  <c r="G39" i="11"/>
  <c r="I32" i="11"/>
  <c r="I47" i="11"/>
  <c r="I66" i="11"/>
  <c r="I81" i="11"/>
  <c r="G32" i="11"/>
  <c r="G19" i="5"/>
  <c r="G91" i="11" l="1"/>
  <c r="I91" i="11"/>
  <c r="I16" i="9" l="1"/>
  <c r="I18" i="5" l="1"/>
  <c r="F16" i="8"/>
  <c r="H16" i="8"/>
  <c r="I16" i="8" s="1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2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G41" i="8" l="1"/>
  <c r="I27" i="5" l="1"/>
  <c r="I65" i="5" l="1"/>
  <c r="I42" i="5"/>
  <c r="I43" i="5"/>
  <c r="I45" i="5"/>
  <c r="I46" i="5"/>
  <c r="I47" i="5"/>
  <c r="I48" i="5"/>
  <c r="I49" i="5"/>
  <c r="I50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5" i="5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<sst xmlns="http://schemas.openxmlformats.org/spreadsheetml/2006/main" count="848" uniqueCount="227">
  <si>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</si>
  <si>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</si>
  <si>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</si>
  <si>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</si>
  <si>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</si>
  <si>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</si>
  <si>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</si>
  <si>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</si>
  <si>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</si>
  <si>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</si>
  <si>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</si>
  <si>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</si>
  <si>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</si>
  <si>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</si>
  <si>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</si>
  <si>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</si>
  <si>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</si>
  <si>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</si>
  <si>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</si>
  <si>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</si>
  <si>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</si>
  <si>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</si>
  <si>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</si>
  <si>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</si>
  <si>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</si>
  <si>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</si>
  <si>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</si>
  <si>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</si>
  <si>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</si>
  <si>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</si>
  <si>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</si>
  <si>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</si>
  <si>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</si>
  <si>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</si>
  <si>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</si>
  <si>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</si>
  <si>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</si>
  <si>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</si>
  <si>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</si>
  <si>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</si>
  <si>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</si>
  <si>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</si>
  <si>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</si>
  <si>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</si>
  <si>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</si>
  <si>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</si>
  <si>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</si>
  <si>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</si>
  <si>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</si>
  <si>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</si>
  <si>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</si>
  <si>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</si>
  <si>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</si>
  <si>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</si>
  <si>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</si>
  <si>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</si>
  <si>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</si>
  <si>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</si>
  <si>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</si>
  <si>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</si>
  <si>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</si>
  <si>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</si>
  <si>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</si>
  <si>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</si>
  <si>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</si>
  <si>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</si>
  <si>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</si>
  <si>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</si>
  <si>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</si>
  <si>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</si>
  <si>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</si>
  <si>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</si>
  <si>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</si>
  <si>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</si>
  <si>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</si>
  <si>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</si>
  <si>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</si>
  <si>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</si>
  <si>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</si>
  <si>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</si>
  <si>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</si>
  <si>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</si>
  <si>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</si>
  <si>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</si>
  <si>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</si>
  <si>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</si>
  <si>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</si>
  <si>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</si>
  <si>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</si>
  <si>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</si>
  <si>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</si>
  <si>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</si>
  <si>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</si>
  <si>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</si>
  <si>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</si>
  <si>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</si>
  <si>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</si>
  <si>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</si>
  <si>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</si>
  <si>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</si>
  <si>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</si>
  <si>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</si>
  <si>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</si>
  <si>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</si>
  <si>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</si>
  <si>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</si>
  <si>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</si>
  <si>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</si>
  <si>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</si>
  <si>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</si>
  <si>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</si>
  <si>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</si>
  <si>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</si>
  <si>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</si>
  <si>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</si>
  <si>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</si>
  <si>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</si>
  <si>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</si>
  <si>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</si>
  <si>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</si>
  <si>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</si>
  <si>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</si>
  <si>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</si>
  <si>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</si>
  <si>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</si>
  <si>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غالون 3.6 ليتر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</si>
  <si>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</si>
  <si>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</si>
  <si>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</si>
  <si>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</si>
  <si>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</si>
  <si>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</si>
  <si>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</si>
  <si>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</si>
  <si>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</si>
  <si>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</si>
  <si>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</si>
  <si>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</si>
  <si>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</si>
  <si>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</si>
  <si>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</si>
  <si>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</si>
  <si>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</si>
  <si>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</si>
  <si>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</si>
  <si>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</si>
  <si>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</si>
  <si>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</si>
  <si>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</si>
  <si>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</si>
  <si>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</si>
  <si>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</si>
  <si>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</si>
  <si>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</si>
  <si>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</si>
  <si>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</si>
  <si>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</si>
  <si>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</si>
  <si>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</si>
  <si>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</si>
  <si>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</si>
  <si>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</si>
  <si>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</si>
  <si>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</si>
  <si>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</si>
  <si>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</si>
  <si>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</si>
  <si>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</si>
  <si>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</si>
  <si>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</si>
  <si>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</si>
  <si>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</si>
  <si>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</si>
  <si>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</si>
  <si>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</si>
  <si>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</si>
  <si>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</si>
  <si>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</si>
  <si>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</si>
  <si>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</si>
  <si>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</si>
  <si>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</si>
  <si>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</si>
  <si>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</si>
  <si>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</si>
  <si>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</si>
  <si>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</si>
  <si>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</si>
  <si>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</si>
  <si>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</si>
  <si>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</si>
  <si>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</si>
  <si>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</si>
  <si>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</si>
  <si>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</si>
  <si>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</si>
  <si>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</si>
  <si>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</si>
  <si>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</si>
  <si>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</si>
  <si>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</si>
  <si>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غالون 3.5 ليتر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</si>
  <si>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</si>
  <si>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</si>
  <si>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</si>
  <si>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</si>
  <si>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</si>
  <si>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</si>
  <si>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</si>
  <si>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</si>
  <si>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</si>
  <si>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</si>
  <si>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</si>
  <si>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</si>
  <si>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</si>
  <si>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</si>
  <si>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</si>
  <si>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معدل الأسعار في كانون الثاني 2017 (ل.ل.)</t>
  </si>
  <si>
    <t>معدل أسعار  السوبرماركات في 15-01-2018 (ل.ل.)</t>
  </si>
  <si>
    <t>معدل أسعار المحلات والملاحم في15-01-2018 (ل.ل.)</t>
  </si>
  <si>
    <t>المعدل العام للأسعار في 15-01-2018  (ل.ل.)</t>
  </si>
  <si>
    <t>معدل أسعار  السوبرماركات في 22-01-2018 (ل.ل.)</t>
  </si>
  <si>
    <t xml:space="preserve"> التاريخ 22 كانون الثاني 2018</t>
  </si>
  <si>
    <t>معدل أسعار المحلات والملاحم في22-01-2018 (ل.ل.)</t>
  </si>
  <si>
    <t>معدل أسعار المحلات والملاحم في 22-01-2018 (ل.ل.)</t>
  </si>
  <si>
    <t>المعدل العام للأسعار في 22-01-2018  (ل.ل.)</t>
  </si>
  <si>
    <t xml:space="preserve"> التاريخ  22 كانون الثاني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</si>
</sst>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217</v>
      </c>
      <c r="F12" s="150" t="s">
        <v>221</v>
      </c>
      <c r="G12" s="150" t="s">
        <v>198</v>
      </c>
      <c r="H12" s="150" t="s">
        <v>218</v>
      </c>
      <c r="I12" s="150" t="s">
        <v>188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162</v>
      </c>
      <c r="E15" s="42">
        <v>1509.97</v>
      </c>
      <c r="F15" s="43">
        <v>1369.8</v>
      </c>
      <c r="G15" s="45">
        <f>(F15-E15)/E15</f>
        <v>-9.2829658867394763E-2</v>
      </c>
      <c r="H15" s="43">
        <v>1429.8</v>
      </c>
      <c r="I15" s="45">
        <f>(F15-H15)/H15</f>
        <v>-4.1963911036508601E-2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162</v>
      </c>
      <c r="E16" s="46">
        <v>3261.0104444444441</v>
      </c>
      <c r="F16" s="47">
        <v>1958.8</v>
      </c>
      <c r="G16" s="48">
        <f t="shared" ref="G16:G79" si="0">(F16-E16)/E16</f>
        <v>-0.39932728417442798</v>
      </c>
      <c r="H16" s="47">
        <v>2119.8000000000002</v>
      </c>
      <c r="I16" s="44">
        <f t="shared" ref="I16:I30" si="1">(F16-H16)/H16</f>
        <v>-7.5950561373714601E-2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162</v>
      </c>
      <c r="E17" s="46">
        <v>2474.0749999999998</v>
      </c>
      <c r="F17" s="47">
        <v>1298.8</v>
      </c>
      <c r="G17" s="48">
        <f t="shared" si="0"/>
        <v>-0.47503612461222877</v>
      </c>
      <c r="H17" s="47">
        <v>1293.8</v>
      </c>
      <c r="I17" s="44">
        <f t="shared" si="1"/>
        <v>3.8645849435770601E-3</v>
      </c>
    </row>
    <row r="18" spans="1:9" ht="16.5" x14ac:dyDescent="0.3">
      <c r="A18" s="37"/>
      <c r="B18" s="99" t="s">
        <v>7</v>
      </c>
      <c r="C18" s="15" t="s">
        <v>87</v>
      </c>
      <c r="D18" s="11" t="s">
        <v>162</v>
      </c>
      <c r="E18" s="46">
        <v>1029.9486000000002</v>
      </c>
      <c r="F18" s="47">
        <v>613.79999999999995</v>
      </c>
      <c r="G18" s="48">
        <f t="shared" si="0"/>
        <v>-0.40404793015884494</v>
      </c>
      <c r="H18" s="47">
        <v>569.79999999999995</v>
      </c>
      <c r="I18" s="44">
        <f>(F18-H18)/H18</f>
        <v>7.7220077220077232E-2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162</v>
      </c>
      <c r="E19" s="46">
        <v>5726.5694444444443</v>
      </c>
      <c r="F19" s="47">
        <v>4642.5</v>
      </c>
      <c r="G19" s="48">
        <f>(F19-E19)/E19</f>
        <v>-0.18930521230230429</v>
      </c>
      <c r="H19" s="47">
        <v>4343.75</v>
      </c>
      <c r="I19" s="44">
        <f t="shared" si="1"/>
        <v>6.8776978417266182E-2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162</v>
      </c>
      <c r="E20" s="46">
        <v>1931.8994000000002</v>
      </c>
      <c r="F20" s="47">
        <v>1790</v>
      </c>
      <c r="G20" s="48">
        <f t="shared" si="0"/>
        <v>-7.3450719017770921E-2</v>
      </c>
      <c r="H20" s="47">
        <v>1990</v>
      </c>
      <c r="I20" s="44">
        <f t="shared" si="1"/>
        <v>-0.10050251256281408</v>
      </c>
    </row>
    <row r="21" spans="1:9" ht="16.5" x14ac:dyDescent="0.3">
      <c r="A21" s="37"/>
      <c r="B21" s="99" t="s">
        <v>10</v>
      </c>
      <c r="C21" s="15" t="s">
        <v>90</v>
      </c>
      <c r="D21" s="11" t="s">
        <v>162</v>
      </c>
      <c r="E21" s="46">
        <v>1271.1866</v>
      </c>
      <c r="F21" s="47">
        <v>1098.8</v>
      </c>
      <c r="G21" s="48">
        <f t="shared" si="0"/>
        <v>-0.13561077500344956</v>
      </c>
      <c r="H21" s="47">
        <v>1139.8</v>
      </c>
      <c r="I21" s="44">
        <f t="shared" si="1"/>
        <v>-3.5971223021582732E-2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484.33339999999998</v>
      </c>
      <c r="F22" s="47">
        <v>462.3</v>
      </c>
      <c r="G22" s="48">
        <f t="shared" si="0"/>
        <v>-4.5492216725090552E-2</v>
      </c>
      <c r="H22" s="47">
        <v>449.8</v>
      </c>
      <c r="I22" s="44">
        <f>(F22-H22)/H22</f>
        <v>2.7790128946198308E-2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665.87450000000001</v>
      </c>
      <c r="F23" s="47">
        <v>609.79999999999995</v>
      </c>
      <c r="G23" s="48">
        <f t="shared" si="0"/>
        <v>-8.4211814688804051E-2</v>
      </c>
      <c r="H23" s="47">
        <v>624.79999999999995</v>
      </c>
      <c r="I23" s="44">
        <f t="shared" si="1"/>
        <v>-2.4007682458386685E-2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789.17200000000003</v>
      </c>
      <c r="F24" s="47">
        <v>629.79999999999995</v>
      </c>
      <c r="G24" s="48">
        <f t="shared" si="0"/>
        <v>-0.2019483712042496</v>
      </c>
      <c r="H24" s="47">
        <v>624.79999999999995</v>
      </c>
      <c r="I24" s="44">
        <f t="shared" si="1"/>
        <v>8.0025608194622278E-3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655.471</v>
      </c>
      <c r="F25" s="47">
        <v>515</v>
      </c>
      <c r="G25" s="48">
        <f t="shared" si="0"/>
        <v>-0.21430543837942487</v>
      </c>
      <c r="H25" s="47">
        <v>520</v>
      </c>
      <c r="I25" s="44">
        <f t="shared" si="1"/>
        <v>-9.6153846153846159E-3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1576.2794000000001</v>
      </c>
      <c r="F26" s="47">
        <v>1293.8</v>
      </c>
      <c r="G26" s="48">
        <f t="shared" si="0"/>
        <v>-0.17920642748994889</v>
      </c>
      <c r="H26" s="47">
        <v>1313.8</v>
      </c>
      <c r="I26" s="44">
        <f t="shared" si="1"/>
        <v>-1.5223017202009439E-2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795.84099999999989</v>
      </c>
      <c r="F27" s="47">
        <v>564.79999999999995</v>
      </c>
      <c r="G27" s="48">
        <f t="shared" si="0"/>
        <v>-0.29031050172082107</v>
      </c>
      <c r="H27" s="47">
        <v>554.79999999999995</v>
      </c>
      <c r="I27" s="44">
        <f t="shared" si="1"/>
        <v>1.8024513338139873E-2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162</v>
      </c>
      <c r="E28" s="46">
        <v>1081.7750000000001</v>
      </c>
      <c r="F28" s="47">
        <v>838.8</v>
      </c>
      <c r="G28" s="48">
        <f t="shared" si="0"/>
        <v>-0.22460770492939855</v>
      </c>
      <c r="H28" s="47">
        <v>814.8</v>
      </c>
      <c r="I28" s="44">
        <f t="shared" si="1"/>
        <v>2.9455081001472757E-2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1770.2932000000001</v>
      </c>
      <c r="F29" s="47">
        <v>1554.6666666666665</v>
      </c>
      <c r="G29" s="48">
        <f t="shared" si="0"/>
        <v>-0.12180272360156699</v>
      </c>
      <c r="H29" s="47">
        <v>1549.6666666666665</v>
      </c>
      <c r="I29" s="44">
        <f t="shared" si="1"/>
        <v>3.2265003226500328E-3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162</v>
      </c>
      <c r="E30" s="49">
        <v>1209.2531999999999</v>
      </c>
      <c r="F30" s="50">
        <v>843.8</v>
      </c>
      <c r="G30" s="51">
        <f t="shared" si="0"/>
        <v>-0.30221396147638885</v>
      </c>
      <c r="H30" s="50">
        <v>859.8</v>
      </c>
      <c r="I30" s="56">
        <f t="shared" si="1"/>
        <v>-1.8608978832286578E-2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162</v>
      </c>
      <c r="E32" s="54">
        <v>1959.6676</v>
      </c>
      <c r="F32" s="43">
        <v>2250</v>
      </c>
      <c r="G32" s="45">
        <f t="shared" si="0"/>
        <v>0.14815390120242841</v>
      </c>
      <c r="H32" s="43">
        <v>2343.75</v>
      </c>
      <c r="I32" s="44">
        <f>(F32-H32)/H32</f>
        <v>-0.04</v>
      </c>
    </row>
    <row r="33" spans="1:9" ht="16.5" x14ac:dyDescent="0.3">
      <c r="A33" s="37"/>
      <c r="B33" s="34" t="s">
        <v>27</v>
      </c>
      <c r="C33" s="15" t="s">
        <v>101</v>
      </c>
      <c r="D33" s="11" t="s">
        <v>162</v>
      </c>
      <c r="E33" s="46">
        <v>1819.0191555555555</v>
      </c>
      <c r="F33" s="47">
        <v>2511.1111111111113</v>
      </c>
      <c r="G33" s="48">
        <f t="shared" si="0"/>
        <v>0.38047535312742797</v>
      </c>
      <c r="H33" s="47">
        <v>2400</v>
      </c>
      <c r="I33" s="44">
        <f>(F33-H33)/H33</f>
        <v>4.6296296296296384E-2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162</v>
      </c>
      <c r="E34" s="46">
        <v>994.92449999999997</v>
      </c>
      <c r="F34" s="47">
        <v>1198.75</v>
      </c>
      <c r="G34" s="48">
        <f t="shared" si="0"/>
        <v>0.20486529379867521</v>
      </c>
      <c r="H34" s="47">
        <v>1205</v>
      </c>
      <c r="I34" s="44">
        <f>(F34-H34)/H34</f>
        <v>-5.1867219917012446E-3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162</v>
      </c>
      <c r="E35" s="46">
        <v>1322.3483999999999</v>
      </c>
      <c r="F35" s="47">
        <v>1468.75</v>
      </c>
      <c r="G35" s="48">
        <f t="shared" si="0"/>
        <v>0.11071333394436758</v>
      </c>
      <c r="H35" s="47">
        <v>1287.5</v>
      </c>
      <c r="I35" s="44">
        <f>(F35-H35)/H35</f>
        <v>0.14077669902912621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162</v>
      </c>
      <c r="E36" s="49">
        <v>1115.0385999999999</v>
      </c>
      <c r="F36" s="50">
        <v>1357.8</v>
      </c>
      <c r="G36" s="51">
        <f t="shared" si="0"/>
        <v>0.21771569163614615</v>
      </c>
      <c r="H36" s="50">
        <v>1338.8</v>
      </c>
      <c r="I36" s="56">
        <f>(F36-H36)/H36</f>
        <v>1.4191813564386018E-2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162</v>
      </c>
      <c r="E38" s="46">
        <v>26894.01222222222</v>
      </c>
      <c r="F38" s="43">
        <v>26476.444444444445</v>
      </c>
      <c r="G38" s="45">
        <f t="shared" si="0"/>
        <v>-1.552642180450647E-2</v>
      </c>
      <c r="H38" s="43">
        <v>26476.444444444445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162</v>
      </c>
      <c r="E39" s="46">
        <v>15356.293333333335</v>
      </c>
      <c r="F39" s="57">
        <v>13920.333333333334</v>
      </c>
      <c r="G39" s="48">
        <f t="shared" si="0"/>
        <v>-9.3509544838077302E-2</v>
      </c>
      <c r="H39" s="57">
        <v>13864.777777777777</v>
      </c>
      <c r="I39" s="44">
        <f t="shared" si="2"/>
        <v>4.0069560757475704E-3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162</v>
      </c>
      <c r="E40" s="57">
        <v>11492.25</v>
      </c>
      <c r="F40" s="57">
        <v>10686</v>
      </c>
      <c r="G40" s="48">
        <f t="shared" si="0"/>
        <v>-7.0155974678587738E-2</v>
      </c>
      <c r="H40" s="57">
        <v>10404.75</v>
      </c>
      <c r="I40" s="44">
        <f t="shared" si="2"/>
        <v>2.7030923376342535E-2</v>
      </c>
    </row>
    <row r="41" spans="1:9" ht="16.5" x14ac:dyDescent="0.3">
      <c r="A41" s="37"/>
      <c r="B41" s="34" t="s">
        <v>34</v>
      </c>
      <c r="C41" s="15" t="s">
        <v>155</v>
      </c>
      <c r="D41" s="11" t="s">
        <v>162</v>
      </c>
      <c r="E41" s="47">
        <v>5807.8</v>
      </c>
      <c r="F41" s="47">
        <v>6033.2</v>
      </c>
      <c r="G41" s="48">
        <f t="shared" si="0"/>
        <v>3.8809876373153279E-2</v>
      </c>
      <c r="H41" s="47">
        <v>6083.2</v>
      </c>
      <c r="I41" s="44">
        <f t="shared" si="2"/>
        <v>-8.2193582325092059E-3</v>
      </c>
    </row>
    <row r="42" spans="1:9" ht="16.5" x14ac:dyDescent="0.3">
      <c r="A42" s="37"/>
      <c r="B42" s="34" t="s">
        <v>35</v>
      </c>
      <c r="C42" s="15" t="s">
        <v>153</v>
      </c>
      <c r="D42" s="11" t="s">
        <v>162</v>
      </c>
      <c r="E42" s="47">
        <v>9968.4761904761926</v>
      </c>
      <c r="F42" s="47">
        <v>9968.5714285714294</v>
      </c>
      <c r="G42" s="48">
        <f t="shared" si="0"/>
        <v>9.5539271416125863E-6</v>
      </c>
      <c r="H42" s="47">
        <v>9968.3333333333339</v>
      </c>
      <c r="I42" s="44">
        <f t="shared" si="2"/>
        <v>2.3885160150016183E-5</v>
      </c>
    </row>
    <row r="43" spans="1:9" ht="16.5" customHeight="1" thickBot="1" x14ac:dyDescent="0.35">
      <c r="A43" s="38"/>
      <c r="B43" s="34" t="s">
        <v>36</v>
      </c>
      <c r="C43" s="15" t="s">
        <v>154</v>
      </c>
      <c r="D43" s="24" t="s">
        <v>162</v>
      </c>
      <c r="E43" s="50">
        <v>12411.342857142856</v>
      </c>
      <c r="F43" s="50">
        <v>12250</v>
      </c>
      <c r="G43" s="51">
        <f t="shared" si="0"/>
        <v>-1.299962937128929E-2</v>
      </c>
      <c r="H43" s="50">
        <v>12166.666666666666</v>
      </c>
      <c r="I43" s="59">
        <f t="shared" si="2"/>
        <v>6.8493150684932006E-3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7821.62</v>
      </c>
      <c r="F45" s="43">
        <v>6265.5555555555557</v>
      </c>
      <c r="G45" s="45">
        <f t="shared" si="0"/>
        <v>-0.19894400960983075</v>
      </c>
      <c r="H45" s="43">
        <v>6576.666666666667</v>
      </c>
      <c r="I45" s="44">
        <f t="shared" ref="I45:I50" si="3">(F45-H45)/H45</f>
        <v>-4.7305288055414792E-2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6035.1111111111113</v>
      </c>
      <c r="G46" s="48">
        <f t="shared" si="0"/>
        <v>-3.6808009422842044E-4</v>
      </c>
      <c r="H46" s="47">
        <v>6035.1111111111113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0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158</v>
      </c>
      <c r="D48" s="11" t="s">
        <v>114</v>
      </c>
      <c r="E48" s="47">
        <v>14492.298571428571</v>
      </c>
      <c r="F48" s="47">
        <v>18805.713857142859</v>
      </c>
      <c r="G48" s="48">
        <f t="shared" si="0"/>
        <v>0.29763500002809384</v>
      </c>
      <c r="H48" s="47">
        <v>18769.998857142858</v>
      </c>
      <c r="I48" s="87">
        <f t="shared" si="3"/>
        <v>1.9027704941180072E-3</v>
      </c>
    </row>
    <row r="49" spans="1:9" ht="16.5" x14ac:dyDescent="0.3">
      <c r="A49" s="37"/>
      <c r="B49" s="34" t="s">
        <v>49</v>
      </c>
      <c r="C49" s="15" t="s">
        <v>159</v>
      </c>
      <c r="D49" s="13" t="s">
        <v>200</v>
      </c>
      <c r="E49" s="47">
        <v>1975.5714285714287</v>
      </c>
      <c r="F49" s="47">
        <v>1966.8571428571429</v>
      </c>
      <c r="G49" s="48">
        <f t="shared" si="0"/>
        <v>-4.4110203196182267E-3</v>
      </c>
      <c r="H49" s="47">
        <v>1968.2857142857142</v>
      </c>
      <c r="I49" s="44">
        <f t="shared" si="3"/>
        <v>-7.2579474524599489E-4</v>
      </c>
    </row>
    <row r="50" spans="1:9" ht="16.5" customHeight="1" thickBot="1" x14ac:dyDescent="0.35">
      <c r="A50" s="38"/>
      <c r="B50" s="34" t="s">
        <v>50</v>
      </c>
      <c r="C50" s="15" t="s">
        <v>160</v>
      </c>
      <c r="D50" s="12" t="s">
        <v>112</v>
      </c>
      <c r="E50" s="50">
        <v>23291.3</v>
      </c>
      <c r="F50" s="50">
        <v>23951.25</v>
      </c>
      <c r="G50" s="56">
        <f t="shared" si="0"/>
        <v>2.8334614212173675E-2</v>
      </c>
      <c r="H50" s="50">
        <v>24020.888888888891</v>
      </c>
      <c r="I50" s="59">
        <f t="shared" si="3"/>
        <v>-2.8990970821692903E-3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3250</v>
      </c>
      <c r="G52" s="45">
        <f t="shared" si="0"/>
        <v>-0.13333333333333333</v>
      </c>
      <c r="H52" s="66">
        <v>3250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3824.3333333333335</v>
      </c>
      <c r="F53" s="70">
        <v>3953.8333333333335</v>
      </c>
      <c r="G53" s="48">
        <f t="shared" si="0"/>
        <v>3.3862111043319099E-2</v>
      </c>
      <c r="H53" s="70">
        <v>3953.8333333333335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2000.8333333333333</v>
      </c>
      <c r="F54" s="70">
        <v>2047.5</v>
      </c>
      <c r="G54" s="48">
        <f t="shared" si="0"/>
        <v>2.3323615160349892E-2</v>
      </c>
      <c r="H54" s="70">
        <v>2047.5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5250</v>
      </c>
      <c r="F55" s="70">
        <v>5500</v>
      </c>
      <c r="G55" s="48">
        <f t="shared" si="0"/>
        <v>4.7619047619047616E-2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199</v>
      </c>
      <c r="D56" s="104" t="s">
        <v>114</v>
      </c>
      <c r="E56" s="61">
        <v>2151.25</v>
      </c>
      <c r="F56" s="105">
        <v>2108.75</v>
      </c>
      <c r="G56" s="55">
        <f t="shared" si="0"/>
        <v>-1.9755955839628123E-2</v>
      </c>
      <c r="H56" s="105">
        <v>2108.75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4770.3888888888887</v>
      </c>
      <c r="F57" s="50">
        <v>4570</v>
      </c>
      <c r="G57" s="51">
        <f t="shared" si="0"/>
        <v>-4.2006824507668794E-2</v>
      </c>
      <c r="H57" s="50">
        <v>4485.5</v>
      </c>
      <c r="I57" s="126">
        <f t="shared" si="4"/>
        <v>1.8838479545201205E-2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5191.2</v>
      </c>
      <c r="F58" s="68">
        <v>5280.625</v>
      </c>
      <c r="G58" s="44">
        <f t="shared" si="0"/>
        <v>1.7226267529665624E-2</v>
      </c>
      <c r="H58" s="68">
        <v>5280.625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4829.2</v>
      </c>
      <c r="F59" s="70">
        <v>4761.5</v>
      </c>
      <c r="G59" s="48">
        <f t="shared" si="0"/>
        <v>-1.4018885115547051E-2</v>
      </c>
      <c r="H59" s="70">
        <v>4761.5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17101.625</v>
      </c>
      <c r="F60" s="73">
        <v>19855.625</v>
      </c>
      <c r="G60" s="51">
        <f t="shared" si="0"/>
        <v>0.16103732832406278</v>
      </c>
      <c r="H60" s="73">
        <v>19935</v>
      </c>
      <c r="I60" s="51">
        <f t="shared" si="4"/>
        <v>-3.9816904941058443E-3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129</v>
      </c>
      <c r="D62" s="20" t="s">
        <v>124</v>
      </c>
      <c r="E62" s="43">
        <v>5886.9</v>
      </c>
      <c r="F62" s="54">
        <v>6451.5</v>
      </c>
      <c r="G62" s="45">
        <f t="shared" si="0"/>
        <v>9.5907863221729672E-2</v>
      </c>
      <c r="H62" s="54">
        <v>6451.5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130</v>
      </c>
      <c r="D63" s="13" t="s">
        <v>125</v>
      </c>
      <c r="E63" s="47">
        <v>47175.375</v>
      </c>
      <c r="F63" s="46">
        <v>47046.625</v>
      </c>
      <c r="G63" s="48">
        <f t="shared" si="0"/>
        <v>-2.7291780934438781E-3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131</v>
      </c>
      <c r="D64" s="13" t="s">
        <v>201</v>
      </c>
      <c r="E64" s="47">
        <v>11794.638095238095</v>
      </c>
      <c r="F64" s="46">
        <v>12162.5</v>
      </c>
      <c r="G64" s="48">
        <f t="shared" si="0"/>
        <v>3.1188909892065578E-2</v>
      </c>
      <c r="H64" s="46">
        <v>12162.5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132</v>
      </c>
      <c r="D65" s="13" t="s">
        <v>126</v>
      </c>
      <c r="E65" s="47">
        <v>7223.666666666667</v>
      </c>
      <c r="F65" s="46">
        <v>7228.625</v>
      </c>
      <c r="G65" s="48">
        <f t="shared" si="0"/>
        <v>6.8640118130215905E-4</v>
      </c>
      <c r="H65" s="46">
        <v>7253.2222222222226</v>
      </c>
      <c r="I65" s="87">
        <f t="shared" si="5"/>
        <v>-3.3912131006909362E-3</v>
      </c>
    </row>
    <row r="66" spans="1:9" ht="16.5" x14ac:dyDescent="0.3">
      <c r="A66" s="37"/>
      <c r="B66" s="34" t="s">
        <v>63</v>
      </c>
      <c r="C66" s="15" t="s">
        <v>133</v>
      </c>
      <c r="D66" s="13" t="s">
        <v>127</v>
      </c>
      <c r="E66" s="47">
        <v>3844.91</v>
      </c>
      <c r="F66" s="46">
        <v>3713.2</v>
      </c>
      <c r="G66" s="48">
        <f t="shared" si="0"/>
        <v>-3.4255678286357817E-2</v>
      </c>
      <c r="H66" s="46">
        <v>3709.7</v>
      </c>
      <c r="I66" s="87">
        <f t="shared" si="5"/>
        <v>9.4347251799336879E-4</v>
      </c>
    </row>
    <row r="67" spans="1:9" ht="16.5" customHeight="1" thickBot="1" x14ac:dyDescent="0.35">
      <c r="A67" s="38"/>
      <c r="B67" s="34" t="s">
        <v>64</v>
      </c>
      <c r="C67" s="15" t="s">
        <v>134</v>
      </c>
      <c r="D67" s="12" t="s">
        <v>128</v>
      </c>
      <c r="E67" s="50">
        <v>3516.7142857142853</v>
      </c>
      <c r="F67" s="58">
        <v>3577.7142857142858</v>
      </c>
      <c r="G67" s="51">
        <f t="shared" si="0"/>
        <v>1.7345736686030112E-2</v>
      </c>
      <c r="H67" s="58">
        <v>3424.1428571428573</v>
      </c>
      <c r="I67" s="88">
        <f t="shared" si="5"/>
        <v>4.4849597396637284E-2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139</v>
      </c>
      <c r="D69" s="20" t="s">
        <v>135</v>
      </c>
      <c r="E69" s="43">
        <v>3595</v>
      </c>
      <c r="F69" s="43">
        <v>3629.6</v>
      </c>
      <c r="G69" s="45">
        <f t="shared" si="0"/>
        <v>9.6244784422809208E-3</v>
      </c>
      <c r="H69" s="43">
        <v>3629.6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140</v>
      </c>
      <c r="D70" s="13" t="s">
        <v>136</v>
      </c>
      <c r="E70" s="47">
        <v>2742.7777777777778</v>
      </c>
      <c r="F70" s="47">
        <v>2660.4444444444443</v>
      </c>
      <c r="G70" s="48">
        <f t="shared" si="0"/>
        <v>-3.0018229694146296E-2</v>
      </c>
      <c r="H70" s="47">
        <v>2660.4444444444443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141</v>
      </c>
      <c r="D71" s="13" t="s">
        <v>137</v>
      </c>
      <c r="E71" s="47">
        <v>1297.2666666666669</v>
      </c>
      <c r="F71" s="47">
        <v>1320</v>
      </c>
      <c r="G71" s="48">
        <f t="shared" si="0"/>
        <v>1.7524024872809331E-2</v>
      </c>
      <c r="H71" s="47">
        <v>1318.8888888888889</v>
      </c>
      <c r="I71" s="44">
        <f>(F71-H71)/H71</f>
        <v>8.4245998315078121E-4</v>
      </c>
    </row>
    <row r="72" spans="1:9" ht="16.5" x14ac:dyDescent="0.3">
      <c r="A72" s="37"/>
      <c r="B72" s="34" t="s">
        <v>70</v>
      </c>
      <c r="C72" s="15" t="s">
        <v>142</v>
      </c>
      <c r="D72" s="13" t="s">
        <v>138</v>
      </c>
      <c r="E72" s="47">
        <v>2096.2333333333336</v>
      </c>
      <c r="F72" s="47">
        <v>2111.1111111111113</v>
      </c>
      <c r="G72" s="48">
        <f t="shared" si="0"/>
        <v>7.0973863172568586E-3</v>
      </c>
      <c r="H72" s="47">
        <v>2111.1111111111113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161</v>
      </c>
      <c r="D73" s="12" t="s">
        <v>135</v>
      </c>
      <c r="E73" s="50">
        <v>1695</v>
      </c>
      <c r="F73" s="50">
        <v>1651</v>
      </c>
      <c r="G73" s="48">
        <f t="shared" si="0"/>
        <v>-2.5958702064896755E-2</v>
      </c>
      <c r="H73" s="50">
        <v>1615</v>
      </c>
      <c r="I73" s="59">
        <f>(F73-H73)/H73</f>
        <v>2.2291021671826627E-2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145</v>
      </c>
      <c r="D75" s="20" t="s">
        <v>143</v>
      </c>
      <c r="E75" s="43">
        <v>1423</v>
      </c>
      <c r="F75" s="43">
        <v>1466.4285714285713</v>
      </c>
      <c r="G75" s="44">
        <f t="shared" si="0"/>
        <v>3.0519024194357928E-2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144</v>
      </c>
      <c r="D76" s="11" t="s">
        <v>162</v>
      </c>
      <c r="E76" s="47">
        <v>1465.5</v>
      </c>
      <c r="F76" s="32">
        <v>1448.1111111111111</v>
      </c>
      <c r="G76" s="48">
        <f t="shared" si="0"/>
        <v>-1.186549907123092E-2</v>
      </c>
      <c r="H76" s="32">
        <v>1448.1111111111111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149</v>
      </c>
      <c r="D77" s="13" t="s">
        <v>146</v>
      </c>
      <c r="E77" s="47">
        <v>921.16000000000008</v>
      </c>
      <c r="F77" s="47">
        <v>823.66666666666663</v>
      </c>
      <c r="G77" s="48">
        <f t="shared" si="0"/>
        <v>-0.10583756712550854</v>
      </c>
      <c r="H77" s="47">
        <v>843.66666666666663</v>
      </c>
      <c r="I77" s="44">
        <f t="shared" si="6"/>
        <v>-2.3706045041485581E-2</v>
      </c>
    </row>
    <row r="78" spans="1:9" ht="16.5" x14ac:dyDescent="0.3">
      <c r="A78" s="37"/>
      <c r="B78" s="34" t="s">
        <v>77</v>
      </c>
      <c r="C78" s="15" t="s">
        <v>147</v>
      </c>
      <c r="D78" s="13" t="s">
        <v>163</v>
      </c>
      <c r="E78" s="47">
        <v>1411.5</v>
      </c>
      <c r="F78" s="47">
        <v>1453.7</v>
      </c>
      <c r="G78" s="48">
        <f t="shared" si="0"/>
        <v>2.9897272405242682E-2</v>
      </c>
      <c r="H78" s="47">
        <v>1453.7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150</v>
      </c>
      <c r="D79" s="25" t="s">
        <v>148</v>
      </c>
      <c r="E79" s="61">
        <v>1720.0266666666666</v>
      </c>
      <c r="F79" s="61">
        <v>1838.5</v>
      </c>
      <c r="G79" s="48">
        <f t="shared" si="0"/>
        <v>6.8878777073223679E-2</v>
      </c>
      <c r="H79" s="61">
        <v>1788.5</v>
      </c>
      <c r="I79" s="44">
        <f t="shared" si="6"/>
        <v>2.7956388034665922E-2</v>
      </c>
    </row>
    <row r="80" spans="1:9" ht="16.5" x14ac:dyDescent="0.3">
      <c r="A80" s="37"/>
      <c r="B80" s="34" t="s">
        <v>79</v>
      </c>
      <c r="C80" s="15" t="s">
        <v>156</v>
      </c>
      <c r="D80" s="25" t="s">
        <v>157</v>
      </c>
      <c r="E80" s="61">
        <v>8750</v>
      </c>
      <c r="F80" s="61">
        <v>8750</v>
      </c>
      <c r="G80" s="48">
        <f>(F80-E80)/E80</f>
        <v>0</v>
      </c>
      <c r="H80" s="61">
        <v>8750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152</v>
      </c>
      <c r="D81" s="12" t="s">
        <v>151</v>
      </c>
      <c r="E81" s="50">
        <v>3854.3</v>
      </c>
      <c r="F81" s="50">
        <v>3954.5</v>
      </c>
      <c r="G81" s="51">
        <f>(F81-E81)/E81</f>
        <v>2.5996938484290223E-2</v>
      </c>
      <c r="H81" s="50">
        <v>3954.5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I15" sqref="I15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205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217</v>
      </c>
      <c r="F12" s="158" t="s">
        <v>223</v>
      </c>
      <c r="G12" s="150" t="s">
        <v>198</v>
      </c>
      <c r="H12" s="158" t="s">
        <v>219</v>
      </c>
      <c r="I12" s="150" t="s">
        <v>188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162</v>
      </c>
      <c r="E15" s="42">
        <v>1509.97</v>
      </c>
      <c r="F15" s="83">
        <v>1441.6</v>
      </c>
      <c r="G15" s="44">
        <f>(F15-E15)/E15</f>
        <v>-4.5279045279045353E-2</v>
      </c>
      <c r="H15" s="83">
        <v>1675</v>
      </c>
      <c r="I15" s="127">
        <f>(F15-H15)/H15</f>
        <v>-0.13934328358208961</v>
      </c>
    </row>
    <row r="16" spans="1:9" ht="16.5" x14ac:dyDescent="0.3">
      <c r="A16" s="37"/>
      <c r="B16" s="34" t="s">
        <v>5</v>
      </c>
      <c r="C16" s="15" t="s">
        <v>85</v>
      </c>
      <c r="D16" s="11" t="s">
        <v>162</v>
      </c>
      <c r="E16" s="46">
        <v>3261.0104444444441</v>
      </c>
      <c r="F16" s="83">
        <v>2025</v>
      </c>
      <c r="G16" s="48">
        <f t="shared" ref="G16:G39" si="0">(F16-E16)/E16</f>
        <v>-0.37902682788095599</v>
      </c>
      <c r="H16" s="83">
        <v>1966.6</v>
      </c>
      <c r="I16" s="48">
        <f>(F16-H16)/H16</f>
        <v>2.9695921895657527E-2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162</v>
      </c>
      <c r="E17" s="46">
        <v>2474.0749999999998</v>
      </c>
      <c r="F17" s="83">
        <v>2258.1999999999998</v>
      </c>
      <c r="G17" s="48">
        <f t="shared" si="0"/>
        <v>-8.7254832614209354E-2</v>
      </c>
      <c r="H17" s="83">
        <v>1850</v>
      </c>
      <c r="I17" s="48">
        <f t="shared" ref="I17:I29" si="1">(F17-H17)/H17</f>
        <v>0.22064864864864855</v>
      </c>
    </row>
    <row r="18" spans="1:9" ht="16.5" x14ac:dyDescent="0.3">
      <c r="A18" s="37"/>
      <c r="B18" s="34" t="s">
        <v>7</v>
      </c>
      <c r="C18" s="15" t="s">
        <v>87</v>
      </c>
      <c r="D18" s="11" t="s">
        <v>162</v>
      </c>
      <c r="E18" s="46">
        <v>1029.9486000000002</v>
      </c>
      <c r="F18" s="83">
        <v>823.2</v>
      </c>
      <c r="G18" s="48">
        <f t="shared" si="0"/>
        <v>-0.20073681346816732</v>
      </c>
      <c r="H18" s="83">
        <v>885</v>
      </c>
      <c r="I18" s="48">
        <f t="shared" si="1"/>
        <v>-6.9830508474576225E-2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162</v>
      </c>
      <c r="E19" s="46">
        <v>5726.5694444444443</v>
      </c>
      <c r="F19" s="83">
        <v>4066.6</v>
      </c>
      <c r="G19" s="48">
        <f t="shared" si="0"/>
        <v>-0.28987152963889085</v>
      </c>
      <c r="H19" s="83">
        <v>3187.5</v>
      </c>
      <c r="I19" s="48">
        <f t="shared" si="1"/>
        <v>0.27579607843137249</v>
      </c>
    </row>
    <row r="20" spans="1:9" ht="16.5" x14ac:dyDescent="0.3">
      <c r="A20" s="37"/>
      <c r="B20" s="34" t="s">
        <v>9</v>
      </c>
      <c r="C20" s="15" t="s">
        <v>88</v>
      </c>
      <c r="D20" s="11" t="s">
        <v>162</v>
      </c>
      <c r="E20" s="46">
        <v>1931.8994000000002</v>
      </c>
      <c r="F20" s="83">
        <v>1658.2</v>
      </c>
      <c r="G20" s="48">
        <f t="shared" si="0"/>
        <v>-0.14167373311467468</v>
      </c>
      <c r="H20" s="83">
        <v>1683.2</v>
      </c>
      <c r="I20" s="48">
        <f t="shared" si="1"/>
        <v>-1.4852661596958175E-2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162</v>
      </c>
      <c r="E21" s="46">
        <v>1271.1866</v>
      </c>
      <c r="F21" s="83">
        <v>1225</v>
      </c>
      <c r="G21" s="48">
        <f t="shared" si="0"/>
        <v>-3.6333454112873753E-2</v>
      </c>
      <c r="H21" s="83">
        <v>1266.5999999999999</v>
      </c>
      <c r="I21" s="48">
        <f t="shared" si="1"/>
        <v>-3.2843833885993927E-2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484.33339999999998</v>
      </c>
      <c r="F22" s="83">
        <v>323.33000000000004</v>
      </c>
      <c r="G22" s="48">
        <f t="shared" si="0"/>
        <v>-0.33242266587437486</v>
      </c>
      <c r="H22" s="83">
        <v>349.8</v>
      </c>
      <c r="I22" s="48">
        <f t="shared" si="1"/>
        <v>-7.5671812464265201E-2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665.87450000000001</v>
      </c>
      <c r="F23" s="83">
        <v>587.5</v>
      </c>
      <c r="G23" s="48">
        <f t="shared" si="0"/>
        <v>-0.11770160893681919</v>
      </c>
      <c r="H23" s="83">
        <v>525</v>
      </c>
      <c r="I23" s="48">
        <f t="shared" si="1"/>
        <v>0.11904761904761904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789.17200000000003</v>
      </c>
      <c r="F24" s="83">
        <v>520</v>
      </c>
      <c r="G24" s="48">
        <f t="shared" si="0"/>
        <v>-0.34108153862529339</v>
      </c>
      <c r="H24" s="83">
        <v>525</v>
      </c>
      <c r="I24" s="48">
        <f t="shared" si="1"/>
        <v>-9.5238095238095247E-3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655.471</v>
      </c>
      <c r="F25" s="83">
        <v>510</v>
      </c>
      <c r="G25" s="48">
        <f t="shared" si="0"/>
        <v>-0.22193354091943046</v>
      </c>
      <c r="H25" s="83">
        <v>550</v>
      </c>
      <c r="I25" s="48">
        <f t="shared" si="1"/>
        <v>-7.2727272727272724E-2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1576.2794000000001</v>
      </c>
      <c r="F26" s="83">
        <v>1200</v>
      </c>
      <c r="G26" s="48">
        <f t="shared" si="0"/>
        <v>-0.23871364429427935</v>
      </c>
      <c r="H26" s="83">
        <v>1150</v>
      </c>
      <c r="I26" s="48">
        <f t="shared" si="1"/>
        <v>4.3478260869565216E-2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795.84099999999989</v>
      </c>
      <c r="F27" s="83">
        <v>495</v>
      </c>
      <c r="G27" s="48">
        <f t="shared" si="0"/>
        <v>-0.37801646308747594</v>
      </c>
      <c r="H27" s="83">
        <v>549.79999999999995</v>
      </c>
      <c r="I27" s="48">
        <f t="shared" si="1"/>
        <v>-9.9672608221171258E-2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162</v>
      </c>
      <c r="E28" s="46">
        <v>1081.7750000000001</v>
      </c>
      <c r="F28" s="83">
        <v>1104</v>
      </c>
      <c r="G28" s="48">
        <f t="shared" si="0"/>
        <v>2.0544937718102108E-2</v>
      </c>
      <c r="H28" s="83">
        <v>1104</v>
      </c>
      <c r="I28" s="48">
        <f t="shared" si="1"/>
        <v>0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1770.2932000000001</v>
      </c>
      <c r="F29" s="83">
        <v>1350</v>
      </c>
      <c r="G29" s="48">
        <f t="shared" si="0"/>
        <v>-0.23741445767288721</v>
      </c>
      <c r="H29" s="83">
        <v>1416.6</v>
      </c>
      <c r="I29" s="48">
        <f t="shared" si="1"/>
        <v>-4.7013977128335389E-2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162</v>
      </c>
      <c r="E30" s="49">
        <v>1209.2531999999999</v>
      </c>
      <c r="F30" s="95">
        <v>950</v>
      </c>
      <c r="G30" s="51">
        <f t="shared" si="0"/>
        <v>-0.21439116307486297</v>
      </c>
      <c r="H30" s="95">
        <v>946.6</v>
      </c>
      <c r="I30" s="51">
        <f>(F30-H30)/H30</f>
        <v>3.5918022395943134E-3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162</v>
      </c>
      <c r="E32" s="54">
        <v>1959.6676</v>
      </c>
      <c r="F32" s="83">
        <v>2133.1999999999998</v>
      </c>
      <c r="G32" s="44">
        <f t="shared" si="0"/>
        <v>8.8551956464453366E-2</v>
      </c>
      <c r="H32" s="83">
        <v>2183.1999999999998</v>
      </c>
      <c r="I32" s="45">
        <f>(F32-H32)/H32</f>
        <v>-2.2902161964089413E-2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162</v>
      </c>
      <c r="E33" s="46">
        <v>1819.0191555555555</v>
      </c>
      <c r="F33" s="83">
        <v>2083.1999999999998</v>
      </c>
      <c r="G33" s="48">
        <f t="shared" si="0"/>
        <v>0.14523257967767778</v>
      </c>
      <c r="H33" s="83">
        <v>2050</v>
      </c>
      <c r="I33" s="48">
        <f>(F33-H33)/H33</f>
        <v>1.6195121951219422E-2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162</v>
      </c>
      <c r="E34" s="46">
        <v>994.92449999999997</v>
      </c>
      <c r="F34" s="83">
        <v>1116.5999999999999</v>
      </c>
      <c r="G34" s="48">
        <f t="shared" si="0"/>
        <v>0.12229621443637176</v>
      </c>
      <c r="H34" s="83">
        <v>1066.5999999999999</v>
      </c>
      <c r="I34" s="48">
        <f>(F34-H34)/H34</f>
        <v>4.6877929870616918E-2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162</v>
      </c>
      <c r="E35" s="46">
        <v>1322.3483999999999</v>
      </c>
      <c r="F35" s="83">
        <v>1433.2</v>
      </c>
      <c r="G35" s="48">
        <f t="shared" si="0"/>
        <v>8.3829344823195012E-2</v>
      </c>
      <c r="H35" s="83">
        <v>1533.2</v>
      </c>
      <c r="I35" s="48">
        <f>(F35-H35)/H35</f>
        <v>-6.5223062875032614E-2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162</v>
      </c>
      <c r="E36" s="49">
        <v>1115.0385999999999</v>
      </c>
      <c r="F36" s="83">
        <v>1208.2</v>
      </c>
      <c r="G36" s="55">
        <f t="shared" si="0"/>
        <v>8.3549932710849831E-2</v>
      </c>
      <c r="H36" s="83">
        <v>1300</v>
      </c>
      <c r="I36" s="48">
        <f>(F36-H36)/H36</f>
        <v>-7.061538461538458E-2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162</v>
      </c>
      <c r="E38" s="46">
        <v>26894.01222222222</v>
      </c>
      <c r="F38" s="84">
        <v>25866.6</v>
      </c>
      <c r="G38" s="45">
        <f t="shared" si="0"/>
        <v>-3.8202266502031339E-2</v>
      </c>
      <c r="H38" s="84">
        <v>26466.6</v>
      </c>
      <c r="I38" s="45">
        <f>(F38-H38)/H38</f>
        <v>-2.2670082292398721E-2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162</v>
      </c>
      <c r="E39" s="85">
        <v>15356.293333333335</v>
      </c>
      <c r="F39" s="85">
        <v>16566.599999999999</v>
      </c>
      <c r="G39" s="51">
        <f t="shared" si="0"/>
        <v>7.8815026542863445E-2</v>
      </c>
      <c r="H39" s="85">
        <v>15966.6</v>
      </c>
      <c r="I39" s="51">
        <f>(F39-H39)/H39</f>
        <v>3.7578445003945624E-2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206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221</v>
      </c>
      <c r="E13" s="158" t="s">
        <v>224</v>
      </c>
      <c r="F13" s="165" t="s">
        <v>187</v>
      </c>
      <c r="G13" s="150" t="s">
        <v>217</v>
      </c>
      <c r="H13" s="167" t="s">
        <v>225</v>
      </c>
      <c r="I13" s="163" t="s">
        <v>197</v>
      </c>
    </row>
    <row r="14" spans="1:9" ht="39.75" customHeight="1" thickBot="1" x14ac:dyDescent="0.25">
      <c r="A14" s="149"/>
      <c r="B14" s="155"/>
      <c r="C14" s="157"/>
      <c r="D14" s="151"/>
      <c r="E14" s="159"/>
      <c r="F14" s="166"/>
      <c r="G14" s="151"/>
      <c r="H14" s="168"/>
      <c r="I14" s="164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164</v>
      </c>
      <c r="D16" s="43">
        <v>1369.8</v>
      </c>
      <c r="E16" s="83">
        <v>1441.6</v>
      </c>
      <c r="F16" s="67">
        <f t="shared" ref="F16:F31" si="0">D16-E16</f>
        <v>-71.799999999999955</v>
      </c>
      <c r="G16" s="42">
        <v>1509.97</v>
      </c>
      <c r="H16" s="66">
        <f t="shared" ref="H16:H31" si="1">AVERAGE(D16:E16)</f>
        <v>1405.6999999999998</v>
      </c>
      <c r="I16" s="69">
        <f>(H16-G16)/G16</f>
        <v>-6.9054352073220138E-2</v>
      </c>
    </row>
    <row r="17" spans="1:9" ht="16.5" customHeight="1" x14ac:dyDescent="0.3">
      <c r="A17" s="37"/>
      <c r="B17" s="34" t="s">
        <v>5</v>
      </c>
      <c r="C17" s="15" t="s">
        <v>165</v>
      </c>
      <c r="D17" s="47">
        <v>1958.8</v>
      </c>
      <c r="E17" s="83">
        <v>2025</v>
      </c>
      <c r="F17" s="71">
        <f t="shared" si="0"/>
        <v>-66.200000000000045</v>
      </c>
      <c r="G17" s="46">
        <v>3261.0104444444441</v>
      </c>
      <c r="H17" s="68">
        <f t="shared" si="1"/>
        <v>1991.9</v>
      </c>
      <c r="I17" s="72">
        <f t="shared" ref="I17:I40" si="2">(H17-G17)/G17</f>
        <v>-0.38917705602769193</v>
      </c>
    </row>
    <row r="18" spans="1:9" ht="16.5" x14ac:dyDescent="0.3">
      <c r="A18" s="37"/>
      <c r="B18" s="34" t="s">
        <v>6</v>
      </c>
      <c r="C18" s="15" t="s">
        <v>166</v>
      </c>
      <c r="D18" s="47">
        <v>1298.8</v>
      </c>
      <c r="E18" s="83">
        <v>2258.1999999999998</v>
      </c>
      <c r="F18" s="71">
        <f t="shared" si="0"/>
        <v>-959.39999999999986</v>
      </c>
      <c r="G18" s="46">
        <v>2474.0749999999998</v>
      </c>
      <c r="H18" s="68">
        <f t="shared" si="1"/>
        <v>1778.5</v>
      </c>
      <c r="I18" s="72">
        <f t="shared" si="2"/>
        <v>-0.28114547861321904</v>
      </c>
    </row>
    <row r="19" spans="1:9" ht="16.5" x14ac:dyDescent="0.3">
      <c r="A19" s="37"/>
      <c r="B19" s="34" t="s">
        <v>7</v>
      </c>
      <c r="C19" s="15" t="s">
        <v>167</v>
      </c>
      <c r="D19" s="47">
        <v>613.79999999999995</v>
      </c>
      <c r="E19" s="83">
        <v>823.2</v>
      </c>
      <c r="F19" s="71">
        <f t="shared" si="0"/>
        <v>-209.40000000000009</v>
      </c>
      <c r="G19" s="46">
        <v>1029.9486000000002</v>
      </c>
      <c r="H19" s="68">
        <f t="shared" si="1"/>
        <v>718.5</v>
      </c>
      <c r="I19" s="72">
        <f t="shared" si="2"/>
        <v>-0.30239237181350614</v>
      </c>
    </row>
    <row r="20" spans="1:9" ht="16.5" x14ac:dyDescent="0.3">
      <c r="A20" s="37"/>
      <c r="B20" s="34" t="s">
        <v>8</v>
      </c>
      <c r="C20" s="15" t="s">
        <v>168</v>
      </c>
      <c r="D20" s="47">
        <v>4642.5</v>
      </c>
      <c r="E20" s="83">
        <v>4066.6</v>
      </c>
      <c r="F20" s="71">
        <f t="shared" si="0"/>
        <v>575.90000000000009</v>
      </c>
      <c r="G20" s="46">
        <v>5726.5694444444443</v>
      </c>
      <c r="H20" s="68">
        <f t="shared" si="1"/>
        <v>4354.55</v>
      </c>
      <c r="I20" s="72">
        <f t="shared" si="2"/>
        <v>-0.23958837097059754</v>
      </c>
    </row>
    <row r="21" spans="1:9" ht="16.5" x14ac:dyDescent="0.3">
      <c r="A21" s="37"/>
      <c r="B21" s="34" t="s">
        <v>9</v>
      </c>
      <c r="C21" s="15" t="s">
        <v>169</v>
      </c>
      <c r="D21" s="47">
        <v>1790</v>
      </c>
      <c r="E21" s="83">
        <v>1658.2</v>
      </c>
      <c r="F21" s="71">
        <f t="shared" si="0"/>
        <v>131.79999999999995</v>
      </c>
      <c r="G21" s="46">
        <v>1931.8994000000002</v>
      </c>
      <c r="H21" s="68">
        <f t="shared" si="1"/>
        <v>1724.1</v>
      </c>
      <c r="I21" s="72">
        <f t="shared" si="2"/>
        <v>-0.10756222606622286</v>
      </c>
    </row>
    <row r="22" spans="1:9" ht="16.5" x14ac:dyDescent="0.3">
      <c r="A22" s="37"/>
      <c r="B22" s="34" t="s">
        <v>10</v>
      </c>
      <c r="C22" s="15" t="s">
        <v>170</v>
      </c>
      <c r="D22" s="47">
        <v>1098.8</v>
      </c>
      <c r="E22" s="83">
        <v>1225</v>
      </c>
      <c r="F22" s="71">
        <f t="shared" si="0"/>
        <v>-126.20000000000005</v>
      </c>
      <c r="G22" s="46">
        <v>1271.1866</v>
      </c>
      <c r="H22" s="68">
        <f t="shared" si="1"/>
        <v>1161.9000000000001</v>
      </c>
      <c r="I22" s="72">
        <f t="shared" si="2"/>
        <v>-8.5972114558161575E-2</v>
      </c>
    </row>
    <row r="23" spans="1:9" ht="16.5" x14ac:dyDescent="0.3">
      <c r="A23" s="37"/>
      <c r="B23" s="34" t="s">
        <v>11</v>
      </c>
      <c r="C23" s="15" t="s">
        <v>171</v>
      </c>
      <c r="D23" s="47">
        <v>462.3</v>
      </c>
      <c r="E23" s="83">
        <v>323.33000000000004</v>
      </c>
      <c r="F23" s="71">
        <f t="shared" si="0"/>
        <v>138.96999999999997</v>
      </c>
      <c r="G23" s="46">
        <v>484.33339999999998</v>
      </c>
      <c r="H23" s="68">
        <f t="shared" si="1"/>
        <v>392.81500000000005</v>
      </c>
      <c r="I23" s="72">
        <f t="shared" si="2"/>
        <v>-0.18895744129973266</v>
      </c>
    </row>
    <row r="24" spans="1:9" ht="16.5" x14ac:dyDescent="0.3">
      <c r="A24" s="37"/>
      <c r="B24" s="34" t="s">
        <v>12</v>
      </c>
      <c r="C24" s="15" t="s">
        <v>172</v>
      </c>
      <c r="D24" s="47">
        <v>609.79999999999995</v>
      </c>
      <c r="E24" s="83">
        <v>587.5</v>
      </c>
      <c r="F24" s="71">
        <f t="shared" si="0"/>
        <v>22.299999999999955</v>
      </c>
      <c r="G24" s="46">
        <v>665.87450000000001</v>
      </c>
      <c r="H24" s="68">
        <f t="shared" si="1"/>
        <v>598.65</v>
      </c>
      <c r="I24" s="72">
        <f t="shared" si="2"/>
        <v>-0.10095671181281163</v>
      </c>
    </row>
    <row r="25" spans="1:9" ht="16.5" x14ac:dyDescent="0.3">
      <c r="A25" s="37"/>
      <c r="B25" s="34" t="s">
        <v>13</v>
      </c>
      <c r="C25" s="15" t="s">
        <v>173</v>
      </c>
      <c r="D25" s="47">
        <v>629.79999999999995</v>
      </c>
      <c r="E25" s="83">
        <v>520</v>
      </c>
      <c r="F25" s="71">
        <f t="shared" si="0"/>
        <v>109.79999999999995</v>
      </c>
      <c r="G25" s="46">
        <v>789.17200000000003</v>
      </c>
      <c r="H25" s="68">
        <f t="shared" si="1"/>
        <v>574.9</v>
      </c>
      <c r="I25" s="72">
        <f t="shared" si="2"/>
        <v>-0.27151495491477151</v>
      </c>
    </row>
    <row r="26" spans="1:9" ht="16.5" x14ac:dyDescent="0.3">
      <c r="A26" s="37"/>
      <c r="B26" s="34" t="s">
        <v>14</v>
      </c>
      <c r="C26" s="15" t="s">
        <v>174</v>
      </c>
      <c r="D26" s="47">
        <v>515</v>
      </c>
      <c r="E26" s="83">
        <v>510</v>
      </c>
      <c r="F26" s="71">
        <f t="shared" si="0"/>
        <v>5</v>
      </c>
      <c r="G26" s="46">
        <v>655.471</v>
      </c>
      <c r="H26" s="68">
        <f t="shared" si="1"/>
        <v>512.5</v>
      </c>
      <c r="I26" s="72">
        <f t="shared" si="2"/>
        <v>-0.21811948964942768</v>
      </c>
    </row>
    <row r="27" spans="1:9" ht="16.5" x14ac:dyDescent="0.3">
      <c r="A27" s="37"/>
      <c r="B27" s="34" t="s">
        <v>15</v>
      </c>
      <c r="C27" s="15" t="s">
        <v>175</v>
      </c>
      <c r="D27" s="47">
        <v>1293.8</v>
      </c>
      <c r="E27" s="83">
        <v>1200</v>
      </c>
      <c r="F27" s="71">
        <f t="shared" si="0"/>
        <v>93.799999999999955</v>
      </c>
      <c r="G27" s="46">
        <v>1576.2794000000001</v>
      </c>
      <c r="H27" s="68">
        <f t="shared" si="1"/>
        <v>1246.9000000000001</v>
      </c>
      <c r="I27" s="72">
        <f t="shared" si="2"/>
        <v>-0.20896003589211407</v>
      </c>
    </row>
    <row r="28" spans="1:9" ht="16.5" x14ac:dyDescent="0.3">
      <c r="A28" s="37"/>
      <c r="B28" s="34" t="s">
        <v>16</v>
      </c>
      <c r="C28" s="15" t="s">
        <v>176</v>
      </c>
      <c r="D28" s="47">
        <v>564.79999999999995</v>
      </c>
      <c r="E28" s="83">
        <v>495</v>
      </c>
      <c r="F28" s="71">
        <f t="shared" si="0"/>
        <v>69.799999999999955</v>
      </c>
      <c r="G28" s="46">
        <v>795.84099999999989</v>
      </c>
      <c r="H28" s="68">
        <f t="shared" si="1"/>
        <v>529.9</v>
      </c>
      <c r="I28" s="72">
        <f t="shared" si="2"/>
        <v>-0.3341634824041485</v>
      </c>
    </row>
    <row r="29" spans="1:9" ht="16.5" x14ac:dyDescent="0.3">
      <c r="A29" s="37"/>
      <c r="B29" s="34" t="s">
        <v>17</v>
      </c>
      <c r="C29" s="15" t="s">
        <v>177</v>
      </c>
      <c r="D29" s="47">
        <v>838.8</v>
      </c>
      <c r="E29" s="83">
        <v>1104</v>
      </c>
      <c r="F29" s="71">
        <f t="shared" si="0"/>
        <v>-265.20000000000005</v>
      </c>
      <c r="G29" s="46">
        <v>1081.7750000000001</v>
      </c>
      <c r="H29" s="68">
        <f t="shared" si="1"/>
        <v>971.4</v>
      </c>
      <c r="I29" s="72">
        <f t="shared" si="2"/>
        <v>-0.10203138360564822</v>
      </c>
    </row>
    <row r="30" spans="1:9" ht="16.5" x14ac:dyDescent="0.3">
      <c r="A30" s="37"/>
      <c r="B30" s="34" t="s">
        <v>18</v>
      </c>
      <c r="C30" s="15" t="s">
        <v>178</v>
      </c>
      <c r="D30" s="47">
        <v>1554.6666666666665</v>
      </c>
      <c r="E30" s="83">
        <v>1350</v>
      </c>
      <c r="F30" s="71">
        <f t="shared" si="0"/>
        <v>204.66666666666652</v>
      </c>
      <c r="G30" s="46">
        <v>1770.2932000000001</v>
      </c>
      <c r="H30" s="68">
        <f t="shared" si="1"/>
        <v>1452.3333333333333</v>
      </c>
      <c r="I30" s="72">
        <f t="shared" si="2"/>
        <v>-0.17960859063722709</v>
      </c>
    </row>
    <row r="31" spans="1:9" ht="17.25" thickBot="1" x14ac:dyDescent="0.35">
      <c r="A31" s="38"/>
      <c r="B31" s="36" t="s">
        <v>19</v>
      </c>
      <c r="C31" s="16" t="s">
        <v>179</v>
      </c>
      <c r="D31" s="50">
        <v>843.8</v>
      </c>
      <c r="E31" s="95">
        <v>950</v>
      </c>
      <c r="F31" s="74">
        <f t="shared" si="0"/>
        <v>-106.20000000000005</v>
      </c>
      <c r="G31" s="49">
        <v>1209.2531999999999</v>
      </c>
      <c r="H31" s="107">
        <f t="shared" si="1"/>
        <v>896.9</v>
      </c>
      <c r="I31" s="75">
        <f t="shared" si="2"/>
        <v>-0.25830256227562592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41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180</v>
      </c>
      <c r="D33" s="43">
        <v>2250</v>
      </c>
      <c r="E33" s="83">
        <v>2133.1999999999998</v>
      </c>
      <c r="F33" s="67">
        <f>D33-E33</f>
        <v>116.80000000000018</v>
      </c>
      <c r="G33" s="54">
        <v>1959.6676</v>
      </c>
      <c r="H33" s="68">
        <f>AVERAGE(D33:E33)</f>
        <v>2191.6</v>
      </c>
      <c r="I33" s="78">
        <f t="shared" si="2"/>
        <v>0.1183529288334409</v>
      </c>
    </row>
    <row r="34" spans="1:9" ht="16.5" x14ac:dyDescent="0.3">
      <c r="A34" s="37"/>
      <c r="B34" s="34" t="s">
        <v>27</v>
      </c>
      <c r="C34" s="15" t="s">
        <v>181</v>
      </c>
      <c r="D34" s="47">
        <v>2511.1111111111113</v>
      </c>
      <c r="E34" s="83">
        <v>2083.1999999999998</v>
      </c>
      <c r="F34" s="79">
        <f>D34-E34</f>
        <v>427.9111111111115</v>
      </c>
      <c r="G34" s="46">
        <v>1819.0191555555555</v>
      </c>
      <c r="H34" s="68">
        <f>AVERAGE(D34:E34)</f>
        <v>2297.1555555555556</v>
      </c>
      <c r="I34" s="72">
        <f t="shared" si="2"/>
        <v>0.26285396640255287</v>
      </c>
    </row>
    <row r="35" spans="1:9" ht="16.5" x14ac:dyDescent="0.3">
      <c r="A35" s="37"/>
      <c r="B35" s="39" t="s">
        <v>28</v>
      </c>
      <c r="C35" s="15" t="s">
        <v>182</v>
      </c>
      <c r="D35" s="47">
        <v>1198.75</v>
      </c>
      <c r="E35" s="83">
        <v>1116.5999999999999</v>
      </c>
      <c r="F35" s="71">
        <f>D35-E35</f>
        <v>82.150000000000091</v>
      </c>
      <c r="G35" s="46">
        <v>994.92449999999997</v>
      </c>
      <c r="H35" s="68">
        <f>AVERAGE(D35:E35)</f>
        <v>1157.675</v>
      </c>
      <c r="I35" s="72">
        <f t="shared" si="2"/>
        <v>0.16358075411752349</v>
      </c>
    </row>
    <row r="36" spans="1:9" ht="16.5" x14ac:dyDescent="0.3">
      <c r="A36" s="37"/>
      <c r="B36" s="34" t="s">
        <v>29</v>
      </c>
      <c r="C36" s="15" t="s">
        <v>183</v>
      </c>
      <c r="D36" s="47">
        <v>1468.75</v>
      </c>
      <c r="E36" s="83">
        <v>1433.2</v>
      </c>
      <c r="F36" s="79">
        <f>D36-E36</f>
        <v>35.549999999999955</v>
      </c>
      <c r="G36" s="46">
        <v>1322.3483999999999</v>
      </c>
      <c r="H36" s="68">
        <f>AVERAGE(D36:E36)</f>
        <v>1450.9749999999999</v>
      </c>
      <c r="I36" s="72">
        <f t="shared" si="2"/>
        <v>9.7271339383781213E-2</v>
      </c>
    </row>
    <row r="37" spans="1:9" ht="17.25" thickBot="1" x14ac:dyDescent="0.35">
      <c r="A37" s="38"/>
      <c r="B37" s="39" t="s">
        <v>30</v>
      </c>
      <c r="C37" s="15" t="s">
        <v>184</v>
      </c>
      <c r="D37" s="50">
        <v>1357.8</v>
      </c>
      <c r="E37" s="83">
        <v>1208.2</v>
      </c>
      <c r="F37" s="71">
        <f>D37-E37</f>
        <v>149.59999999999991</v>
      </c>
      <c r="G37" s="49">
        <v>1115.0385999999999</v>
      </c>
      <c r="H37" s="68">
        <f>AVERAGE(D37:E37)</f>
        <v>1283</v>
      </c>
      <c r="I37" s="80">
        <f t="shared" si="2"/>
        <v>0.150632812173498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41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185</v>
      </c>
      <c r="D39" s="43">
        <v>26476.444444444445</v>
      </c>
      <c r="E39" s="84">
        <v>25866.6</v>
      </c>
      <c r="F39" s="67">
        <f>D39-E39</f>
        <v>609.84444444444671</v>
      </c>
      <c r="G39" s="46">
        <v>26894.01222222222</v>
      </c>
      <c r="H39" s="67">
        <f>AVERAGE(D39:E39)</f>
        <v>26171.522222222222</v>
      </c>
      <c r="I39" s="78">
        <f t="shared" si="2"/>
        <v>-2.6864344153268906E-2</v>
      </c>
    </row>
    <row r="40" spans="1:9" ht="17.25" thickBot="1" x14ac:dyDescent="0.35">
      <c r="A40" s="38"/>
      <c r="B40" s="36" t="s">
        <v>32</v>
      </c>
      <c r="C40" s="16" t="s">
        <v>186</v>
      </c>
      <c r="D40" s="57">
        <v>13920.333333333334</v>
      </c>
      <c r="E40" s="85">
        <v>16566.599999999999</v>
      </c>
      <c r="F40" s="74">
        <f>D40-E40</f>
        <v>-2646.2666666666646</v>
      </c>
      <c r="G40" s="46">
        <v>15356.293333333335</v>
      </c>
      <c r="H40" s="81">
        <f>AVERAGE(D40:E40)</f>
        <v>15243.466666666667</v>
      </c>
      <c r="I40" s="75">
        <f t="shared" si="2"/>
        <v>-7.3472591476068695E-3</v>
      </c>
    </row>
    <row r="41" spans="1:9" ht="15.75" customHeight="1" thickBot="1" x14ac:dyDescent="0.25">
      <c r="A41" s="160"/>
      <c r="B41" s="161"/>
      <c r="C41" s="162"/>
      <c r="D41" s="86">
        <f>SUM(D16:D40)</f>
        <v>69268.455555555542</v>
      </c>
      <c r="E41" s="86">
        <f>SUM(E16:E40)</f>
        <v>70945.23</v>
      </c>
      <c r="F41" s="86">
        <f>SUM(F16:F40)</f>
        <v>-1676.77444444444</v>
      </c>
      <c r="G41" s="86">
        <f>SUM(G16:G40)</f>
        <v>75694.255999999994</v>
      </c>
      <c r="H41" s="86">
        <f>AVERAGE(D41:E41)</f>
        <v>70106.842777777769</v>
      </c>
      <c r="I41" s="75">
        <f>(H41-G41)/G41</f>
        <v>-7.3815551106311494E-2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2" zoomScaleNormal="100" workbookViewId="0">
      <selection activeCell="A10" sqref="A1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217</v>
      </c>
      <c r="F13" s="167" t="s">
        <v>225</v>
      </c>
      <c r="G13" s="150" t="s">
        <v>198</v>
      </c>
      <c r="H13" s="167" t="s">
        <v>220</v>
      </c>
      <c r="I13" s="150" t="s">
        <v>188</v>
      </c>
    </row>
    <row r="14" spans="1:9" ht="30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162</v>
      </c>
      <c r="E16" s="42">
        <v>1509.97</v>
      </c>
      <c r="F16" s="42">
        <v>1405.6999999999998</v>
      </c>
      <c r="G16" s="21">
        <f>(F16-E16)/E16</f>
        <v>-6.9054352073220138E-2</v>
      </c>
      <c r="H16" s="42">
        <v>1552.4</v>
      </c>
      <c r="I16" s="21">
        <f>(F16-H16)/H16</f>
        <v>-9.4498840505024648E-2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162</v>
      </c>
      <c r="E17" s="46">
        <v>3261.0104444444441</v>
      </c>
      <c r="F17" s="46">
        <v>1991.9</v>
      </c>
      <c r="G17" s="21">
        <f t="shared" ref="G17:G80" si="0">(F17-E17)/E17</f>
        <v>-0.38917705602769193</v>
      </c>
      <c r="H17" s="46">
        <v>2043.2</v>
      </c>
      <c r="I17" s="21">
        <f t="shared" ref="I17:I31" si="1">(F17-H17)/H17</f>
        <v>-2.5107674236491753E-2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162</v>
      </c>
      <c r="E18" s="46">
        <v>2474.0749999999998</v>
      </c>
      <c r="F18" s="46">
        <v>1778.5</v>
      </c>
      <c r="G18" s="21">
        <f t="shared" si="0"/>
        <v>-0.28114547861321904</v>
      </c>
      <c r="H18" s="46">
        <v>1571.9</v>
      </c>
      <c r="I18" s="21">
        <f t="shared" si="1"/>
        <v>0.13143329728354214</v>
      </c>
    </row>
    <row r="19" spans="1:9" ht="16.5" x14ac:dyDescent="0.3">
      <c r="A19" s="37"/>
      <c r="B19" s="34" t="s">
        <v>7</v>
      </c>
      <c r="C19" s="15" t="s">
        <v>87</v>
      </c>
      <c r="D19" s="11" t="s">
        <v>162</v>
      </c>
      <c r="E19" s="46">
        <v>1029.9486000000002</v>
      </c>
      <c r="F19" s="46">
        <v>718.5</v>
      </c>
      <c r="G19" s="21">
        <f t="shared" si="0"/>
        <v>-0.30239237181350614</v>
      </c>
      <c r="H19" s="46">
        <v>727.4</v>
      </c>
      <c r="I19" s="21">
        <f t="shared" si="1"/>
        <v>-1.2235358812207832E-2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162</v>
      </c>
      <c r="E20" s="46">
        <v>5726.5694444444443</v>
      </c>
      <c r="F20" s="46">
        <v>4354.55</v>
      </c>
      <c r="G20" s="21">
        <f>(F20-E20)/E20</f>
        <v>-0.23958837097059754</v>
      </c>
      <c r="H20" s="46">
        <v>3765.625</v>
      </c>
      <c r="I20" s="21">
        <f t="shared" si="1"/>
        <v>0.15639502074688802</v>
      </c>
    </row>
    <row r="21" spans="1:9" ht="16.5" x14ac:dyDescent="0.3">
      <c r="A21" s="37"/>
      <c r="B21" s="34" t="s">
        <v>9</v>
      </c>
      <c r="C21" s="15" t="s">
        <v>88</v>
      </c>
      <c r="D21" s="11" t="s">
        <v>162</v>
      </c>
      <c r="E21" s="46">
        <v>1931.8994000000002</v>
      </c>
      <c r="F21" s="46">
        <v>1724.1</v>
      </c>
      <c r="G21" s="21">
        <f t="shared" si="0"/>
        <v>-0.10756222606622286</v>
      </c>
      <c r="H21" s="46">
        <v>1836.6</v>
      </c>
      <c r="I21" s="21">
        <f t="shared" si="1"/>
        <v>-6.1254491996079713E-2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162</v>
      </c>
      <c r="E22" s="46">
        <v>1271.1866</v>
      </c>
      <c r="F22" s="46">
        <v>1161.9000000000001</v>
      </c>
      <c r="G22" s="21">
        <f t="shared" si="0"/>
        <v>-8.5972114558161575E-2</v>
      </c>
      <c r="H22" s="46">
        <v>1203.1999999999998</v>
      </c>
      <c r="I22" s="21">
        <f t="shared" si="1"/>
        <v>-3.432513297872318E-2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484.33339999999998</v>
      </c>
      <c r="F23" s="46">
        <v>392.81500000000005</v>
      </c>
      <c r="G23" s="21">
        <f t="shared" si="0"/>
        <v>-0.18895744129973266</v>
      </c>
      <c r="H23" s="46">
        <v>399.8</v>
      </c>
      <c r="I23" s="21">
        <f t="shared" si="1"/>
        <v>-1.7471235617808795E-2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665.87450000000001</v>
      </c>
      <c r="F24" s="46">
        <v>598.65</v>
      </c>
      <c r="G24" s="21">
        <f t="shared" si="0"/>
        <v>-0.10095671181281163</v>
      </c>
      <c r="H24" s="46">
        <v>574.9</v>
      </c>
      <c r="I24" s="21">
        <f t="shared" si="1"/>
        <v>4.1311532440424424E-2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789.17200000000003</v>
      </c>
      <c r="F25" s="46">
        <v>574.9</v>
      </c>
      <c r="G25" s="21">
        <f t="shared" si="0"/>
        <v>-0.27151495491477151</v>
      </c>
      <c r="H25" s="46">
        <v>574.9</v>
      </c>
      <c r="I25" s="21">
        <f t="shared" si="1"/>
        <v>0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655.471</v>
      </c>
      <c r="F26" s="46">
        <v>512.5</v>
      </c>
      <c r="G26" s="21">
        <f t="shared" si="0"/>
        <v>-0.21811948964942768</v>
      </c>
      <c r="H26" s="46">
        <v>535</v>
      </c>
      <c r="I26" s="21">
        <f t="shared" si="1"/>
        <v>-4.2056074766355138E-2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1576.2794000000001</v>
      </c>
      <c r="F27" s="46">
        <v>1246.9000000000001</v>
      </c>
      <c r="G27" s="21">
        <f t="shared" si="0"/>
        <v>-0.20896003589211407</v>
      </c>
      <c r="H27" s="46">
        <v>1231.9000000000001</v>
      </c>
      <c r="I27" s="21">
        <f t="shared" si="1"/>
        <v>1.2176313012419839E-2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795.84099999999989</v>
      </c>
      <c r="F28" s="46">
        <v>529.9</v>
      </c>
      <c r="G28" s="21">
        <f t="shared" si="0"/>
        <v>-0.3341634824041485</v>
      </c>
      <c r="H28" s="46">
        <v>552.29999999999995</v>
      </c>
      <c r="I28" s="21">
        <f t="shared" si="1"/>
        <v>-4.0557667934093752E-2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162</v>
      </c>
      <c r="E29" s="46">
        <v>1081.7750000000001</v>
      </c>
      <c r="F29" s="46">
        <v>971.4</v>
      </c>
      <c r="G29" s="21">
        <f t="shared" si="0"/>
        <v>-0.10203138360564822</v>
      </c>
      <c r="H29" s="46">
        <v>959.4</v>
      </c>
      <c r="I29" s="21">
        <f t="shared" si="1"/>
        <v>1.2507817385866166E-2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1770.2932000000001</v>
      </c>
      <c r="F30" s="46">
        <v>1452.3333333333333</v>
      </c>
      <c r="G30" s="21">
        <f t="shared" si="0"/>
        <v>-0.17960859063722709</v>
      </c>
      <c r="H30" s="46">
        <v>1483.1333333333332</v>
      </c>
      <c r="I30" s="21">
        <f t="shared" si="1"/>
        <v>-2.0766844967860805E-2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162</v>
      </c>
      <c r="E31" s="49">
        <v>1209.2531999999999</v>
      </c>
      <c r="F31" s="49">
        <v>896.9</v>
      </c>
      <c r="G31" s="23">
        <f t="shared" si="0"/>
        <v>-0.25830256227562592</v>
      </c>
      <c r="H31" s="49">
        <v>903.2</v>
      </c>
      <c r="I31" s="23">
        <f t="shared" si="1"/>
        <v>-6.9751992914084014E-3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162</v>
      </c>
      <c r="E33" s="54">
        <v>1959.6676</v>
      </c>
      <c r="F33" s="54">
        <v>2191.6</v>
      </c>
      <c r="G33" s="21">
        <f t="shared" si="0"/>
        <v>0.1183529288334409</v>
      </c>
      <c r="H33" s="54">
        <v>2263.4749999999999</v>
      </c>
      <c r="I33" s="21">
        <f>(F33-H33)/H33</f>
        <v>-3.1754271639845816E-2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162</v>
      </c>
      <c r="E34" s="46">
        <v>1819.0191555555555</v>
      </c>
      <c r="F34" s="46">
        <v>2297.1555555555556</v>
      </c>
      <c r="G34" s="21">
        <f t="shared" si="0"/>
        <v>0.26285396640255287</v>
      </c>
      <c r="H34" s="46">
        <v>2225</v>
      </c>
      <c r="I34" s="21">
        <f>(F34-H34)/H34</f>
        <v>3.2429463171036212E-2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162</v>
      </c>
      <c r="E35" s="46">
        <v>994.92449999999997</v>
      </c>
      <c r="F35" s="46">
        <v>1157.675</v>
      </c>
      <c r="G35" s="21">
        <f t="shared" si="0"/>
        <v>0.16358075411752349</v>
      </c>
      <c r="H35" s="46">
        <v>1135.8</v>
      </c>
      <c r="I35" s="21">
        <f>(F35-H35)/H35</f>
        <v>1.9259552738158128E-2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162</v>
      </c>
      <c r="E36" s="46">
        <v>1322.3483999999999</v>
      </c>
      <c r="F36" s="46">
        <v>1450.9749999999999</v>
      </c>
      <c r="G36" s="21">
        <f t="shared" si="0"/>
        <v>9.7271339383781213E-2</v>
      </c>
      <c r="H36" s="46">
        <v>1410.35</v>
      </c>
      <c r="I36" s="21">
        <f>(F36-H36)/H36</f>
        <v>2.8804906583472189E-2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162</v>
      </c>
      <c r="E37" s="49">
        <v>1115.0385999999999</v>
      </c>
      <c r="F37" s="49">
        <v>1283</v>
      </c>
      <c r="G37" s="23">
        <f t="shared" si="0"/>
        <v>0.150632812173498</v>
      </c>
      <c r="H37" s="49">
        <v>1319.4</v>
      </c>
      <c r="I37" s="23">
        <f>(F37-H37)/H37</f>
        <v>-2.7588297711080862E-2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162</v>
      </c>
      <c r="E39" s="46">
        <v>26894.01222222222</v>
      </c>
      <c r="F39" s="46">
        <v>26171.522222222222</v>
      </c>
      <c r="G39" s="21">
        <f t="shared" si="0"/>
        <v>-2.6864344153268906E-2</v>
      </c>
      <c r="H39" s="46">
        <v>26471.522222222222</v>
      </c>
      <c r="I39" s="21">
        <f t="shared" ref="I39:I44" si="2">(F39-H39)/H39</f>
        <v>-1.1332933462668688E-2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162</v>
      </c>
      <c r="E40" s="46">
        <v>15356.293333333335</v>
      </c>
      <c r="F40" s="46">
        <v>15243.466666666667</v>
      </c>
      <c r="G40" s="21">
        <f t="shared" si="0"/>
        <v>-7.3472591476068695E-3</v>
      </c>
      <c r="H40" s="46">
        <v>14915.68888888889</v>
      </c>
      <c r="I40" s="21">
        <f t="shared" si="2"/>
        <v>2.1975369707660512E-2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162</v>
      </c>
      <c r="E41" s="57">
        <v>11492.25</v>
      </c>
      <c r="F41" s="57">
        <v>10686</v>
      </c>
      <c r="G41" s="21">
        <f t="shared" si="0"/>
        <v>-7.0155974678587738E-2</v>
      </c>
      <c r="H41" s="57">
        <v>10404.75</v>
      </c>
      <c r="I41" s="21">
        <f t="shared" si="2"/>
        <v>2.7030923376342535E-2</v>
      </c>
    </row>
    <row r="42" spans="1:9" ht="16.5" x14ac:dyDescent="0.3">
      <c r="A42" s="37"/>
      <c r="B42" s="34" t="s">
        <v>34</v>
      </c>
      <c r="C42" s="15" t="s">
        <v>155</v>
      </c>
      <c r="D42" s="11" t="s">
        <v>162</v>
      </c>
      <c r="E42" s="47">
        <v>5807.8</v>
      </c>
      <c r="F42" s="47">
        <v>6033.2</v>
      </c>
      <c r="G42" s="21">
        <f t="shared" si="0"/>
        <v>3.8809876373153279E-2</v>
      </c>
      <c r="H42" s="47">
        <v>6083.2</v>
      </c>
      <c r="I42" s="21">
        <f t="shared" si="2"/>
        <v>-8.2193582325092059E-3</v>
      </c>
    </row>
    <row r="43" spans="1:9" ht="16.5" x14ac:dyDescent="0.3">
      <c r="A43" s="37"/>
      <c r="B43" s="34" t="s">
        <v>35</v>
      </c>
      <c r="C43" s="15" t="s">
        <v>153</v>
      </c>
      <c r="D43" s="11" t="s">
        <v>162</v>
      </c>
      <c r="E43" s="47">
        <v>9968.4761904761926</v>
      </c>
      <c r="F43" s="47">
        <v>9968.5714285714294</v>
      </c>
      <c r="G43" s="21">
        <f t="shared" si="0"/>
        <v>9.5539271416125863E-6</v>
      </c>
      <c r="H43" s="47">
        <v>9968.3333333333339</v>
      </c>
      <c r="I43" s="21">
        <f t="shared" si="2"/>
        <v>2.3885160150016183E-5</v>
      </c>
    </row>
    <row r="44" spans="1:9" ht="16.5" customHeight="1" thickBot="1" x14ac:dyDescent="0.35">
      <c r="A44" s="38"/>
      <c r="B44" s="34" t="s">
        <v>36</v>
      </c>
      <c r="C44" s="15" t="s">
        <v>154</v>
      </c>
      <c r="D44" s="24" t="s">
        <v>162</v>
      </c>
      <c r="E44" s="50">
        <v>12411.342857142856</v>
      </c>
      <c r="F44" s="50">
        <v>12250</v>
      </c>
      <c r="G44" s="31">
        <f t="shared" si="0"/>
        <v>-1.299962937128929E-2</v>
      </c>
      <c r="H44" s="50">
        <v>12166.666666666666</v>
      </c>
      <c r="I44" s="31">
        <f t="shared" si="2"/>
        <v>6.8493150684932006E-3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41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7821.62</v>
      </c>
      <c r="F46" s="43">
        <v>6265.5555555555557</v>
      </c>
      <c r="G46" s="21">
        <f t="shared" si="0"/>
        <v>-0.19894400960983075</v>
      </c>
      <c r="H46" s="43">
        <v>6576.666666666667</v>
      </c>
      <c r="I46" s="21">
        <f t="shared" ref="I46:I51" si="3">(F46-H46)/H46</f>
        <v>-4.7305288055414792E-2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6035.1111111111113</v>
      </c>
      <c r="G47" s="21">
        <f t="shared" si="0"/>
        <v>-3.6808009422842044E-4</v>
      </c>
      <c r="H47" s="47">
        <v>6035.1111111111113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158</v>
      </c>
      <c r="D49" s="11" t="s">
        <v>114</v>
      </c>
      <c r="E49" s="47">
        <v>14492.298571428571</v>
      </c>
      <c r="F49" s="47">
        <v>18805.713857142859</v>
      </c>
      <c r="G49" s="21">
        <f t="shared" si="0"/>
        <v>0.29763500002809384</v>
      </c>
      <c r="H49" s="47">
        <v>18769.998857142858</v>
      </c>
      <c r="I49" s="21">
        <f t="shared" si="3"/>
        <v>1.9027704941180072E-3</v>
      </c>
    </row>
    <row r="50" spans="1:9" ht="16.5" x14ac:dyDescent="0.3">
      <c r="A50" s="37"/>
      <c r="B50" s="34" t="s">
        <v>49</v>
      </c>
      <c r="C50" s="15" t="s">
        <v>159</v>
      </c>
      <c r="D50" s="13" t="s">
        <v>200</v>
      </c>
      <c r="E50" s="47">
        <v>1975.5714285714287</v>
      </c>
      <c r="F50" s="47">
        <v>1966.8571428571429</v>
      </c>
      <c r="G50" s="21">
        <f t="shared" si="0"/>
        <v>-4.4110203196182267E-3</v>
      </c>
      <c r="H50" s="47">
        <v>1968.2857142857142</v>
      </c>
      <c r="I50" s="21">
        <f t="shared" si="3"/>
        <v>-7.2579474524599489E-4</v>
      </c>
    </row>
    <row r="51" spans="1:9" ht="16.5" customHeight="1" thickBot="1" x14ac:dyDescent="0.35">
      <c r="A51" s="38"/>
      <c r="B51" s="34" t="s">
        <v>50</v>
      </c>
      <c r="C51" s="15" t="s">
        <v>160</v>
      </c>
      <c r="D51" s="12" t="s">
        <v>112</v>
      </c>
      <c r="E51" s="50">
        <v>23291.3</v>
      </c>
      <c r="F51" s="50">
        <v>23951.25</v>
      </c>
      <c r="G51" s="31">
        <f t="shared" si="0"/>
        <v>2.8334614212173675E-2</v>
      </c>
      <c r="H51" s="50">
        <v>24020.888888888891</v>
      </c>
      <c r="I51" s="31">
        <f t="shared" si="3"/>
        <v>-2.8990970821692903E-3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3250</v>
      </c>
      <c r="G53" s="22">
        <f t="shared" si="0"/>
        <v>-0.13333333333333333</v>
      </c>
      <c r="H53" s="66">
        <v>3250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3824.3333333333335</v>
      </c>
      <c r="F54" s="70">
        <v>3953.8333333333335</v>
      </c>
      <c r="G54" s="21">
        <f t="shared" si="0"/>
        <v>3.3862111043319099E-2</v>
      </c>
      <c r="H54" s="70">
        <v>3953.8333333333335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2000.8333333333333</v>
      </c>
      <c r="F55" s="70">
        <v>2047.5</v>
      </c>
      <c r="G55" s="21">
        <f t="shared" si="0"/>
        <v>2.3323615160349892E-2</v>
      </c>
      <c r="H55" s="70">
        <v>2047.5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5250</v>
      </c>
      <c r="F56" s="70">
        <v>5500</v>
      </c>
      <c r="G56" s="21">
        <f t="shared" si="0"/>
        <v>4.7619047619047616E-2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199</v>
      </c>
      <c r="D57" s="11" t="s">
        <v>114</v>
      </c>
      <c r="E57" s="61">
        <v>2151.25</v>
      </c>
      <c r="F57" s="105">
        <v>2108.75</v>
      </c>
      <c r="G57" s="21">
        <f t="shared" si="0"/>
        <v>-1.9755955839628123E-2</v>
      </c>
      <c r="H57" s="105">
        <v>2108.75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4770.3888888888887</v>
      </c>
      <c r="F58" s="50">
        <v>4570</v>
      </c>
      <c r="G58" s="29">
        <f t="shared" si="0"/>
        <v>-4.2006824507668794E-2</v>
      </c>
      <c r="H58" s="50">
        <v>4485.5</v>
      </c>
      <c r="I58" s="29">
        <f t="shared" si="4"/>
        <v>1.8838479545201205E-2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5191.2</v>
      </c>
      <c r="F59" s="68">
        <v>5280.625</v>
      </c>
      <c r="G59" s="21">
        <f t="shared" si="0"/>
        <v>1.7226267529665624E-2</v>
      </c>
      <c r="H59" s="68">
        <v>5280.625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4829.2</v>
      </c>
      <c r="F60" s="70">
        <v>4761.5</v>
      </c>
      <c r="G60" s="21">
        <f t="shared" si="0"/>
        <v>-1.4018885115547051E-2</v>
      </c>
      <c r="H60" s="70">
        <v>4761.5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17101.625</v>
      </c>
      <c r="F61" s="73">
        <v>19855.625</v>
      </c>
      <c r="G61" s="29">
        <f t="shared" si="0"/>
        <v>0.16103732832406278</v>
      </c>
      <c r="H61" s="73">
        <v>19935</v>
      </c>
      <c r="I61" s="29">
        <f t="shared" si="4"/>
        <v>-3.9816904941058443E-3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41"/>
      <c r="I62" s="8"/>
    </row>
    <row r="63" spans="1:9" ht="16.5" x14ac:dyDescent="0.3">
      <c r="A63" s="33"/>
      <c r="B63" s="34" t="s">
        <v>59</v>
      </c>
      <c r="C63" s="15" t="s">
        <v>129</v>
      </c>
      <c r="D63" s="20" t="s">
        <v>124</v>
      </c>
      <c r="E63" s="43">
        <v>5886.9</v>
      </c>
      <c r="F63" s="54">
        <v>6451.5</v>
      </c>
      <c r="G63" s="21">
        <f t="shared" si="0"/>
        <v>9.5907863221729672E-2</v>
      </c>
      <c r="H63" s="54">
        <v>6451.5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130</v>
      </c>
      <c r="D64" s="13" t="s">
        <v>125</v>
      </c>
      <c r="E64" s="47">
        <v>47175.375</v>
      </c>
      <c r="F64" s="46">
        <v>47046.625</v>
      </c>
      <c r="G64" s="21">
        <f t="shared" si="0"/>
        <v>-2.7291780934438781E-3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131</v>
      </c>
      <c r="D65" s="13" t="s">
        <v>201</v>
      </c>
      <c r="E65" s="47">
        <v>11794.638095238095</v>
      </c>
      <c r="F65" s="46">
        <v>12162.5</v>
      </c>
      <c r="G65" s="21">
        <f t="shared" si="0"/>
        <v>3.1188909892065578E-2</v>
      </c>
      <c r="H65" s="46">
        <v>12162.5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132</v>
      </c>
      <c r="D66" s="13" t="s">
        <v>126</v>
      </c>
      <c r="E66" s="47">
        <v>7223.666666666667</v>
      </c>
      <c r="F66" s="46">
        <v>7228.625</v>
      </c>
      <c r="G66" s="21">
        <f t="shared" si="0"/>
        <v>6.8640118130215905E-4</v>
      </c>
      <c r="H66" s="46">
        <v>7253.2222222222226</v>
      </c>
      <c r="I66" s="21">
        <f t="shared" si="5"/>
        <v>-3.3912131006909362E-3</v>
      </c>
    </row>
    <row r="67" spans="1:9" ht="16.5" x14ac:dyDescent="0.3">
      <c r="A67" s="37"/>
      <c r="B67" s="34" t="s">
        <v>63</v>
      </c>
      <c r="C67" s="15" t="s">
        <v>133</v>
      </c>
      <c r="D67" s="13" t="s">
        <v>127</v>
      </c>
      <c r="E67" s="47">
        <v>3844.91</v>
      </c>
      <c r="F67" s="46">
        <v>3713.2</v>
      </c>
      <c r="G67" s="21">
        <f t="shared" si="0"/>
        <v>-3.4255678286357817E-2</v>
      </c>
      <c r="H67" s="46">
        <v>3709.7</v>
      </c>
      <c r="I67" s="21">
        <f t="shared" si="5"/>
        <v>9.4347251799336879E-4</v>
      </c>
    </row>
    <row r="68" spans="1:9" ht="16.5" customHeight="1" thickBot="1" x14ac:dyDescent="0.35">
      <c r="A68" s="38"/>
      <c r="B68" s="34" t="s">
        <v>64</v>
      </c>
      <c r="C68" s="15" t="s">
        <v>134</v>
      </c>
      <c r="D68" s="12" t="s">
        <v>128</v>
      </c>
      <c r="E68" s="50">
        <v>3516.7142857142853</v>
      </c>
      <c r="F68" s="58">
        <v>3577.7142857142858</v>
      </c>
      <c r="G68" s="31">
        <f t="shared" si="0"/>
        <v>1.7345736686030112E-2</v>
      </c>
      <c r="H68" s="58">
        <v>3424.1428571428573</v>
      </c>
      <c r="I68" s="31">
        <f t="shared" si="5"/>
        <v>4.4849597396637284E-2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139</v>
      </c>
      <c r="D70" s="20" t="s">
        <v>135</v>
      </c>
      <c r="E70" s="43">
        <v>3595</v>
      </c>
      <c r="F70" s="43">
        <v>3629.6</v>
      </c>
      <c r="G70" s="21">
        <f t="shared" si="0"/>
        <v>9.6244784422809208E-3</v>
      </c>
      <c r="H70" s="43">
        <v>3629.6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140</v>
      </c>
      <c r="D71" s="13" t="s">
        <v>136</v>
      </c>
      <c r="E71" s="47">
        <v>2742.7777777777778</v>
      </c>
      <c r="F71" s="47">
        <v>2660.4444444444443</v>
      </c>
      <c r="G71" s="21">
        <f t="shared" si="0"/>
        <v>-3.0018229694146296E-2</v>
      </c>
      <c r="H71" s="47">
        <v>2660.4444444444443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141</v>
      </c>
      <c r="D72" s="13" t="s">
        <v>137</v>
      </c>
      <c r="E72" s="47">
        <v>1297.2666666666669</v>
      </c>
      <c r="F72" s="47">
        <v>1320</v>
      </c>
      <c r="G72" s="21">
        <f t="shared" si="0"/>
        <v>1.7524024872809331E-2</v>
      </c>
      <c r="H72" s="47">
        <v>1318.8888888888889</v>
      </c>
      <c r="I72" s="21">
        <f t="shared" si="5"/>
        <v>8.4245998315078121E-4</v>
      </c>
    </row>
    <row r="73" spans="1:9" ht="16.5" x14ac:dyDescent="0.3">
      <c r="A73" s="37"/>
      <c r="B73" s="34" t="s">
        <v>70</v>
      </c>
      <c r="C73" s="15" t="s">
        <v>142</v>
      </c>
      <c r="D73" s="13" t="s">
        <v>138</v>
      </c>
      <c r="E73" s="47">
        <v>2096.2333333333336</v>
      </c>
      <c r="F73" s="47">
        <v>2111.1111111111113</v>
      </c>
      <c r="G73" s="21">
        <f t="shared" si="0"/>
        <v>7.0973863172568586E-3</v>
      </c>
      <c r="H73" s="47">
        <v>2111.1111111111113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202</v>
      </c>
      <c r="D74" s="12" t="s">
        <v>135</v>
      </c>
      <c r="E74" s="50">
        <v>1695</v>
      </c>
      <c r="F74" s="50">
        <v>1651</v>
      </c>
      <c r="G74" s="21">
        <f t="shared" si="0"/>
        <v>-2.5958702064896755E-2</v>
      </c>
      <c r="H74" s="50">
        <v>1615</v>
      </c>
      <c r="I74" s="21">
        <f t="shared" si="5"/>
        <v>2.2291021671826627E-2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145</v>
      </c>
      <c r="D76" s="20" t="s">
        <v>143</v>
      </c>
      <c r="E76" s="43">
        <v>1423</v>
      </c>
      <c r="F76" s="43">
        <v>1466.4285714285713</v>
      </c>
      <c r="G76" s="22">
        <f t="shared" si="0"/>
        <v>3.0519024194357928E-2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144</v>
      </c>
      <c r="D77" s="11" t="s">
        <v>162</v>
      </c>
      <c r="E77" s="47">
        <v>1465.5</v>
      </c>
      <c r="F77" s="32">
        <v>1448.1111111111111</v>
      </c>
      <c r="G77" s="21">
        <f t="shared" si="0"/>
        <v>-1.186549907123092E-2</v>
      </c>
      <c r="H77" s="32">
        <v>1448.1111111111111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149</v>
      </c>
      <c r="D78" s="13" t="s">
        <v>146</v>
      </c>
      <c r="E78" s="47">
        <v>921.16000000000008</v>
      </c>
      <c r="F78" s="47">
        <v>823.66666666666663</v>
      </c>
      <c r="G78" s="21">
        <f t="shared" si="0"/>
        <v>-0.10583756712550854</v>
      </c>
      <c r="H78" s="47">
        <v>843.66666666666663</v>
      </c>
      <c r="I78" s="21">
        <f t="shared" si="6"/>
        <v>-2.3706045041485581E-2</v>
      </c>
    </row>
    <row r="79" spans="1:9" ht="15.75" customHeight="1" x14ac:dyDescent="0.3">
      <c r="A79" s="37"/>
      <c r="B79" s="34" t="s">
        <v>77</v>
      </c>
      <c r="C79" s="15" t="s">
        <v>147</v>
      </c>
      <c r="D79" s="13" t="s">
        <v>163</v>
      </c>
      <c r="E79" s="47">
        <v>1411.5</v>
      </c>
      <c r="F79" s="47">
        <v>1453.7</v>
      </c>
      <c r="G79" s="21">
        <f t="shared" si="0"/>
        <v>2.9897272405242682E-2</v>
      </c>
      <c r="H79" s="47">
        <v>1453.7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150</v>
      </c>
      <c r="D80" s="25" t="s">
        <v>148</v>
      </c>
      <c r="E80" s="61">
        <v>1720.0266666666666</v>
      </c>
      <c r="F80" s="61">
        <v>1838.5</v>
      </c>
      <c r="G80" s="21">
        <f t="shared" si="0"/>
        <v>6.8878777073223679E-2</v>
      </c>
      <c r="H80" s="61">
        <v>1788.5</v>
      </c>
      <c r="I80" s="21">
        <f t="shared" si="6"/>
        <v>2.7956388034665922E-2</v>
      </c>
    </row>
    <row r="81" spans="1:9" ht="16.5" x14ac:dyDescent="0.3">
      <c r="A81" s="37"/>
      <c r="B81" s="34" t="s">
        <v>79</v>
      </c>
      <c r="C81" s="15" t="s">
        <v>156</v>
      </c>
      <c r="D81" s="25" t="s">
        <v>157</v>
      </c>
      <c r="E81" s="61">
        <v>8750</v>
      </c>
      <c r="F81" s="61">
        <v>8750</v>
      </c>
      <c r="G81" s="21">
        <f t="shared" ref="G81:G82" si="7">(F81-E81)/E81</f>
        <v>0</v>
      </c>
      <c r="H81" s="61">
        <v>8750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152</v>
      </c>
      <c r="D82" s="12" t="s">
        <v>151</v>
      </c>
      <c r="E82" s="50">
        <v>3854.3</v>
      </c>
      <c r="F82" s="50">
        <v>3954.5</v>
      </c>
      <c r="G82" s="23">
        <f t="shared" si="7"/>
        <v>2.5996938484290223E-2</v>
      </c>
      <c r="H82" s="50">
        <v>3954.5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opLeftCell="A4" zoomScaleNormal="100" workbookViewId="0">
      <selection activeCell="F91" sqref="F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5.1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3" t="s">
        <v>0</v>
      </c>
      <c r="D13" s="175" t="s">
        <v>23</v>
      </c>
      <c r="E13" s="150" t="s">
        <v>217</v>
      </c>
      <c r="F13" s="167" t="s">
        <v>225</v>
      </c>
      <c r="G13" s="150" t="s">
        <v>198</v>
      </c>
      <c r="H13" s="167" t="s">
        <v>220</v>
      </c>
      <c r="I13" s="150" t="s">
        <v>188</v>
      </c>
    </row>
    <row r="14" spans="1:9" ht="38.25" customHeight="1" thickBot="1" x14ac:dyDescent="0.25">
      <c r="A14" s="149"/>
      <c r="B14" s="155"/>
      <c r="C14" s="174"/>
      <c r="D14" s="176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/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4</v>
      </c>
      <c r="C16" s="14" t="s">
        <v>84</v>
      </c>
      <c r="D16" s="11" t="s">
        <v>162</v>
      </c>
      <c r="E16" s="42">
        <v>1509.97</v>
      </c>
      <c r="F16" s="42">
        <v>1405.6999999999998</v>
      </c>
      <c r="G16" s="21">
        <f t="shared" ref="G16:G31" si="0">(F16-E16)/E16</f>
        <v>-6.9054352073220138E-2</v>
      </c>
      <c r="H16" s="42">
        <v>1552.4</v>
      </c>
      <c r="I16" s="21">
        <f t="shared" ref="I16:I31" si="1">(F16-H16)/H16</f>
        <v>-9.4498840505024648E-2</v>
      </c>
    </row>
    <row r="17" spans="1:9" ht="16.5" x14ac:dyDescent="0.3">
      <c r="A17" s="37"/>
      <c r="B17" s="34" t="s">
        <v>9</v>
      </c>
      <c r="C17" s="15" t="s">
        <v>88</v>
      </c>
      <c r="D17" s="11" t="s">
        <v>162</v>
      </c>
      <c r="E17" s="46">
        <v>1931.8994000000002</v>
      </c>
      <c r="F17" s="46">
        <v>1724.1</v>
      </c>
      <c r="G17" s="21">
        <f t="shared" si="0"/>
        <v>-0.10756222606622286</v>
      </c>
      <c r="H17" s="46">
        <v>1836.6</v>
      </c>
      <c r="I17" s="21">
        <f t="shared" si="1"/>
        <v>-6.1254491996079713E-2</v>
      </c>
    </row>
    <row r="18" spans="1:9" ht="16.5" x14ac:dyDescent="0.3">
      <c r="A18" s="37"/>
      <c r="B18" s="34" t="s">
        <v>14</v>
      </c>
      <c r="C18" s="15" t="s">
        <v>94</v>
      </c>
      <c r="D18" s="11" t="s">
        <v>81</v>
      </c>
      <c r="E18" s="46">
        <v>655.471</v>
      </c>
      <c r="F18" s="46">
        <v>512.5</v>
      </c>
      <c r="G18" s="21">
        <f t="shared" si="0"/>
        <v>-0.21811948964942768</v>
      </c>
      <c r="H18" s="46">
        <v>535</v>
      </c>
      <c r="I18" s="21">
        <f t="shared" si="1"/>
        <v>-4.2056074766355138E-2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795.84099999999989</v>
      </c>
      <c r="F19" s="46">
        <v>529.9</v>
      </c>
      <c r="G19" s="21">
        <f t="shared" si="0"/>
        <v>-0.3341634824041485</v>
      </c>
      <c r="H19" s="46">
        <v>552.29999999999995</v>
      </c>
      <c r="I19" s="21">
        <f t="shared" si="1"/>
        <v>-4.0557667934093752E-2</v>
      </c>
    </row>
    <row r="20" spans="1:9" ht="16.5" x14ac:dyDescent="0.3">
      <c r="A20" s="37"/>
      <c r="B20" s="34" t="s">
        <v>10</v>
      </c>
      <c r="C20" s="15" t="s">
        <v>90</v>
      </c>
      <c r="D20" s="11" t="s">
        <v>162</v>
      </c>
      <c r="E20" s="46">
        <v>1271.1866</v>
      </c>
      <c r="F20" s="46">
        <v>1161.9000000000001</v>
      </c>
      <c r="G20" s="21">
        <f t="shared" si="0"/>
        <v>-8.5972114558161575E-2</v>
      </c>
      <c r="H20" s="46">
        <v>1203.1999999999998</v>
      </c>
      <c r="I20" s="21">
        <f t="shared" si="1"/>
        <v>-3.432513297872318E-2</v>
      </c>
    </row>
    <row r="21" spans="1:9" ht="16.5" x14ac:dyDescent="0.3">
      <c r="A21" s="37"/>
      <c r="B21" s="34" t="s">
        <v>5</v>
      </c>
      <c r="C21" s="15" t="s">
        <v>85</v>
      </c>
      <c r="D21" s="11" t="s">
        <v>162</v>
      </c>
      <c r="E21" s="46">
        <v>3261.0104444444441</v>
      </c>
      <c r="F21" s="46">
        <v>1991.9</v>
      </c>
      <c r="G21" s="21">
        <f t="shared" si="0"/>
        <v>-0.38917705602769193</v>
      </c>
      <c r="H21" s="46">
        <v>2043.2</v>
      </c>
      <c r="I21" s="21">
        <f t="shared" si="1"/>
        <v>-2.5107674236491753E-2</v>
      </c>
    </row>
    <row r="22" spans="1:9" ht="16.5" x14ac:dyDescent="0.3">
      <c r="A22" s="37"/>
      <c r="B22" s="34" t="s">
        <v>18</v>
      </c>
      <c r="C22" s="15" t="s">
        <v>98</v>
      </c>
      <c r="D22" s="11" t="s">
        <v>83</v>
      </c>
      <c r="E22" s="46">
        <v>1770.2932000000001</v>
      </c>
      <c r="F22" s="46">
        <v>1452.3333333333333</v>
      </c>
      <c r="G22" s="21">
        <f t="shared" si="0"/>
        <v>-0.17960859063722709</v>
      </c>
      <c r="H22" s="46">
        <v>1483.1333333333332</v>
      </c>
      <c r="I22" s="21">
        <f t="shared" si="1"/>
        <v>-2.0766844967860805E-2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484.33339999999998</v>
      </c>
      <c r="F23" s="46">
        <v>392.81500000000005</v>
      </c>
      <c r="G23" s="21">
        <f t="shared" si="0"/>
        <v>-0.18895744129973266</v>
      </c>
      <c r="H23" s="46">
        <v>399.8</v>
      </c>
      <c r="I23" s="21">
        <f t="shared" si="1"/>
        <v>-1.7471235617808795E-2</v>
      </c>
    </row>
    <row r="24" spans="1:9" ht="16.5" x14ac:dyDescent="0.3">
      <c r="A24" s="37"/>
      <c r="B24" s="34" t="s">
        <v>7</v>
      </c>
      <c r="C24" s="15" t="s">
        <v>87</v>
      </c>
      <c r="D24" s="13" t="s">
        <v>162</v>
      </c>
      <c r="E24" s="46">
        <v>1029.9486000000002</v>
      </c>
      <c r="F24" s="46">
        <v>718.5</v>
      </c>
      <c r="G24" s="21">
        <f t="shared" si="0"/>
        <v>-0.30239237181350614</v>
      </c>
      <c r="H24" s="46">
        <v>727.4</v>
      </c>
      <c r="I24" s="21">
        <f t="shared" si="1"/>
        <v>-1.2235358812207832E-2</v>
      </c>
    </row>
    <row r="25" spans="1:9" ht="16.5" x14ac:dyDescent="0.3">
      <c r="A25" s="37"/>
      <c r="B25" s="34" t="s">
        <v>19</v>
      </c>
      <c r="C25" s="15" t="s">
        <v>99</v>
      </c>
      <c r="D25" s="13" t="s">
        <v>162</v>
      </c>
      <c r="E25" s="46">
        <v>1209.2531999999999</v>
      </c>
      <c r="F25" s="46">
        <v>896.9</v>
      </c>
      <c r="G25" s="21">
        <f t="shared" si="0"/>
        <v>-0.25830256227562592</v>
      </c>
      <c r="H25" s="46">
        <v>903.2</v>
      </c>
      <c r="I25" s="21">
        <f t="shared" si="1"/>
        <v>-6.9751992914084014E-3</v>
      </c>
    </row>
    <row r="26" spans="1:9" ht="16.5" x14ac:dyDescent="0.3">
      <c r="A26" s="37"/>
      <c r="B26" s="34" t="s">
        <v>13</v>
      </c>
      <c r="C26" s="15" t="s">
        <v>93</v>
      </c>
      <c r="D26" s="13" t="s">
        <v>81</v>
      </c>
      <c r="E26" s="46">
        <v>789.17200000000003</v>
      </c>
      <c r="F26" s="46">
        <v>574.9</v>
      </c>
      <c r="G26" s="21">
        <f t="shared" si="0"/>
        <v>-0.27151495491477151</v>
      </c>
      <c r="H26" s="46">
        <v>574.9</v>
      </c>
      <c r="I26" s="21">
        <f t="shared" si="1"/>
        <v>0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1576.2794000000001</v>
      </c>
      <c r="F27" s="46">
        <v>1246.9000000000001</v>
      </c>
      <c r="G27" s="21">
        <f t="shared" si="0"/>
        <v>-0.20896003589211407</v>
      </c>
      <c r="H27" s="46">
        <v>1231.9000000000001</v>
      </c>
      <c r="I27" s="21">
        <f t="shared" si="1"/>
        <v>1.2176313012419839E-2</v>
      </c>
    </row>
    <row r="28" spans="1:9" ht="16.5" x14ac:dyDescent="0.3">
      <c r="A28" s="37"/>
      <c r="B28" s="34" t="s">
        <v>17</v>
      </c>
      <c r="C28" s="15" t="s">
        <v>97</v>
      </c>
      <c r="D28" s="13" t="s">
        <v>162</v>
      </c>
      <c r="E28" s="46">
        <v>1081.7750000000001</v>
      </c>
      <c r="F28" s="46">
        <v>971.4</v>
      </c>
      <c r="G28" s="21">
        <f t="shared" si="0"/>
        <v>-0.10203138360564822</v>
      </c>
      <c r="H28" s="46">
        <v>959.4</v>
      </c>
      <c r="I28" s="21">
        <f t="shared" si="1"/>
        <v>1.2507817385866166E-2</v>
      </c>
    </row>
    <row r="29" spans="1:9" ht="17.25" thickBot="1" x14ac:dyDescent="0.35">
      <c r="A29" s="38"/>
      <c r="B29" s="34" t="s">
        <v>12</v>
      </c>
      <c r="C29" s="15" t="s">
        <v>92</v>
      </c>
      <c r="D29" s="13" t="s">
        <v>81</v>
      </c>
      <c r="E29" s="46">
        <v>665.87450000000001</v>
      </c>
      <c r="F29" s="46">
        <v>598.65</v>
      </c>
      <c r="G29" s="21">
        <f t="shared" si="0"/>
        <v>-0.10095671181281163</v>
      </c>
      <c r="H29" s="46">
        <v>574.9</v>
      </c>
      <c r="I29" s="21">
        <f t="shared" si="1"/>
        <v>4.1311532440424424E-2</v>
      </c>
    </row>
    <row r="30" spans="1:9" ht="16.5" x14ac:dyDescent="0.3">
      <c r="A30" s="37"/>
      <c r="B30" s="34" t="s">
        <v>6</v>
      </c>
      <c r="C30" s="15" t="s">
        <v>86</v>
      </c>
      <c r="D30" s="13" t="s">
        <v>162</v>
      </c>
      <c r="E30" s="46">
        <v>2474.0749999999998</v>
      </c>
      <c r="F30" s="46">
        <v>1778.5</v>
      </c>
      <c r="G30" s="21">
        <f t="shared" si="0"/>
        <v>-0.28114547861321904</v>
      </c>
      <c r="H30" s="46">
        <v>1571.9</v>
      </c>
      <c r="I30" s="21">
        <f t="shared" si="1"/>
        <v>0.13143329728354214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162</v>
      </c>
      <c r="E31" s="49">
        <v>5726.5694444444443</v>
      </c>
      <c r="F31" s="49">
        <v>4354.55</v>
      </c>
      <c r="G31" s="23">
        <f t="shared" si="0"/>
        <v>-0.23958837097059754</v>
      </c>
      <c r="H31" s="49">
        <v>3765.625</v>
      </c>
      <c r="I31" s="23">
        <f t="shared" si="1"/>
        <v>0.15639502074688802</v>
      </c>
    </row>
    <row r="32" spans="1:9" ht="15.75" customHeight="1" thickBot="1" x14ac:dyDescent="0.25">
      <c r="A32" s="160" t="s">
        <v>189</v>
      </c>
      <c r="B32" s="161"/>
      <c r="C32" s="161"/>
      <c r="D32" s="162"/>
      <c r="E32" s="106">
        <f>SUM(E16:E31)</f>
        <v>26232.952188888892</v>
      </c>
      <c r="F32" s="107">
        <f>SUM(F16:F31)</f>
        <v>20311.448333333334</v>
      </c>
      <c r="G32" s="108">
        <f t="shared" ref="G32" si="2">(F32-E32)/E32</f>
        <v>-0.22572769594966299</v>
      </c>
      <c r="H32" s="107">
        <f>SUM(H16:H31)</f>
        <v>19914.85833333333</v>
      </c>
      <c r="I32" s="111">
        <f t="shared" ref="I32" si="3">(F32-H32)/H32</f>
        <v>1.9914276735586645E-2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162</v>
      </c>
      <c r="E34" s="54">
        <v>1959.6676</v>
      </c>
      <c r="F34" s="54">
        <v>2191.6</v>
      </c>
      <c r="G34" s="21">
        <f>(F34-E34)/E34</f>
        <v>0.1183529288334409</v>
      </c>
      <c r="H34" s="54">
        <v>2263.4749999999999</v>
      </c>
      <c r="I34" s="21">
        <f>(F34-H34)/H34</f>
        <v>-3.1754271639845816E-2</v>
      </c>
    </row>
    <row r="35" spans="1:9" ht="16.5" x14ac:dyDescent="0.3">
      <c r="A35" s="37"/>
      <c r="B35" s="34" t="s">
        <v>30</v>
      </c>
      <c r="C35" s="15" t="s">
        <v>104</v>
      </c>
      <c r="D35" s="11" t="s">
        <v>162</v>
      </c>
      <c r="E35" s="46">
        <v>1115.0385999999999</v>
      </c>
      <c r="F35" s="46">
        <v>1283</v>
      </c>
      <c r="G35" s="21">
        <f>(F35-E35)/E35</f>
        <v>0.150632812173498</v>
      </c>
      <c r="H35" s="46">
        <v>1319.4</v>
      </c>
      <c r="I35" s="21">
        <f>(F35-H35)/H35</f>
        <v>-2.7588297711080862E-2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162</v>
      </c>
      <c r="E36" s="46">
        <v>994.92449999999997</v>
      </c>
      <c r="F36" s="46">
        <v>1157.675</v>
      </c>
      <c r="G36" s="21">
        <f>(F36-E36)/E36</f>
        <v>0.16358075411752349</v>
      </c>
      <c r="H36" s="46">
        <v>1135.8</v>
      </c>
      <c r="I36" s="21">
        <f>(F36-H36)/H36</f>
        <v>1.9259552738158128E-2</v>
      </c>
    </row>
    <row r="37" spans="1:9" ht="16.5" x14ac:dyDescent="0.3">
      <c r="A37" s="37"/>
      <c r="B37" s="34" t="s">
        <v>29</v>
      </c>
      <c r="C37" s="15" t="s">
        <v>103</v>
      </c>
      <c r="D37" s="11" t="s">
        <v>162</v>
      </c>
      <c r="E37" s="46">
        <v>1322.3483999999999</v>
      </c>
      <c r="F37" s="46">
        <v>1450.9749999999999</v>
      </c>
      <c r="G37" s="21">
        <f>(F37-E37)/E37</f>
        <v>9.7271339383781213E-2</v>
      </c>
      <c r="H37" s="46">
        <v>1410.35</v>
      </c>
      <c r="I37" s="21">
        <f>(F37-H37)/H37</f>
        <v>2.8804906583472189E-2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162</v>
      </c>
      <c r="E38" s="49">
        <v>1819.0191555555555</v>
      </c>
      <c r="F38" s="49">
        <v>2297.1555555555556</v>
      </c>
      <c r="G38" s="23">
        <f>(F38-E38)/E38</f>
        <v>0.26285396640255287</v>
      </c>
      <c r="H38" s="49">
        <v>2225</v>
      </c>
      <c r="I38" s="23">
        <f>(F38-H38)/H38</f>
        <v>3.2429463171036212E-2</v>
      </c>
    </row>
    <row r="39" spans="1:9" ht="15.75" customHeight="1" thickBot="1" x14ac:dyDescent="0.25">
      <c r="A39" s="160" t="s">
        <v>190</v>
      </c>
      <c r="B39" s="161"/>
      <c r="C39" s="161"/>
      <c r="D39" s="162"/>
      <c r="E39" s="86">
        <f>SUM(E34:E38)</f>
        <v>7210.9982555555553</v>
      </c>
      <c r="F39" s="109">
        <f>SUM(F34:F38)</f>
        <v>8380.4055555555551</v>
      </c>
      <c r="G39" s="110">
        <f t="shared" ref="G39" si="4">(F39-E39)/E39</f>
        <v>0.16216996018533988</v>
      </c>
      <c r="H39" s="109">
        <f>SUM(H34:H38)</f>
        <v>8354.0249999999996</v>
      </c>
      <c r="I39" s="111">
        <f t="shared" ref="I39" si="5">(F39-H39)/H39</f>
        <v>3.1578257852419014E-3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162</v>
      </c>
      <c r="E41" s="46">
        <v>26894.01222222222</v>
      </c>
      <c r="F41" s="46">
        <v>26171.522222222222</v>
      </c>
      <c r="G41" s="21">
        <f t="shared" ref="G41:G46" si="6">(F41-E41)/E41</f>
        <v>-2.6864344153268906E-2</v>
      </c>
      <c r="H41" s="46">
        <v>26471.522222222222</v>
      </c>
      <c r="I41" s="21">
        <f t="shared" ref="I41:I46" si="7">(F41-H41)/H41</f>
        <v>-1.1332933462668688E-2</v>
      </c>
    </row>
    <row r="42" spans="1:9" ht="16.5" x14ac:dyDescent="0.3">
      <c r="A42" s="37"/>
      <c r="B42" s="34" t="s">
        <v>34</v>
      </c>
      <c r="C42" s="15" t="s">
        <v>155</v>
      </c>
      <c r="D42" s="11" t="s">
        <v>162</v>
      </c>
      <c r="E42" s="46">
        <v>5807.8</v>
      </c>
      <c r="F42" s="46">
        <v>6033.2</v>
      </c>
      <c r="G42" s="21">
        <f t="shared" si="6"/>
        <v>3.8809876373153279E-2</v>
      </c>
      <c r="H42" s="46">
        <v>6083.2</v>
      </c>
      <c r="I42" s="21">
        <f t="shared" si="7"/>
        <v>-8.2193582325092059E-3</v>
      </c>
    </row>
    <row r="43" spans="1:9" ht="16.5" x14ac:dyDescent="0.3">
      <c r="A43" s="37"/>
      <c r="B43" s="39" t="s">
        <v>35</v>
      </c>
      <c r="C43" s="15" t="s">
        <v>153</v>
      </c>
      <c r="D43" s="11" t="s">
        <v>162</v>
      </c>
      <c r="E43" s="57">
        <v>9968.4761904761926</v>
      </c>
      <c r="F43" s="57">
        <v>9968.5714285714294</v>
      </c>
      <c r="G43" s="21">
        <f t="shared" si="6"/>
        <v>9.5539271416125863E-6</v>
      </c>
      <c r="H43" s="57">
        <v>9968.3333333333339</v>
      </c>
      <c r="I43" s="21">
        <f t="shared" si="7"/>
        <v>2.3885160150016183E-5</v>
      </c>
    </row>
    <row r="44" spans="1:9" ht="16.5" x14ac:dyDescent="0.3">
      <c r="A44" s="37"/>
      <c r="B44" s="34" t="s">
        <v>36</v>
      </c>
      <c r="C44" s="15" t="s">
        <v>154</v>
      </c>
      <c r="D44" s="11" t="s">
        <v>162</v>
      </c>
      <c r="E44" s="47">
        <v>12411.342857142856</v>
      </c>
      <c r="F44" s="47">
        <v>12250</v>
      </c>
      <c r="G44" s="21">
        <f t="shared" si="6"/>
        <v>-1.299962937128929E-2</v>
      </c>
      <c r="H44" s="47">
        <v>12166.666666666666</v>
      </c>
      <c r="I44" s="21">
        <f t="shared" si="7"/>
        <v>6.8493150684932006E-3</v>
      </c>
    </row>
    <row r="45" spans="1:9" ht="16.5" x14ac:dyDescent="0.3">
      <c r="A45" s="37"/>
      <c r="B45" s="34" t="s">
        <v>32</v>
      </c>
      <c r="C45" s="15" t="s">
        <v>106</v>
      </c>
      <c r="D45" s="11" t="s">
        <v>162</v>
      </c>
      <c r="E45" s="47">
        <v>15356.293333333335</v>
      </c>
      <c r="F45" s="47">
        <v>15243.466666666667</v>
      </c>
      <c r="G45" s="21">
        <f t="shared" si="6"/>
        <v>-7.3472591476068695E-3</v>
      </c>
      <c r="H45" s="47">
        <v>14915.68888888889</v>
      </c>
      <c r="I45" s="21">
        <f t="shared" si="7"/>
        <v>2.1975369707660512E-2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162</v>
      </c>
      <c r="E46" s="50">
        <v>11492.25</v>
      </c>
      <c r="F46" s="50">
        <v>10686</v>
      </c>
      <c r="G46" s="31">
        <f t="shared" si="6"/>
        <v>-7.0155974678587738E-2</v>
      </c>
      <c r="H46" s="50">
        <v>10404.75</v>
      </c>
      <c r="I46" s="31">
        <f t="shared" si="7"/>
        <v>2.7030923376342535E-2</v>
      </c>
    </row>
    <row r="47" spans="1:9" ht="15.75" customHeight="1" thickBot="1" x14ac:dyDescent="0.25">
      <c r="A47" s="160" t="s">
        <v>191</v>
      </c>
      <c r="B47" s="161"/>
      <c r="C47" s="161"/>
      <c r="D47" s="162"/>
      <c r="E47" s="86">
        <f>SUM(E41:E46)</f>
        <v>81930.174603174601</v>
      </c>
      <c r="F47" s="86">
        <f>SUM(F41:F46)</f>
        <v>80352.760317460314</v>
      </c>
      <c r="G47" s="110">
        <f t="shared" ref="G47" si="8">(F47-E47)/E47</f>
        <v>-1.9253154205449062E-2</v>
      </c>
      <c r="H47" s="109">
        <f>SUM(H41:H46)</f>
        <v>80010.161111111112</v>
      </c>
      <c r="I47" s="111">
        <f t="shared" ref="I47" si="9">(F47-H47)/H47</f>
        <v>4.2819462127245246E-3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7821.62</v>
      </c>
      <c r="F49" s="43">
        <v>6265.5555555555557</v>
      </c>
      <c r="G49" s="21">
        <f t="shared" ref="G49:G54" si="10">(F49-E49)/E49</f>
        <v>-0.19894400960983075</v>
      </c>
      <c r="H49" s="43">
        <v>6576.666666666667</v>
      </c>
      <c r="I49" s="21">
        <f t="shared" ref="I49:I54" si="11">(F49-H49)/H49</f>
        <v>-4.7305288055414792E-2</v>
      </c>
    </row>
    <row r="50" spans="1:9" ht="16.5" x14ac:dyDescent="0.3">
      <c r="A50" s="37"/>
      <c r="B50" s="34" t="s">
        <v>50</v>
      </c>
      <c r="C50" s="15" t="s">
        <v>160</v>
      </c>
      <c r="D50" s="13" t="s">
        <v>112</v>
      </c>
      <c r="E50" s="47">
        <v>23291.3</v>
      </c>
      <c r="F50" s="47">
        <v>23951.25</v>
      </c>
      <c r="G50" s="21">
        <f t="shared" si="10"/>
        <v>2.8334614212173675E-2</v>
      </c>
      <c r="H50" s="47">
        <v>24020.888888888891</v>
      </c>
      <c r="I50" s="21">
        <f t="shared" si="11"/>
        <v>-2.8990970821692903E-3</v>
      </c>
    </row>
    <row r="51" spans="1:9" ht="16.5" x14ac:dyDescent="0.3">
      <c r="A51" s="37"/>
      <c r="B51" s="34" t="s">
        <v>49</v>
      </c>
      <c r="C51" s="15" t="s">
        <v>159</v>
      </c>
      <c r="D51" s="11" t="s">
        <v>200</v>
      </c>
      <c r="E51" s="47">
        <v>1975.5714285714287</v>
      </c>
      <c r="F51" s="47">
        <v>1966.8571428571429</v>
      </c>
      <c r="G51" s="21">
        <f t="shared" si="10"/>
        <v>-4.4110203196182267E-3</v>
      </c>
      <c r="H51" s="47">
        <v>1968.2857142857142</v>
      </c>
      <c r="I51" s="21">
        <f t="shared" si="11"/>
        <v>-7.2579474524599489E-4</v>
      </c>
    </row>
    <row r="52" spans="1:9" ht="16.5" x14ac:dyDescent="0.3">
      <c r="A52" s="37"/>
      <c r="B52" s="34" t="s">
        <v>46</v>
      </c>
      <c r="C52" s="15" t="s">
        <v>111</v>
      </c>
      <c r="D52" s="11" t="s">
        <v>110</v>
      </c>
      <c r="E52" s="47">
        <v>6037.333333333333</v>
      </c>
      <c r="F52" s="47">
        <v>6035.1111111111113</v>
      </c>
      <c r="G52" s="21">
        <f t="shared" si="10"/>
        <v>-3.6808009422842044E-4</v>
      </c>
      <c r="H52" s="47">
        <v>6035.1111111111113</v>
      </c>
      <c r="I52" s="21">
        <f t="shared" si="11"/>
        <v>0</v>
      </c>
    </row>
    <row r="53" spans="1:9" ht="16.5" x14ac:dyDescent="0.3">
      <c r="A53" s="37"/>
      <c r="B53" s="34" t="s">
        <v>47</v>
      </c>
      <c r="C53" s="15" t="s">
        <v>113</v>
      </c>
      <c r="D53" s="13" t="s">
        <v>114</v>
      </c>
      <c r="E53" s="47">
        <v>19273.25</v>
      </c>
      <c r="F53" s="47">
        <v>19273.75</v>
      </c>
      <c r="G53" s="21">
        <f t="shared" si="10"/>
        <v>2.5942692592064131E-5</v>
      </c>
      <c r="H53" s="47">
        <v>19273.75</v>
      </c>
      <c r="I53" s="21">
        <f t="shared" si="11"/>
        <v>0</v>
      </c>
    </row>
    <row r="54" spans="1:9" ht="16.5" customHeight="1" thickBot="1" x14ac:dyDescent="0.35">
      <c r="A54" s="38"/>
      <c r="B54" s="34" t="s">
        <v>48</v>
      </c>
      <c r="C54" s="15" t="s">
        <v>158</v>
      </c>
      <c r="D54" s="12" t="s">
        <v>114</v>
      </c>
      <c r="E54" s="50">
        <v>14492.298571428571</v>
      </c>
      <c r="F54" s="50">
        <v>18805.713857142859</v>
      </c>
      <c r="G54" s="31">
        <f t="shared" si="10"/>
        <v>0.29763500002809384</v>
      </c>
      <c r="H54" s="50">
        <v>18769.998857142858</v>
      </c>
      <c r="I54" s="31">
        <f t="shared" si="11"/>
        <v>1.9027704941180072E-3</v>
      </c>
    </row>
    <row r="55" spans="1:9" ht="15.75" customHeight="1" thickBot="1" x14ac:dyDescent="0.25">
      <c r="A55" s="160" t="s">
        <v>192</v>
      </c>
      <c r="B55" s="161"/>
      <c r="C55" s="161"/>
      <c r="D55" s="162"/>
      <c r="E55" s="86">
        <f>SUM(E49:E54)</f>
        <v>72891.373333333337</v>
      </c>
      <c r="F55" s="86">
        <f>SUM(F49:F54)</f>
        <v>76298.237666666668</v>
      </c>
      <c r="G55" s="110">
        <f t="shared" ref="G55" si="12">(F55-E55)/E55</f>
        <v>4.6738923654980266E-2</v>
      </c>
      <c r="H55" s="86">
        <f>SUM(H49:H54)</f>
        <v>76644.701238095236</v>
      </c>
      <c r="I55" s="111">
        <f t="shared" ref="I55" si="13">(F55-H55)/H55</f>
        <v>-4.5203851777344201E-3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56</v>
      </c>
      <c r="C57" s="19" t="s">
        <v>123</v>
      </c>
      <c r="D57" s="20" t="s">
        <v>120</v>
      </c>
      <c r="E57" s="43">
        <v>17101.625</v>
      </c>
      <c r="F57" s="66">
        <v>19855.625</v>
      </c>
      <c r="G57" s="22">
        <f t="shared" ref="G57:G65" si="14">(F57-E57)/E57</f>
        <v>0.16103732832406278</v>
      </c>
      <c r="H57" s="66">
        <v>19935</v>
      </c>
      <c r="I57" s="22">
        <f t="shared" ref="I57:I65" si="15">(F57-H57)/H57</f>
        <v>-3.9816904941058443E-3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3250</v>
      </c>
      <c r="G58" s="21">
        <f t="shared" si="14"/>
        <v>-0.13333333333333333</v>
      </c>
      <c r="H58" s="70">
        <v>3250</v>
      </c>
      <c r="I58" s="21">
        <f t="shared" si="15"/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3824.3333333333335</v>
      </c>
      <c r="F59" s="70">
        <v>3953.8333333333335</v>
      </c>
      <c r="G59" s="21">
        <f t="shared" si="14"/>
        <v>3.3862111043319099E-2</v>
      </c>
      <c r="H59" s="70">
        <v>3953.8333333333335</v>
      </c>
      <c r="I59" s="21">
        <f t="shared" si="15"/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2000.8333333333333</v>
      </c>
      <c r="F60" s="70">
        <v>2047.5</v>
      </c>
      <c r="G60" s="21">
        <f t="shared" si="14"/>
        <v>2.3323615160349892E-2</v>
      </c>
      <c r="H60" s="70">
        <v>2047.5</v>
      </c>
      <c r="I60" s="21">
        <f t="shared" si="15"/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61">
        <v>5250</v>
      </c>
      <c r="F61" s="105">
        <v>5500</v>
      </c>
      <c r="G61" s="21">
        <f t="shared" si="14"/>
        <v>4.7619047619047616E-2</v>
      </c>
      <c r="H61" s="105">
        <v>5500</v>
      </c>
      <c r="I61" s="21">
        <f t="shared" si="15"/>
        <v>0</v>
      </c>
    </row>
    <row r="62" spans="1:9" ht="17.25" thickBot="1" x14ac:dyDescent="0.35">
      <c r="A62" s="118"/>
      <c r="B62" s="100" t="s">
        <v>42</v>
      </c>
      <c r="C62" s="16" t="s">
        <v>199</v>
      </c>
      <c r="D62" s="12" t="s">
        <v>114</v>
      </c>
      <c r="E62" s="50">
        <v>2151.25</v>
      </c>
      <c r="F62" s="73">
        <v>2108.75</v>
      </c>
      <c r="G62" s="29">
        <f t="shared" si="14"/>
        <v>-1.9755955839628123E-2</v>
      </c>
      <c r="H62" s="73">
        <v>2108.75</v>
      </c>
      <c r="I62" s="29">
        <f t="shared" si="15"/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57">
        <v>5191.2</v>
      </c>
      <c r="F63" s="68">
        <v>5280.625</v>
      </c>
      <c r="G63" s="21">
        <f t="shared" si="14"/>
        <v>1.7226267529665624E-2</v>
      </c>
      <c r="H63" s="68">
        <v>5280.625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4829.2</v>
      </c>
      <c r="F64" s="70">
        <v>4761.5</v>
      </c>
      <c r="G64" s="21">
        <f t="shared" si="14"/>
        <v>-1.4018885115547051E-2</v>
      </c>
      <c r="H64" s="70">
        <v>4761.5</v>
      </c>
      <c r="I64" s="21">
        <f t="shared" si="15"/>
        <v>0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4770.3888888888887</v>
      </c>
      <c r="F65" s="50">
        <v>4570</v>
      </c>
      <c r="G65" s="29">
        <f t="shared" si="14"/>
        <v>-4.2006824507668794E-2</v>
      </c>
      <c r="H65" s="50">
        <v>4485.5</v>
      </c>
      <c r="I65" s="29">
        <f t="shared" si="15"/>
        <v>1.8838479545201205E-2</v>
      </c>
    </row>
    <row r="66" spans="1:9" ht="15.75" customHeight="1" thickBot="1" x14ac:dyDescent="0.25">
      <c r="A66" s="160" t="s">
        <v>193</v>
      </c>
      <c r="B66" s="171"/>
      <c r="C66" s="171"/>
      <c r="D66" s="172"/>
      <c r="E66" s="106">
        <f>SUM(E57:E65)</f>
        <v>48868.830555555549</v>
      </c>
      <c r="F66" s="106">
        <f>SUM(F57:F65)</f>
        <v>51327.833333333328</v>
      </c>
      <c r="G66" s="108">
        <f t="shared" ref="G66" si="16">(F66-E66)/E66</f>
        <v>5.031842894178349E-2</v>
      </c>
      <c r="H66" s="106">
        <f>SUM(H57:H65)</f>
        <v>51322.708333333328</v>
      </c>
      <c r="I66" s="111">
        <f t="shared" ref="I66" si="17">(F66-H66)/H66</f>
        <v>9.9858331066901031E-5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132</v>
      </c>
      <c r="D68" s="20" t="s">
        <v>126</v>
      </c>
      <c r="E68" s="43">
        <v>7223.666666666667</v>
      </c>
      <c r="F68" s="54">
        <v>7228.625</v>
      </c>
      <c r="G68" s="21">
        <f t="shared" ref="G68:G73" si="18">(F68-E68)/E68</f>
        <v>6.8640118130215905E-4</v>
      </c>
      <c r="H68" s="54">
        <v>7253.2222222222226</v>
      </c>
      <c r="I68" s="21">
        <f t="shared" ref="I68:I73" si="19">(F68-H68)/H68</f>
        <v>-3.3912131006909362E-3</v>
      </c>
    </row>
    <row r="69" spans="1:9" ht="16.5" x14ac:dyDescent="0.3">
      <c r="A69" s="37"/>
      <c r="B69" s="34" t="s">
        <v>59</v>
      </c>
      <c r="C69" s="15" t="s">
        <v>129</v>
      </c>
      <c r="D69" s="13" t="s">
        <v>124</v>
      </c>
      <c r="E69" s="47">
        <v>5886.9</v>
      </c>
      <c r="F69" s="46">
        <v>6451.5</v>
      </c>
      <c r="G69" s="21">
        <f t="shared" si="18"/>
        <v>9.5907863221729672E-2</v>
      </c>
      <c r="H69" s="46">
        <v>6451.5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130</v>
      </c>
      <c r="D70" s="13" t="s">
        <v>125</v>
      </c>
      <c r="E70" s="47">
        <v>47175.375</v>
      </c>
      <c r="F70" s="46">
        <v>47046.625</v>
      </c>
      <c r="G70" s="21">
        <f t="shared" si="18"/>
        <v>-2.7291780934438781E-3</v>
      </c>
      <c r="H70" s="46">
        <v>47046.625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131</v>
      </c>
      <c r="D71" s="13" t="s">
        <v>201</v>
      </c>
      <c r="E71" s="47">
        <v>11794.638095238095</v>
      </c>
      <c r="F71" s="46">
        <v>12162.5</v>
      </c>
      <c r="G71" s="21">
        <f t="shared" si="18"/>
        <v>3.1188909892065578E-2</v>
      </c>
      <c r="H71" s="46">
        <v>12162.5</v>
      </c>
      <c r="I71" s="21">
        <f t="shared" si="19"/>
        <v>0</v>
      </c>
    </row>
    <row r="72" spans="1:9" ht="16.5" x14ac:dyDescent="0.3">
      <c r="A72" s="37"/>
      <c r="B72" s="34" t="s">
        <v>63</v>
      </c>
      <c r="C72" s="15" t="s">
        <v>133</v>
      </c>
      <c r="D72" s="13" t="s">
        <v>127</v>
      </c>
      <c r="E72" s="47">
        <v>3844.91</v>
      </c>
      <c r="F72" s="46">
        <v>3713.2</v>
      </c>
      <c r="G72" s="21">
        <f t="shared" si="18"/>
        <v>-3.4255678286357817E-2</v>
      </c>
      <c r="H72" s="46">
        <v>3709.7</v>
      </c>
      <c r="I72" s="21">
        <f t="shared" si="19"/>
        <v>9.4347251799336879E-4</v>
      </c>
    </row>
    <row r="73" spans="1:9" ht="16.5" customHeight="1" thickBot="1" x14ac:dyDescent="0.35">
      <c r="A73" s="37"/>
      <c r="B73" s="34" t="s">
        <v>64</v>
      </c>
      <c r="C73" s="15" t="s">
        <v>134</v>
      </c>
      <c r="D73" s="12" t="s">
        <v>128</v>
      </c>
      <c r="E73" s="50">
        <v>3516.7142857142853</v>
      </c>
      <c r="F73" s="58">
        <v>3577.7142857142858</v>
      </c>
      <c r="G73" s="31">
        <f t="shared" si="18"/>
        <v>1.7345736686030112E-2</v>
      </c>
      <c r="H73" s="58">
        <v>3424.1428571428573</v>
      </c>
      <c r="I73" s="31">
        <f t="shared" si="19"/>
        <v>4.4849597396637284E-2</v>
      </c>
    </row>
    <row r="74" spans="1:9" ht="15.75" customHeight="1" thickBot="1" x14ac:dyDescent="0.25">
      <c r="A74" s="160" t="s">
        <v>216</v>
      </c>
      <c r="B74" s="161"/>
      <c r="C74" s="161"/>
      <c r="D74" s="162"/>
      <c r="E74" s="86">
        <f>SUM(E68:E73)</f>
        <v>79442.20404761906</v>
      </c>
      <c r="F74" s="86">
        <f>SUM(F68:F73)</f>
        <v>80180.164285714287</v>
      </c>
      <c r="G74" s="110">
        <f t="shared" ref="G74" si="20">(F74-E74)/E74</f>
        <v>9.2892719549029761E-3</v>
      </c>
      <c r="H74" s="86">
        <f>SUM(H68:H73)</f>
        <v>80047.690079365071</v>
      </c>
      <c r="I74" s="111">
        <f t="shared" ref="I74" si="21">(F74-H74)/H74</f>
        <v>1.6549410260042645E-3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139</v>
      </c>
      <c r="D76" s="20" t="s">
        <v>135</v>
      </c>
      <c r="E76" s="43">
        <v>3595</v>
      </c>
      <c r="F76" s="43">
        <v>3629.6</v>
      </c>
      <c r="G76" s="21">
        <f>(F76-E76)/E76</f>
        <v>9.6244784422809208E-3</v>
      </c>
      <c r="H76" s="43">
        <v>3629.6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140</v>
      </c>
      <c r="D77" s="13" t="s">
        <v>136</v>
      </c>
      <c r="E77" s="47">
        <v>2742.7777777777778</v>
      </c>
      <c r="F77" s="47">
        <v>2660.4444444444443</v>
      </c>
      <c r="G77" s="21">
        <f>(F77-E77)/E77</f>
        <v>-3.0018229694146296E-2</v>
      </c>
      <c r="H77" s="47">
        <v>2660.4444444444443</v>
      </c>
      <c r="I77" s="21">
        <f>(F77-H77)/H77</f>
        <v>0</v>
      </c>
    </row>
    <row r="78" spans="1:9" ht="16.5" x14ac:dyDescent="0.3">
      <c r="A78" s="37"/>
      <c r="B78" s="34" t="s">
        <v>70</v>
      </c>
      <c r="C78" s="15" t="s">
        <v>142</v>
      </c>
      <c r="D78" s="13" t="s">
        <v>138</v>
      </c>
      <c r="E78" s="47">
        <v>2096.2333333333336</v>
      </c>
      <c r="F78" s="47">
        <v>2111.1111111111113</v>
      </c>
      <c r="G78" s="21">
        <f>(F78-E78)/E78</f>
        <v>7.0973863172568586E-3</v>
      </c>
      <c r="H78" s="47">
        <v>2111.1111111111113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141</v>
      </c>
      <c r="D79" s="13" t="s">
        <v>137</v>
      </c>
      <c r="E79" s="47">
        <v>1297.2666666666669</v>
      </c>
      <c r="F79" s="47">
        <v>1320</v>
      </c>
      <c r="G79" s="21">
        <f>(F79-E79)/E79</f>
        <v>1.7524024872809331E-2</v>
      </c>
      <c r="H79" s="47">
        <v>1318.8888888888889</v>
      </c>
      <c r="I79" s="21">
        <f>(F79-H79)/H79</f>
        <v>8.4245998315078121E-4</v>
      </c>
    </row>
    <row r="80" spans="1:9" ht="16.5" customHeight="1" thickBot="1" x14ac:dyDescent="0.35">
      <c r="A80" s="38"/>
      <c r="B80" s="34" t="s">
        <v>71</v>
      </c>
      <c r="C80" s="15" t="s">
        <v>202</v>
      </c>
      <c r="D80" s="12" t="s">
        <v>135</v>
      </c>
      <c r="E80" s="50">
        <v>1695</v>
      </c>
      <c r="F80" s="50">
        <v>1651</v>
      </c>
      <c r="G80" s="21">
        <f>(F80-E80)/E80</f>
        <v>-2.5958702064896755E-2</v>
      </c>
      <c r="H80" s="50">
        <v>1615</v>
      </c>
      <c r="I80" s="21">
        <f>(F80-H80)/H80</f>
        <v>2.2291021671826627E-2</v>
      </c>
    </row>
    <row r="81" spans="1:11" ht="15.75" customHeight="1" thickBot="1" x14ac:dyDescent="0.25">
      <c r="A81" s="160" t="s">
        <v>194</v>
      </c>
      <c r="B81" s="161"/>
      <c r="C81" s="161"/>
      <c r="D81" s="162"/>
      <c r="E81" s="86">
        <f>SUM(E76:E80)</f>
        <v>11426.277777777777</v>
      </c>
      <c r="F81" s="86">
        <f>SUM(F76:F80)</f>
        <v>11372.155555555555</v>
      </c>
      <c r="G81" s="110">
        <f t="shared" ref="G81" si="22">(F81-E81)/E81</f>
        <v>-4.7366450627938563E-3</v>
      </c>
      <c r="H81" s="86">
        <f>SUM(H76:H80)</f>
        <v>11335.044444444444</v>
      </c>
      <c r="I81" s="111">
        <f t="shared" ref="I81" si="23">(F81-H81)/H81</f>
        <v>3.2740154917787101E-3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75</v>
      </c>
      <c r="C83" s="15" t="s">
        <v>149</v>
      </c>
      <c r="D83" s="20" t="s">
        <v>146</v>
      </c>
      <c r="E83" s="43">
        <v>921.16000000000008</v>
      </c>
      <c r="F83" s="43">
        <v>823.66666666666663</v>
      </c>
      <c r="G83" s="22">
        <f t="shared" ref="G83:G89" si="24">(F83-E83)/E83</f>
        <v>-0.10583756712550854</v>
      </c>
      <c r="H83" s="43">
        <v>843.66666666666663</v>
      </c>
      <c r="I83" s="22">
        <f t="shared" ref="I83:I89" si="25">(F83-H83)/H83</f>
        <v>-2.3706045041485581E-2</v>
      </c>
    </row>
    <row r="84" spans="1:11" ht="16.5" x14ac:dyDescent="0.3">
      <c r="A84" s="37"/>
      <c r="B84" s="34" t="s">
        <v>74</v>
      </c>
      <c r="C84" s="15" t="s">
        <v>145</v>
      </c>
      <c r="D84" s="11" t="s">
        <v>143</v>
      </c>
      <c r="E84" s="47">
        <v>1423</v>
      </c>
      <c r="F84" s="47">
        <v>1466.4285714285713</v>
      </c>
      <c r="G84" s="21">
        <f t="shared" si="24"/>
        <v>3.0519024194357928E-2</v>
      </c>
      <c r="H84" s="47">
        <v>1466.4285714285713</v>
      </c>
      <c r="I84" s="21">
        <f t="shared" si="25"/>
        <v>0</v>
      </c>
    </row>
    <row r="85" spans="1:11" ht="16.5" x14ac:dyDescent="0.3">
      <c r="A85" s="37"/>
      <c r="B85" s="34" t="s">
        <v>76</v>
      </c>
      <c r="C85" s="15" t="s">
        <v>144</v>
      </c>
      <c r="D85" s="13" t="s">
        <v>162</v>
      </c>
      <c r="E85" s="47">
        <v>1465.5</v>
      </c>
      <c r="F85" s="32">
        <v>1448.1111111111111</v>
      </c>
      <c r="G85" s="21">
        <f t="shared" si="24"/>
        <v>-1.186549907123092E-2</v>
      </c>
      <c r="H85" s="32">
        <v>1448.1111111111111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147</v>
      </c>
      <c r="D86" s="13" t="s">
        <v>163</v>
      </c>
      <c r="E86" s="47">
        <v>1411.5</v>
      </c>
      <c r="F86" s="47">
        <v>1453.7</v>
      </c>
      <c r="G86" s="21">
        <f t="shared" si="24"/>
        <v>2.9897272405242682E-2</v>
      </c>
      <c r="H86" s="47">
        <v>1453.7</v>
      </c>
      <c r="I86" s="21">
        <f t="shared" si="25"/>
        <v>0</v>
      </c>
    </row>
    <row r="87" spans="1:11" ht="16.5" x14ac:dyDescent="0.3">
      <c r="A87" s="37"/>
      <c r="B87" s="34" t="s">
        <v>79</v>
      </c>
      <c r="C87" s="15" t="s">
        <v>156</v>
      </c>
      <c r="D87" s="25" t="s">
        <v>157</v>
      </c>
      <c r="E87" s="61">
        <v>8750</v>
      </c>
      <c r="F87" s="61">
        <v>8750</v>
      </c>
      <c r="G87" s="21">
        <f t="shared" si="24"/>
        <v>0</v>
      </c>
      <c r="H87" s="61">
        <v>8750</v>
      </c>
      <c r="I87" s="21">
        <f t="shared" si="25"/>
        <v>0</v>
      </c>
    </row>
    <row r="88" spans="1:11" ht="16.5" x14ac:dyDescent="0.3">
      <c r="A88" s="37"/>
      <c r="B88" s="34" t="s">
        <v>80</v>
      </c>
      <c r="C88" s="15" t="s">
        <v>152</v>
      </c>
      <c r="D88" s="25" t="s">
        <v>151</v>
      </c>
      <c r="E88" s="61">
        <v>3854.3</v>
      </c>
      <c r="F88" s="61">
        <v>3954.5</v>
      </c>
      <c r="G88" s="21">
        <f t="shared" si="24"/>
        <v>2.5996938484290223E-2</v>
      </c>
      <c r="H88" s="61">
        <v>3954.5</v>
      </c>
      <c r="I88" s="21">
        <f t="shared" si="25"/>
        <v>0</v>
      </c>
    </row>
    <row r="89" spans="1:11" ht="16.5" customHeight="1" thickBot="1" x14ac:dyDescent="0.35">
      <c r="A89" s="35"/>
      <c r="B89" s="36" t="s">
        <v>78</v>
      </c>
      <c r="C89" s="16" t="s">
        <v>150</v>
      </c>
      <c r="D89" s="12" t="s">
        <v>148</v>
      </c>
      <c r="E89" s="50">
        <v>1720.0266666666666</v>
      </c>
      <c r="F89" s="50">
        <v>1838.5</v>
      </c>
      <c r="G89" s="23">
        <f t="shared" si="24"/>
        <v>6.8878777073223679E-2</v>
      </c>
      <c r="H89" s="50">
        <v>1788.5</v>
      </c>
      <c r="I89" s="23">
        <f t="shared" si="25"/>
        <v>2.7956388034665922E-2</v>
      </c>
    </row>
    <row r="90" spans="1:11" ht="15.75" customHeight="1" thickBot="1" x14ac:dyDescent="0.25">
      <c r="A90" s="160" t="s">
        <v>195</v>
      </c>
      <c r="B90" s="161"/>
      <c r="C90" s="161"/>
      <c r="D90" s="162"/>
      <c r="E90" s="86">
        <f>SUM(E83:E89)</f>
        <v>19545.486666666664</v>
      </c>
      <c r="F90" s="86">
        <f>SUM(F83:F89)</f>
        <v>19734.906349206351</v>
      </c>
      <c r="G90" s="120">
        <f t="shared" ref="G90:G91" si="26">(F90-E90)/E90</f>
        <v>9.6912236451358064E-3</v>
      </c>
      <c r="H90" s="86">
        <f>SUM(H83:H89)</f>
        <v>19704.906349206351</v>
      </c>
      <c r="I90" s="111">
        <f t="shared" ref="I90:I91" si="27">(F90-H90)/H90</f>
        <v>1.5224634651059025E-3</v>
      </c>
    </row>
    <row r="91" spans="1:11" ht="15.75" customHeight="1" thickBot="1" x14ac:dyDescent="0.25">
      <c r="A91" s="160" t="s">
        <v>196</v>
      </c>
      <c r="B91" s="161"/>
      <c r="C91" s="161"/>
      <c r="D91" s="162"/>
      <c r="E91" s="106">
        <f>SUM(E32,E39,E47,E55,E66,E74,E81,E90)</f>
        <v>347548.29742857139</v>
      </c>
      <c r="F91" s="106">
        <f>SUM(F32,F39,F47,F55,F66,F74,F81,F90)</f>
        <v>347957.91139682534</v>
      </c>
      <c r="G91" s="108">
        <f t="shared" si="26"/>
        <v>1.1785814267674122E-3</v>
      </c>
      <c r="H91" s="106">
        <f>SUM(H32,H39,H47,H55,H66,H74,H81,H90)</f>
        <v>347334.09488888888</v>
      </c>
      <c r="I91" s="121">
        <f t="shared" si="27"/>
        <v>1.7960128795763983E-3</v>
      </c>
      <c r="J91" s="122"/>
    </row>
    <row r="92" spans="1:11" x14ac:dyDescent="0.25">
      <c r="E92" s="123"/>
      <c r="F92" s="123"/>
      <c r="K92" s="124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A7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875" customWidth="1"/>
    <col min="4" max="6" width="13.125" customWidth="1"/>
    <col min="7" max="7" width="8.37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207</v>
      </c>
      <c r="B9" s="26"/>
      <c r="C9" s="26"/>
      <c r="D9" s="26"/>
      <c r="E9" s="134"/>
      <c r="F9" s="134"/>
    </row>
    <row r="10" spans="1:9" ht="18" x14ac:dyDescent="0.2">
      <c r="A10" s="2" t="s">
        <v>208</v>
      </c>
      <c r="B10" s="2"/>
      <c r="C10" s="2"/>
    </row>
    <row r="11" spans="1:9" ht="18" x14ac:dyDescent="0.25">
      <c r="A11" s="2" t="s">
        <v>226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209</v>
      </c>
      <c r="E13" s="150" t="s">
        <v>210</v>
      </c>
      <c r="F13" s="150" t="s">
        <v>211</v>
      </c>
      <c r="G13" s="150" t="s">
        <v>212</v>
      </c>
      <c r="H13" s="150" t="s">
        <v>213</v>
      </c>
      <c r="I13" s="150" t="s">
        <v>214</v>
      </c>
    </row>
    <row r="14" spans="1:9" ht="42.75" customHeight="1" thickBot="1" x14ac:dyDescent="0.25">
      <c r="A14" s="155"/>
      <c r="B14" s="155"/>
      <c r="C14" s="157"/>
      <c r="D14" s="170"/>
      <c r="E14" s="170"/>
      <c r="F14" s="170"/>
      <c r="G14" s="151"/>
      <c r="H14" s="151"/>
      <c r="I14" s="170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164</v>
      </c>
      <c r="D16" s="139">
        <v>1500</v>
      </c>
      <c r="E16" s="139">
        <v>1500</v>
      </c>
      <c r="F16" s="139">
        <v>1625</v>
      </c>
      <c r="G16" s="140">
        <v>1500</v>
      </c>
      <c r="H16" s="140">
        <v>1083</v>
      </c>
      <c r="I16" s="83">
        <v>1441.6</v>
      </c>
    </row>
    <row r="17" spans="1:9" ht="16.5" x14ac:dyDescent="0.3">
      <c r="A17" s="92"/>
      <c r="B17" s="141" t="s">
        <v>5</v>
      </c>
      <c r="C17" s="15" t="s">
        <v>165</v>
      </c>
      <c r="D17" s="93">
        <v>2125</v>
      </c>
      <c r="E17" s="93">
        <v>2250</v>
      </c>
      <c r="F17" s="93">
        <v>2500</v>
      </c>
      <c r="G17" s="32">
        <v>1750</v>
      </c>
      <c r="H17" s="32">
        <v>1500</v>
      </c>
      <c r="I17" s="83">
        <v>2025</v>
      </c>
    </row>
    <row r="18" spans="1:9" ht="16.5" x14ac:dyDescent="0.3">
      <c r="A18" s="92"/>
      <c r="B18" s="141" t="s">
        <v>6</v>
      </c>
      <c r="C18" s="15" t="s">
        <v>166</v>
      </c>
      <c r="D18" s="93">
        <v>1125</v>
      </c>
      <c r="E18" s="93">
        <v>3500</v>
      </c>
      <c r="F18" s="93">
        <v>1500</v>
      </c>
      <c r="G18" s="32">
        <v>1500</v>
      </c>
      <c r="H18" s="32">
        <v>3666</v>
      </c>
      <c r="I18" s="83">
        <v>2258.1999999999998</v>
      </c>
    </row>
    <row r="19" spans="1:9" ht="16.5" x14ac:dyDescent="0.3">
      <c r="A19" s="92"/>
      <c r="B19" s="141" t="s">
        <v>7</v>
      </c>
      <c r="C19" s="15" t="s">
        <v>167</v>
      </c>
      <c r="D19" s="93">
        <v>625</v>
      </c>
      <c r="E19" s="93">
        <v>500</v>
      </c>
      <c r="F19" s="93">
        <v>1500</v>
      </c>
      <c r="G19" s="32">
        <v>825</v>
      </c>
      <c r="H19" s="32">
        <v>666</v>
      </c>
      <c r="I19" s="83">
        <v>823.2</v>
      </c>
    </row>
    <row r="20" spans="1:9" ht="16.5" x14ac:dyDescent="0.3">
      <c r="A20" s="92"/>
      <c r="B20" s="141" t="s">
        <v>8</v>
      </c>
      <c r="C20" s="15" t="s">
        <v>168</v>
      </c>
      <c r="D20" s="93">
        <v>3000</v>
      </c>
      <c r="E20" s="93">
        <v>3500</v>
      </c>
      <c r="F20" s="93">
        <v>3500</v>
      </c>
      <c r="G20" s="32">
        <v>6000</v>
      </c>
      <c r="H20" s="32">
        <v>4333</v>
      </c>
      <c r="I20" s="83">
        <v>4066.6</v>
      </c>
    </row>
    <row r="21" spans="1:9" ht="16.5" x14ac:dyDescent="0.3">
      <c r="A21" s="92"/>
      <c r="B21" s="141" t="s">
        <v>9</v>
      </c>
      <c r="C21" s="15" t="s">
        <v>169</v>
      </c>
      <c r="D21" s="93">
        <v>1500</v>
      </c>
      <c r="E21" s="93">
        <v>2000</v>
      </c>
      <c r="F21" s="93">
        <v>1625</v>
      </c>
      <c r="G21" s="32">
        <v>2000</v>
      </c>
      <c r="H21" s="32">
        <v>1166</v>
      </c>
      <c r="I21" s="83">
        <v>1658.2</v>
      </c>
    </row>
    <row r="22" spans="1:9" ht="16.5" x14ac:dyDescent="0.3">
      <c r="A22" s="92"/>
      <c r="B22" s="141" t="s">
        <v>10</v>
      </c>
      <c r="C22" s="15" t="s">
        <v>170</v>
      </c>
      <c r="D22" s="93">
        <v>1125</v>
      </c>
      <c r="E22" s="93">
        <v>1250</v>
      </c>
      <c r="F22" s="93">
        <v>1500</v>
      </c>
      <c r="G22" s="32">
        <v>1250</v>
      </c>
      <c r="H22" s="32">
        <v>1000</v>
      </c>
      <c r="I22" s="83">
        <v>1225</v>
      </c>
    </row>
    <row r="23" spans="1:9" ht="16.5" x14ac:dyDescent="0.3">
      <c r="A23" s="92"/>
      <c r="B23" s="141" t="s">
        <v>11</v>
      </c>
      <c r="C23" s="15" t="s">
        <v>171</v>
      </c>
      <c r="D23" s="93">
        <v>300</v>
      </c>
      <c r="E23" s="93">
        <v>350</v>
      </c>
      <c r="F23" s="93">
        <v>291.64999999999998</v>
      </c>
      <c r="G23" s="32">
        <v>375</v>
      </c>
      <c r="H23" s="32">
        <v>300</v>
      </c>
      <c r="I23" s="83">
        <v>323.33000000000004</v>
      </c>
    </row>
    <row r="24" spans="1:9" ht="16.5" x14ac:dyDescent="0.3">
      <c r="A24" s="92"/>
      <c r="B24" s="141" t="s">
        <v>12</v>
      </c>
      <c r="C24" s="15" t="s">
        <v>172</v>
      </c>
      <c r="D24" s="93"/>
      <c r="E24" s="93">
        <v>350</v>
      </c>
      <c r="F24" s="93">
        <v>750</v>
      </c>
      <c r="G24" s="32">
        <v>750</v>
      </c>
      <c r="H24" s="32">
        <v>500</v>
      </c>
      <c r="I24" s="83">
        <v>587.5</v>
      </c>
    </row>
    <row r="25" spans="1:9" ht="16.5" x14ac:dyDescent="0.3">
      <c r="A25" s="92"/>
      <c r="B25" s="141" t="s">
        <v>13</v>
      </c>
      <c r="C25" s="15" t="s">
        <v>173</v>
      </c>
      <c r="D25" s="93">
        <v>500</v>
      </c>
      <c r="E25" s="93">
        <v>350</v>
      </c>
      <c r="F25" s="93">
        <v>750</v>
      </c>
      <c r="G25" s="32">
        <v>500</v>
      </c>
      <c r="H25" s="32">
        <v>500</v>
      </c>
      <c r="I25" s="83">
        <v>520</v>
      </c>
    </row>
    <row r="26" spans="1:9" ht="16.5" x14ac:dyDescent="0.3">
      <c r="A26" s="92"/>
      <c r="B26" s="141" t="s">
        <v>14</v>
      </c>
      <c r="C26" s="15" t="s">
        <v>174</v>
      </c>
      <c r="D26" s="93">
        <v>300</v>
      </c>
      <c r="E26" s="93">
        <v>500</v>
      </c>
      <c r="F26" s="93">
        <v>750</v>
      </c>
      <c r="G26" s="32">
        <v>500</v>
      </c>
      <c r="H26" s="32">
        <v>500</v>
      </c>
      <c r="I26" s="83">
        <v>510</v>
      </c>
    </row>
    <row r="27" spans="1:9" ht="16.5" x14ac:dyDescent="0.3">
      <c r="A27" s="92"/>
      <c r="B27" s="141" t="s">
        <v>15</v>
      </c>
      <c r="C27" s="15" t="s">
        <v>175</v>
      </c>
      <c r="D27" s="93">
        <v>1250</v>
      </c>
      <c r="E27" s="93">
        <v>1000</v>
      </c>
      <c r="F27" s="93">
        <v>1500</v>
      </c>
      <c r="G27" s="32">
        <v>1250</v>
      </c>
      <c r="H27" s="32">
        <v>1000</v>
      </c>
      <c r="I27" s="83">
        <v>1200</v>
      </c>
    </row>
    <row r="28" spans="1:9" ht="16.5" x14ac:dyDescent="0.3">
      <c r="A28" s="92"/>
      <c r="B28" s="141" t="s">
        <v>16</v>
      </c>
      <c r="C28" s="15" t="s">
        <v>176</v>
      </c>
      <c r="D28" s="93">
        <v>350</v>
      </c>
      <c r="E28" s="93">
        <v>500</v>
      </c>
      <c r="F28" s="93">
        <v>625</v>
      </c>
      <c r="G28" s="32">
        <v>500</v>
      </c>
      <c r="H28" s="32">
        <v>500</v>
      </c>
      <c r="I28" s="83">
        <v>495</v>
      </c>
    </row>
    <row r="29" spans="1:9" ht="16.5" x14ac:dyDescent="0.3">
      <c r="A29" s="92"/>
      <c r="B29" s="141" t="s">
        <v>17</v>
      </c>
      <c r="C29" s="15" t="s">
        <v>177</v>
      </c>
      <c r="D29" s="93"/>
      <c r="E29" s="93">
        <v>1500</v>
      </c>
      <c r="F29" s="93">
        <v>1000</v>
      </c>
      <c r="G29" s="32">
        <v>1000</v>
      </c>
      <c r="H29" s="32">
        <v>916</v>
      </c>
      <c r="I29" s="83">
        <v>1104</v>
      </c>
    </row>
    <row r="30" spans="1:9" ht="16.5" x14ac:dyDescent="0.3">
      <c r="A30" s="92"/>
      <c r="B30" s="141" t="s">
        <v>18</v>
      </c>
      <c r="C30" s="15" t="s">
        <v>178</v>
      </c>
      <c r="D30" s="93">
        <v>1000</v>
      </c>
      <c r="E30" s="93">
        <v>2500</v>
      </c>
      <c r="F30" s="93">
        <v>1250</v>
      </c>
      <c r="G30" s="32">
        <v>1000</v>
      </c>
      <c r="H30" s="32">
        <v>1000</v>
      </c>
      <c r="I30" s="83">
        <v>1350</v>
      </c>
    </row>
    <row r="31" spans="1:9" ht="16.5" customHeight="1" thickBot="1" x14ac:dyDescent="0.35">
      <c r="A31" s="94"/>
      <c r="B31" s="142" t="s">
        <v>19</v>
      </c>
      <c r="C31" s="16" t="s">
        <v>179</v>
      </c>
      <c r="D31" s="49">
        <v>1000</v>
      </c>
      <c r="E31" s="49">
        <v>1000</v>
      </c>
      <c r="F31" s="49">
        <v>1000</v>
      </c>
      <c r="G31" s="135">
        <v>1000</v>
      </c>
      <c r="H31" s="135">
        <v>750</v>
      </c>
      <c r="I31" s="85">
        <v>950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180</v>
      </c>
      <c r="D33" s="139">
        <v>2000</v>
      </c>
      <c r="E33" s="139">
        <v>2000</v>
      </c>
      <c r="F33" s="139">
        <v>2500</v>
      </c>
      <c r="G33" s="140">
        <v>2500</v>
      </c>
      <c r="H33" s="140">
        <v>1666</v>
      </c>
      <c r="I33" s="83">
        <v>2133.1999999999998</v>
      </c>
    </row>
    <row r="34" spans="1:9" ht="16.5" x14ac:dyDescent="0.3">
      <c r="A34" s="92"/>
      <c r="B34" s="141" t="s">
        <v>27</v>
      </c>
      <c r="C34" s="15" t="s">
        <v>181</v>
      </c>
      <c r="D34" s="93">
        <v>2250</v>
      </c>
      <c r="E34" s="93">
        <v>2000</v>
      </c>
      <c r="F34" s="93">
        <v>2000</v>
      </c>
      <c r="G34" s="32">
        <v>2500</v>
      </c>
      <c r="H34" s="32">
        <v>1666</v>
      </c>
      <c r="I34" s="83">
        <v>2083.1999999999998</v>
      </c>
    </row>
    <row r="35" spans="1:9" ht="16.5" x14ac:dyDescent="0.3">
      <c r="A35" s="92"/>
      <c r="B35" s="143" t="s">
        <v>28</v>
      </c>
      <c r="C35" s="15" t="s">
        <v>182</v>
      </c>
      <c r="D35" s="93">
        <v>1000</v>
      </c>
      <c r="E35" s="93">
        <v>1000</v>
      </c>
      <c r="F35" s="93">
        <v>1375</v>
      </c>
      <c r="G35" s="32">
        <v>1125</v>
      </c>
      <c r="H35" s="32">
        <v>1083</v>
      </c>
      <c r="I35" s="83">
        <v>1116.5999999999999</v>
      </c>
    </row>
    <row r="36" spans="1:9" ht="16.5" x14ac:dyDescent="0.3">
      <c r="A36" s="92"/>
      <c r="B36" s="141" t="s">
        <v>29</v>
      </c>
      <c r="C36" s="15" t="s">
        <v>183</v>
      </c>
      <c r="D36" s="93">
        <v>1250</v>
      </c>
      <c r="E36" s="93">
        <v>2000</v>
      </c>
      <c r="F36" s="93">
        <v>1500</v>
      </c>
      <c r="G36" s="32">
        <v>1500</v>
      </c>
      <c r="H36" s="32">
        <v>916</v>
      </c>
      <c r="I36" s="83">
        <v>1433.2</v>
      </c>
    </row>
    <row r="37" spans="1:9" ht="16.5" customHeight="1" thickBot="1" x14ac:dyDescent="0.35">
      <c r="A37" s="94"/>
      <c r="B37" s="144" t="s">
        <v>30</v>
      </c>
      <c r="C37" s="16" t="s">
        <v>184</v>
      </c>
      <c r="D37" s="145">
        <v>1375</v>
      </c>
      <c r="E37" s="145">
        <v>1000</v>
      </c>
      <c r="F37" s="145">
        <v>1500</v>
      </c>
      <c r="G37" s="146">
        <v>1250</v>
      </c>
      <c r="H37" s="146">
        <v>916</v>
      </c>
      <c r="I37" s="83">
        <v>1208.2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215</v>
      </c>
      <c r="D39" s="42">
        <v>30000</v>
      </c>
      <c r="E39" s="42">
        <v>28000</v>
      </c>
      <c r="F39" s="42">
        <v>27000</v>
      </c>
      <c r="G39" s="140">
        <v>20000</v>
      </c>
      <c r="H39" s="140">
        <v>24333</v>
      </c>
      <c r="I39" s="84">
        <v>25866.6</v>
      </c>
    </row>
    <row r="40" spans="1:9" ht="17.25" thickBot="1" x14ac:dyDescent="0.35">
      <c r="A40" s="94"/>
      <c r="B40" s="142" t="s">
        <v>32</v>
      </c>
      <c r="C40" s="16" t="s">
        <v>186</v>
      </c>
      <c r="D40" s="49">
        <v>18000</v>
      </c>
      <c r="E40" s="49">
        <v>18000</v>
      </c>
      <c r="F40" s="49">
        <v>16000</v>
      </c>
      <c r="G40" s="135">
        <v>14500</v>
      </c>
      <c r="H40" s="135">
        <v>16333</v>
      </c>
      <c r="I40" s="85">
        <v>16566.599999999999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22-01-2018</vt:lpstr>
      <vt:lpstr>By Order</vt:lpstr>
      <vt:lpstr>All Stores</vt:lpstr>
      <vt:lpstr>'22-01-2018'!Print_Titles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2018-01-26T09:40:56Z</cp:lastPrinted>
  <dcterms:created xsi:type="dcterms:W3CDTF">2010-10-20T06:23:14Z</dcterms:created>
  <dcterms:modified xsi:type="dcterms:W3CDTF">2018-01-26T11:51:52Z</dcterms:modified>
</cp:coreProperties>
</file>