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5-02-2018" sheetId="9" r:id="rId4"/>
    <sheet name="By Order" sheetId="11" r:id="rId5"/>
    <sheet name="All Stores" sheetId="12" r:id="rId6"/>
  </sheets>
  <definedNames>
    <definedName name="_xlnm.Print_Titles" localSheetId="3">'05-02-2018'!$12:$14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9" i="11"/>
  <c r="G89" i="11"/>
  <c r="I84" i="11"/>
  <c r="G84" i="11"/>
  <c r="I88" i="11"/>
  <c r="G88" i="11"/>
  <c r="I87" i="11"/>
  <c r="G87" i="11"/>
  <c r="I86" i="11"/>
  <c r="G86" i="11"/>
  <c r="I85" i="11"/>
  <c r="G85" i="11"/>
  <c r="I78" i="11"/>
  <c r="G78" i="11"/>
  <c r="I79" i="11"/>
  <c r="G79" i="11"/>
  <c r="I77" i="11"/>
  <c r="G77" i="11"/>
  <c r="I80" i="11"/>
  <c r="G80" i="11"/>
  <c r="I76" i="11"/>
  <c r="G76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8" i="11"/>
  <c r="G58" i="11"/>
  <c r="I59" i="11"/>
  <c r="G59" i="11"/>
  <c r="I49" i="11"/>
  <c r="G49" i="11"/>
  <c r="I52" i="11"/>
  <c r="G52" i="11"/>
  <c r="I53" i="11"/>
  <c r="G53" i="11"/>
  <c r="I51" i="11"/>
  <c r="G51" i="11"/>
  <c r="I50" i="11"/>
  <c r="G50" i="11"/>
  <c r="I54" i="11"/>
  <c r="G54" i="11"/>
  <c r="I43" i="11"/>
  <c r="G43" i="11"/>
  <c r="I42" i="11"/>
  <c r="G42" i="11"/>
  <c r="I41" i="11"/>
  <c r="G41" i="11"/>
  <c r="I46" i="11"/>
  <c r="G46" i="11"/>
  <c r="I44" i="11"/>
  <c r="G44" i="11"/>
  <c r="I45" i="11"/>
  <c r="G45" i="11"/>
  <c r="I38" i="11"/>
  <c r="G38" i="11"/>
  <c r="I37" i="11"/>
  <c r="G37" i="11"/>
  <c r="I35" i="11"/>
  <c r="G35" i="11"/>
  <c r="I34" i="11"/>
  <c r="G34" i="11"/>
  <c r="I36" i="11"/>
  <c r="G36" i="11"/>
  <c r="I18" i="11"/>
  <c r="G18" i="11"/>
  <c r="I16" i="11"/>
  <c r="G16" i="11"/>
  <c r="I27" i="11"/>
  <c r="G27" i="11"/>
  <c r="I19" i="11"/>
  <c r="G19" i="11"/>
  <c r="I30" i="11"/>
  <c r="G30" i="11"/>
  <c r="I20" i="11"/>
  <c r="G20" i="11"/>
  <c r="I24" i="11"/>
  <c r="G24" i="11"/>
  <c r="I17" i="11"/>
  <c r="G17" i="11"/>
  <c r="I21" i="11"/>
  <c r="G21" i="11"/>
  <c r="I23" i="11"/>
  <c r="G23" i="11"/>
  <c r="I29" i="11"/>
  <c r="G29" i="11"/>
  <c r="I31" i="11"/>
  <c r="G31" i="11"/>
  <c r="I22" i="11"/>
  <c r="G22" i="11"/>
  <c r="I28" i="11"/>
  <c r="G28" i="11"/>
  <c r="I26" i="11"/>
  <c r="G26" i="11"/>
  <c r="I25" i="11"/>
  <c r="G25" i="11"/>
  <c r="D41" i="8" l="1"/>
  <c r="I26" i="7" l="1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I90" i="11" s="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H91" i="11" l="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<sst xmlns="http://schemas.openxmlformats.org/spreadsheetml/2006/main" count="848" uniqueCount="226">
  <si>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</si>
  <si>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</si>
  <si>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</si>
  <si>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</si>
  <si>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</si>
  <si>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</si>
  <si>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</si>
  <si>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</si>
  <si>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</si>
  <si>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</si>
  <si>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</si>
  <si>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</si>
  <si>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</si>
  <si>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</si>
  <si>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</si>
  <si>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</si>
  <si>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</si>
  <si>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</si>
  <si>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</si>
  <si>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</si>
  <si>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</si>
  <si>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</si>
  <si>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</si>
  <si>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</si>
  <si>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</si>
  <si>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</si>
  <si>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</si>
  <si>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</si>
  <si>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</si>
  <si>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</si>
  <si>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</si>
  <si>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</si>
  <si>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</si>
  <si>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</si>
  <si>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</si>
  <si>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</si>
  <si>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</si>
  <si>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</si>
  <si>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</si>
  <si>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</si>
  <si>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</si>
  <si>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</si>
  <si>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</si>
  <si>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</si>
  <si>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</si>
  <si>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</si>
  <si>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</si>
  <si>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</si>
  <si>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</si>
  <si>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</si>
  <si>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</si>
  <si>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</si>
  <si>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</si>
  <si>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</si>
  <si>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</si>
  <si>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</si>
  <si>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</si>
  <si>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</si>
  <si>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</si>
  <si>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</si>
  <si>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</si>
  <si>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</si>
  <si>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</si>
  <si>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</si>
  <si>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</si>
  <si>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</si>
  <si>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</si>
  <si>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</si>
  <si>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</si>
  <si>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</si>
  <si>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</si>
  <si>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</si>
  <si>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</si>
  <si>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</si>
  <si>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</si>
  <si>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</si>
  <si>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</si>
  <si>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</si>
  <si>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</si>
  <si>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</si>
  <si>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</si>
  <si>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</si>
  <si>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</si>
  <si>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</si>
  <si>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</si>
  <si>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</si>
  <si>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</si>
  <si>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</si>
  <si>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</si>
  <si>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</si>
  <si>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</si>
  <si>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</si>
  <si>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</si>
  <si>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</si>
  <si>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</si>
  <si>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</si>
  <si>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</si>
  <si>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</si>
  <si>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</si>
  <si>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</si>
  <si>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</si>
  <si>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</si>
  <si>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</si>
  <si>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</si>
  <si>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</si>
  <si>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</si>
  <si>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</si>
  <si>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</si>
  <si>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</si>
  <si>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</si>
  <si>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</si>
  <si>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</si>
  <si>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</si>
  <si>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</si>
  <si>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</si>
  <si>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</si>
  <si>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</si>
  <si>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</si>
  <si>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</si>
  <si>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</si>
  <si>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</si>
  <si>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</si>
  <si>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</si>
  <si>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</si>
  <si>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</si>
  <si>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</si>
  <si>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</si>
  <si>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</si>
  <si>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</si>
  <si>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</si>
  <si>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</si>
  <si>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</si>
  <si>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</si>
  <si>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</si>
  <si>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</si>
  <si>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</si>
  <si>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</si>
  <si>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</si>
  <si>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</si>
  <si>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</si>
  <si>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</si>
  <si>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</si>
  <si>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</si>
  <si>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</si>
  <si>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</si>
  <si>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</si>
  <si>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</si>
  <si>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</si>
  <si>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</si>
  <si>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</si>
  <si>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</si>
  <si>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</si>
  <si>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</si>
  <si>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</si>
  <si>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</si>
  <si>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</si>
  <si>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</si>
  <si>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</si>
  <si>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</si>
  <si>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</si>
  <si>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</si>
  <si>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</si>
  <si>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</si>
  <si>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</si>
  <si>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</si>
  <si>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</si>
  <si>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</si>
  <si>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</si>
  <si>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</si>
  <si>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</si>
  <si>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</si>
  <si>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</si>
  <si>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</si>
  <si>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</si>
  <si>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</si>
  <si>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</si>
  <si>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</si>
  <si>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</si>
  <si>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</si>
  <si>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</si>
  <si>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</si>
  <si>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</si>
  <si>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</si>
  <si>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</si>
  <si>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</si>
  <si>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</si>
  <si>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</si>
  <si>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</si>
  <si>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</si>
  <si>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</si>
  <si>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</si>
  <si>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</si>
  <si>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</si>
  <si>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</si>
  <si>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</si>
  <si>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</si>
  <si>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</si>
  <si>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</si>
  <si>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</si>
  <si>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</si>
  <si>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</si>
  <si>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</si>
  <si>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</si>
  <si>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</si>
  <si>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</si>
  <si>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</si>
  <si>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</si>
  <si>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</si>
  <si>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</si>
  <si>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</si>
  <si>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</si>
  <si>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</si>
  <si>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</si>
  <si>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</si>
  <si>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</si>
  <si>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معدل الأسعار في كانون الثاني 2017 (ل.ل.)</t>
  </si>
  <si>
    <t>غالون 3,6 ليتر</t>
  </si>
  <si>
    <t>غالون 3,5 ليتر</t>
  </si>
  <si>
    <t>معدل أسعار  السوبرماركات في 29-01-2018 (ل.ل.)</t>
  </si>
  <si>
    <t>معدل أسعار المحلات والملاحم في 29-01-2018 (ل.ل.)</t>
  </si>
  <si>
    <t>المعدل العام للأسعار في 29-01-2018  (ل.ل.)</t>
  </si>
  <si>
    <t xml:space="preserve"> التاريخ 5 شباط 2018</t>
  </si>
  <si>
    <t>معدل أسعار  السوبرماركات في 05-02-2018 (ل.ل.)</t>
  </si>
  <si>
    <t>معدل الأسعار في شباط 2017 (ل.ل.)</t>
  </si>
  <si>
    <t>معدل أسعار المحلات والملاحم في 05-02-2018 (ل.ل.)</t>
  </si>
  <si>
    <t>المعدل العام للأسعار في 05-02-2018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</si>
</sst>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223</v>
      </c>
      <c r="F12" s="150" t="s">
        <v>222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1376.42</v>
      </c>
      <c r="F15" s="43">
        <v>1713.8</v>
      </c>
      <c r="G15" s="45">
        <f>(F15-E15)/E15</f>
        <v>0.24511413667339901</v>
      </c>
      <c r="H15" s="43">
        <v>1617.8</v>
      </c>
      <c r="I15" s="45">
        <f>(F15-H15)/H15</f>
        <v>5.9339844232908889E-2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2827.7736111111108</v>
      </c>
      <c r="F16" s="47">
        <v>2183.8000000000002</v>
      </c>
      <c r="G16" s="48">
        <f t="shared" ref="G16:G79" si="0">(F16-E16)/E16</f>
        <v>-0.22773167151032131</v>
      </c>
      <c r="H16" s="47">
        <v>2078.8000000000002</v>
      </c>
      <c r="I16" s="44">
        <f t="shared" ref="I16:I30" si="1">(F16-H16)/H16</f>
        <v>5.050990956320954E-2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2637.99</v>
      </c>
      <c r="F17" s="47">
        <v>1308.8</v>
      </c>
      <c r="G17" s="48">
        <f t="shared" si="0"/>
        <v>-0.50386468485475677</v>
      </c>
      <c r="H17" s="47">
        <v>1238.8</v>
      </c>
      <c r="I17" s="44">
        <f t="shared" si="1"/>
        <v>5.6506296415886344E-2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964.30250000000001</v>
      </c>
      <c r="F18" s="47">
        <v>598.79999999999995</v>
      </c>
      <c r="G18" s="48">
        <f t="shared" si="0"/>
        <v>-0.37903303164722696</v>
      </c>
      <c r="H18" s="47">
        <v>584.79999999999995</v>
      </c>
      <c r="I18" s="44">
        <f>(F18-H18)/H18</f>
        <v>2.3939808481532151E-2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8298.7312500000007</v>
      </c>
      <c r="F19" s="47">
        <v>4831.25</v>
      </c>
      <c r="G19" s="48">
        <f>(F19-E19)/E19</f>
        <v>-0.41783269581118204</v>
      </c>
      <c r="H19" s="47">
        <v>4155</v>
      </c>
      <c r="I19" s="44">
        <f t="shared" si="1"/>
        <v>0.16275571600481348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2666.3575000000001</v>
      </c>
      <c r="F20" s="47">
        <v>2183.8000000000002</v>
      </c>
      <c r="G20" s="48">
        <f t="shared" si="0"/>
        <v>-0.18098004487395253</v>
      </c>
      <c r="H20" s="47">
        <v>1738.8</v>
      </c>
      <c r="I20" s="44">
        <f t="shared" si="1"/>
        <v>0.25592362548884301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1195.845</v>
      </c>
      <c r="F21" s="47">
        <v>1247</v>
      </c>
      <c r="G21" s="48">
        <f t="shared" si="0"/>
        <v>4.27772830090856E-2</v>
      </c>
      <c r="H21" s="47">
        <v>1258.8</v>
      </c>
      <c r="I21" s="44">
        <f t="shared" si="1"/>
        <v>-9.3740069907848386E-3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528.82500000000005</v>
      </c>
      <c r="F22" s="47">
        <v>387.3</v>
      </c>
      <c r="G22" s="48">
        <f t="shared" si="0"/>
        <v>-0.26762161395546735</v>
      </c>
      <c r="H22" s="47">
        <v>437.3</v>
      </c>
      <c r="I22" s="44">
        <f>(F22-H22)/H22</f>
        <v>-0.1143379830779785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651.45624999999995</v>
      </c>
      <c r="F23" s="47">
        <v>629.79999999999995</v>
      </c>
      <c r="G23" s="48">
        <f t="shared" si="0"/>
        <v>-3.3242830965241339E-2</v>
      </c>
      <c r="H23" s="47">
        <v>619.79999999999995</v>
      </c>
      <c r="I23" s="44">
        <f t="shared" si="1"/>
        <v>1.6134236850596968E-2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706.95749999999998</v>
      </c>
      <c r="F24" s="47">
        <v>644.79999999999995</v>
      </c>
      <c r="G24" s="48">
        <f t="shared" si="0"/>
        <v>-8.7922541312596622E-2</v>
      </c>
      <c r="H24" s="47">
        <v>619.79999999999995</v>
      </c>
      <c r="I24" s="44">
        <f t="shared" si="1"/>
        <v>4.0335592126492417E-2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635.13250000000005</v>
      </c>
      <c r="F25" s="47">
        <v>489.8</v>
      </c>
      <c r="G25" s="48">
        <f t="shared" si="0"/>
        <v>-0.22882233234797467</v>
      </c>
      <c r="H25" s="47">
        <v>519.79999999999995</v>
      </c>
      <c r="I25" s="44">
        <f t="shared" si="1"/>
        <v>-5.7714505579068771E-2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1821.5500000000002</v>
      </c>
      <c r="F26" s="47">
        <v>1142.3</v>
      </c>
      <c r="G26" s="48">
        <f t="shared" si="0"/>
        <v>-0.37289670884686127</v>
      </c>
      <c r="H26" s="47">
        <v>1137.3</v>
      </c>
      <c r="I26" s="44">
        <f t="shared" si="1"/>
        <v>4.3963773850347315E-3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635.20749999999998</v>
      </c>
      <c r="F27" s="47">
        <v>599.79999999999995</v>
      </c>
      <c r="G27" s="48">
        <f t="shared" si="0"/>
        <v>-5.5741627735818658E-2</v>
      </c>
      <c r="H27" s="47">
        <v>574.79999999999995</v>
      </c>
      <c r="I27" s="44">
        <f t="shared" si="1"/>
        <v>4.3493389004871263E-2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1078.375</v>
      </c>
      <c r="F28" s="47">
        <v>848.8</v>
      </c>
      <c r="G28" s="48">
        <f t="shared" si="0"/>
        <v>-0.21288976469224533</v>
      </c>
      <c r="H28" s="47">
        <v>766.8</v>
      </c>
      <c r="I28" s="44">
        <f t="shared" si="1"/>
        <v>0.1069379238393323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1717.8479166666666</v>
      </c>
      <c r="F29" s="47">
        <v>1658</v>
      </c>
      <c r="G29" s="48">
        <f t="shared" si="0"/>
        <v>-3.4838891199866079E-2</v>
      </c>
      <c r="H29" s="47">
        <v>1824.6666666666665</v>
      </c>
      <c r="I29" s="44">
        <f t="shared" si="1"/>
        <v>-9.1340884179758788E-2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1082.7250000000001</v>
      </c>
      <c r="F30" s="50">
        <v>894.8</v>
      </c>
      <c r="G30" s="51">
        <f t="shared" si="0"/>
        <v>-0.17356669514419651</v>
      </c>
      <c r="H30" s="50">
        <v>913.8</v>
      </c>
      <c r="I30" s="56">
        <f t="shared" si="1"/>
        <v>-2.0792295907200702E-2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43">
        <v>2375</v>
      </c>
      <c r="G32" s="45">
        <f t="shared" si="0"/>
        <v>0.15098709258843065</v>
      </c>
      <c r="H32" s="43">
        <v>2342.5</v>
      </c>
      <c r="I32" s="44">
        <f>(F32-H32)/H32</f>
        <v>1.3874066168623266E-2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47">
        <v>2610</v>
      </c>
      <c r="G33" s="48">
        <f t="shared" si="0"/>
        <v>0.38023487790077376</v>
      </c>
      <c r="H33" s="47">
        <v>2534</v>
      </c>
      <c r="I33" s="44">
        <f>(F33-H33)/H33</f>
        <v>2.999210734017364E-2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47">
        <v>1318.75</v>
      </c>
      <c r="G34" s="48">
        <f t="shared" si="0"/>
        <v>0.22303455159553853</v>
      </c>
      <c r="H34" s="47">
        <v>1236.125</v>
      </c>
      <c r="I34" s="44">
        <f>(F34-H34)/H34</f>
        <v>6.6841945596116892E-2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47">
        <v>1468.75</v>
      </c>
      <c r="G35" s="48">
        <f t="shared" si="0"/>
        <v>2.3536995418038706E-2</v>
      </c>
      <c r="H35" s="47">
        <v>1481.25</v>
      </c>
      <c r="I35" s="44">
        <f>(F35-H35)/H35</f>
        <v>-8.4388185654008432E-3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50">
        <v>1508.8</v>
      </c>
      <c r="G36" s="51">
        <f t="shared" si="0"/>
        <v>0.53584625250664197</v>
      </c>
      <c r="H36" s="50">
        <v>1188.8</v>
      </c>
      <c r="I36" s="56">
        <f>(F36-H36)/H36</f>
        <v>0.26917900403768508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26932.968055555553</v>
      </c>
      <c r="F38" s="43">
        <v>26365.333333333332</v>
      </c>
      <c r="G38" s="45">
        <f t="shared" si="0"/>
        <v>-2.1075832453792007E-2</v>
      </c>
      <c r="H38" s="43">
        <v>26476.444444444445</v>
      </c>
      <c r="I38" s="44">
        <f t="shared" ref="I38:I43" si="2">(F38-H38)/H38</f>
        <v>-4.1966024306722043E-3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15350.463888888888</v>
      </c>
      <c r="F39" s="57">
        <v>13748.666666666666</v>
      </c>
      <c r="G39" s="48">
        <f t="shared" si="0"/>
        <v>-0.10434845707703003</v>
      </c>
      <c r="H39" s="57">
        <v>13748.666666666666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11957.875</v>
      </c>
      <c r="F40" s="57">
        <v>10617.25</v>
      </c>
      <c r="G40" s="48">
        <f t="shared" si="0"/>
        <v>-0.11211231092480896</v>
      </c>
      <c r="H40" s="57">
        <v>10367.25</v>
      </c>
      <c r="I40" s="44">
        <f t="shared" si="2"/>
        <v>2.4114398707468229E-2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5880.0499999999993</v>
      </c>
      <c r="F41" s="47">
        <v>5823.2</v>
      </c>
      <c r="G41" s="48">
        <f t="shared" si="0"/>
        <v>-9.668285133629724E-3</v>
      </c>
      <c r="H41" s="47">
        <v>6033.2</v>
      </c>
      <c r="I41" s="44">
        <f t="shared" si="2"/>
        <v>-3.4807399058542729E-2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9968.3333333333339</v>
      </c>
      <c r="G42" s="48">
        <f t="shared" si="0"/>
        <v>-1.1942437451492536E-5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12219</v>
      </c>
      <c r="F43" s="50">
        <v>12250</v>
      </c>
      <c r="G43" s="51">
        <f t="shared" si="0"/>
        <v>2.5370324903838284E-3</v>
      </c>
      <c r="H43" s="50">
        <v>12166.666666666666</v>
      </c>
      <c r="I43" s="59">
        <f t="shared" si="2"/>
        <v>6.8493150684932006E-3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7181</v>
      </c>
      <c r="F45" s="43">
        <v>5951.25</v>
      </c>
      <c r="G45" s="45">
        <f t="shared" si="0"/>
        <v>-0.17125052221139117</v>
      </c>
      <c r="H45" s="43">
        <v>5873.333333333333</v>
      </c>
      <c r="I45" s="44">
        <f t="shared" ref="I45:I50" si="3">(F45-H45)/H45</f>
        <v>1.326617480136214E-2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16246.059333333335</v>
      </c>
      <c r="F48" s="47">
        <v>18948.570000000003</v>
      </c>
      <c r="G48" s="48">
        <f t="shared" si="0"/>
        <v>0.16634868870149405</v>
      </c>
      <c r="H48" s="47">
        <v>18791.428142857145</v>
      </c>
      <c r="I48" s="87">
        <f t="shared" si="3"/>
        <v>8.3624222676545248E-3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1971.3333333333333</v>
      </c>
      <c r="G49" s="48">
        <f t="shared" si="0"/>
        <v>-2.1452503193772417E-3</v>
      </c>
      <c r="H49" s="47">
        <v>1968.2857142857142</v>
      </c>
      <c r="I49" s="44">
        <f t="shared" si="3"/>
        <v>1.5483621231915559E-3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23501.7</v>
      </c>
      <c r="F50" s="50">
        <v>23595.555555555555</v>
      </c>
      <c r="G50" s="56">
        <f t="shared" si="0"/>
        <v>3.9935645317383008E-3</v>
      </c>
      <c r="H50" s="50">
        <v>23711</v>
      </c>
      <c r="I50" s="59">
        <f t="shared" si="3"/>
        <v>-4.8688138182466055E-3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3125</v>
      </c>
      <c r="F52" s="66">
        <v>3250</v>
      </c>
      <c r="G52" s="45">
        <f t="shared" si="0"/>
        <v>0.04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3874.125</v>
      </c>
      <c r="F53" s="70">
        <v>3948</v>
      </c>
      <c r="G53" s="48">
        <f t="shared" si="0"/>
        <v>1.9068821992062723E-2</v>
      </c>
      <c r="H53" s="70">
        <v>3953.8333333333335</v>
      </c>
      <c r="I53" s="87">
        <f t="shared" si="4"/>
        <v>-1.4753614635586102E-3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1952.5</v>
      </c>
      <c r="F56" s="105">
        <v>2108.75</v>
      </c>
      <c r="G56" s="55">
        <f t="shared" si="0"/>
        <v>8.0025608194622275E-2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4766.2847222222226</v>
      </c>
      <c r="F57" s="50">
        <v>4447.7777777777774</v>
      </c>
      <c r="G57" s="51">
        <f t="shared" si="0"/>
        <v>-6.6824993261406604E-2</v>
      </c>
      <c r="H57" s="50">
        <v>4523</v>
      </c>
      <c r="I57" s="126">
        <f t="shared" si="4"/>
        <v>-1.6631046257400535E-2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5148.95</v>
      </c>
      <c r="F58" s="68">
        <v>5280.625</v>
      </c>
      <c r="G58" s="44">
        <f t="shared" si="0"/>
        <v>2.5573175113372665E-2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4814.3999999999996</v>
      </c>
      <c r="F59" s="70">
        <v>4766.5</v>
      </c>
      <c r="G59" s="48">
        <f t="shared" si="0"/>
        <v>-9.9493187105349871E-3</v>
      </c>
      <c r="H59" s="70">
        <v>4766.5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17302.375</v>
      </c>
      <c r="F60" s="73">
        <v>19855.625</v>
      </c>
      <c r="G60" s="51">
        <f t="shared" si="0"/>
        <v>0.14756644680282333</v>
      </c>
      <c r="H60" s="73">
        <v>19755.625</v>
      </c>
      <c r="I60" s="51">
        <f t="shared" si="4"/>
        <v>5.0618494732512891E-3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216</v>
      </c>
      <c r="E63" s="47">
        <v>47078.8125</v>
      </c>
      <c r="F63" s="46">
        <v>47046.625</v>
      </c>
      <c r="G63" s="48">
        <f t="shared" si="0"/>
        <v>-6.8369396530551822E-4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217</v>
      </c>
      <c r="E64" s="47">
        <v>12260.985119047618</v>
      </c>
      <c r="F64" s="46">
        <v>12162.5</v>
      </c>
      <c r="G64" s="48">
        <f t="shared" si="0"/>
        <v>-8.0323985463957772E-3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7157.4444444444453</v>
      </c>
      <c r="F65" s="46">
        <v>7432.7142857142853</v>
      </c>
      <c r="G65" s="48">
        <f t="shared" si="0"/>
        <v>3.8459235472446097E-2</v>
      </c>
      <c r="H65" s="46">
        <v>7228.625</v>
      </c>
      <c r="I65" s="87">
        <f t="shared" si="5"/>
        <v>2.823348641190895E-2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4056.4375</v>
      </c>
      <c r="F66" s="46">
        <v>3845.7</v>
      </c>
      <c r="G66" s="48">
        <f t="shared" si="0"/>
        <v>-5.1951373588277935E-2</v>
      </c>
      <c r="H66" s="46">
        <v>3585.2</v>
      </c>
      <c r="I66" s="87">
        <f t="shared" si="5"/>
        <v>7.2659823719736699E-2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3447.9583333333335</v>
      </c>
      <c r="F67" s="58">
        <v>3424.1428571428573</v>
      </c>
      <c r="G67" s="51">
        <f t="shared" si="0"/>
        <v>-6.9071241262513745E-3</v>
      </c>
      <c r="H67" s="58">
        <v>3577.7142857142858</v>
      </c>
      <c r="I67" s="88">
        <f t="shared" si="5"/>
        <v>-4.2924452962785457E-2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3632.6</v>
      </c>
      <c r="G69" s="45">
        <f t="shared" si="0"/>
        <v>1.0458970792767707E-2</v>
      </c>
      <c r="H69" s="43">
        <v>3632.6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2668.7777777777778</v>
      </c>
      <c r="G70" s="48">
        <f t="shared" si="0"/>
        <v>-2.6979947336439134E-2</v>
      </c>
      <c r="H70" s="47">
        <v>2663.2222222222222</v>
      </c>
      <c r="I70" s="44">
        <f>(F70-H70)/H70</f>
        <v>2.0860277858901462E-3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1262.6984126984128</v>
      </c>
      <c r="F71" s="47">
        <v>1320</v>
      </c>
      <c r="G71" s="48">
        <f t="shared" si="0"/>
        <v>4.5380263984915091E-2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2137.5555555555557</v>
      </c>
      <c r="F72" s="47">
        <v>2113.3333333333335</v>
      </c>
      <c r="G72" s="48">
        <f t="shared" si="0"/>
        <v>-1.1331739266035947E-2</v>
      </c>
      <c r="H72" s="47">
        <v>2111.1111111111113</v>
      </c>
      <c r="I72" s="44">
        <f>(F72-H72)/H72</f>
        <v>1.0526315789473443E-3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1708.75</v>
      </c>
      <c r="F73" s="50">
        <v>1651</v>
      </c>
      <c r="G73" s="48">
        <f t="shared" si="0"/>
        <v>-3.3796634967081199E-2</v>
      </c>
      <c r="H73" s="50">
        <v>1651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1464.55</v>
      </c>
      <c r="F76" s="32">
        <v>1448.1111111111111</v>
      </c>
      <c r="G76" s="48">
        <f t="shared" si="0"/>
        <v>-1.1224532374373609E-2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907.4</v>
      </c>
      <c r="F77" s="47">
        <v>823.66666666666663</v>
      </c>
      <c r="G77" s="48">
        <f t="shared" si="0"/>
        <v>-9.2278304312688283E-2</v>
      </c>
      <c r="H77" s="47">
        <v>823.66666666666663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1409.55</v>
      </c>
      <c r="F78" s="47">
        <v>1453.7</v>
      </c>
      <c r="G78" s="48">
        <f t="shared" si="0"/>
        <v>3.1322053137526229E-2</v>
      </c>
      <c r="H78" s="47">
        <v>1453.7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1807</v>
      </c>
      <c r="G79" s="48">
        <f t="shared" si="0"/>
        <v>6.1754509665667728E-2</v>
      </c>
      <c r="H79" s="61">
        <v>1813.5</v>
      </c>
      <c r="I79" s="44">
        <f t="shared" si="6"/>
        <v>-3.5842293906810036E-3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3778.3</v>
      </c>
      <c r="F81" s="50">
        <v>3941.8</v>
      </c>
      <c r="G81" s="51">
        <f>(F81-E81)/E81</f>
        <v>4.3273429849403168E-2</v>
      </c>
      <c r="H81" s="50">
        <v>3958.5</v>
      </c>
      <c r="I81" s="56">
        <f t="shared" si="6"/>
        <v>-4.2187697360110696E-3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" zoomScaleNormal="100" workbookViewId="0">
      <selection activeCell="F15" sqref="F1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223</v>
      </c>
      <c r="F12" s="158" t="s">
        <v>224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1376.42</v>
      </c>
      <c r="F15" s="83">
        <v>1683.2</v>
      </c>
      <c r="G15" s="44">
        <f>(F15-E15)/E15</f>
        <v>0.22288255038433033</v>
      </c>
      <c r="H15" s="83">
        <v>1533.3340000000001</v>
      </c>
      <c r="I15" s="127">
        <f>(F15-H15)/H15</f>
        <v>9.7738653157107308E-2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2827.7736111111108</v>
      </c>
      <c r="F16" s="83">
        <v>2000</v>
      </c>
      <c r="G16" s="48">
        <f t="shared" ref="G16:G39" si="0">(F16-E16)/E16</f>
        <v>-0.29272980264705684</v>
      </c>
      <c r="H16" s="83">
        <v>1758.2660000000001</v>
      </c>
      <c r="I16" s="48">
        <f>(F16-H16)/H16</f>
        <v>0.1374843169349802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2637.99</v>
      </c>
      <c r="F17" s="83">
        <v>2466.6</v>
      </c>
      <c r="G17" s="48">
        <f t="shared" si="0"/>
        <v>-6.4969920280213297E-2</v>
      </c>
      <c r="H17" s="83">
        <v>2066.5340000000001</v>
      </c>
      <c r="I17" s="48">
        <f t="shared" ref="I17:I29" si="1">(F17-H17)/H17</f>
        <v>0.19359274998620868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964.30250000000001</v>
      </c>
      <c r="F18" s="83">
        <v>908.2</v>
      </c>
      <c r="G18" s="48">
        <f t="shared" si="0"/>
        <v>-5.8179357618589563E-2</v>
      </c>
      <c r="H18" s="83">
        <v>843.2</v>
      </c>
      <c r="I18" s="48">
        <f t="shared" si="1"/>
        <v>7.7087286527514232E-2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8298.7312500000007</v>
      </c>
      <c r="F19" s="83">
        <v>4633.2</v>
      </c>
      <c r="G19" s="48">
        <f t="shared" si="0"/>
        <v>-0.44169778964706208</v>
      </c>
      <c r="H19" s="83">
        <v>3933.2</v>
      </c>
      <c r="I19" s="48">
        <f t="shared" si="1"/>
        <v>0.17797213464863215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2666.3575000000001</v>
      </c>
      <c r="F20" s="83">
        <v>1825</v>
      </c>
      <c r="G20" s="48">
        <f t="shared" si="0"/>
        <v>-0.31554564607334162</v>
      </c>
      <c r="H20" s="83">
        <v>1749.934</v>
      </c>
      <c r="I20" s="48">
        <f t="shared" si="1"/>
        <v>4.2896474952769666E-2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1195.845</v>
      </c>
      <c r="F21" s="83">
        <v>1250</v>
      </c>
      <c r="G21" s="48">
        <f t="shared" si="0"/>
        <v>4.5285969335490776E-2</v>
      </c>
      <c r="H21" s="83">
        <v>1100</v>
      </c>
      <c r="I21" s="48">
        <f t="shared" si="1"/>
        <v>0.13636363636363635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528.82500000000005</v>
      </c>
      <c r="F22" s="83">
        <v>436.6</v>
      </c>
      <c r="G22" s="48">
        <f t="shared" si="0"/>
        <v>-0.174396066751761</v>
      </c>
      <c r="H22" s="83">
        <v>363.33299999999997</v>
      </c>
      <c r="I22" s="48">
        <f t="shared" si="1"/>
        <v>0.20165247858025573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651.45624999999995</v>
      </c>
      <c r="F23" s="83">
        <v>462.5</v>
      </c>
      <c r="G23" s="48">
        <f t="shared" si="0"/>
        <v>-0.29005209482601474</v>
      </c>
      <c r="H23" s="83">
        <v>493.75</v>
      </c>
      <c r="I23" s="48">
        <f t="shared" si="1"/>
        <v>-6.3291139240506333E-2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706.95749999999998</v>
      </c>
      <c r="F24" s="83">
        <v>595</v>
      </c>
      <c r="G24" s="48">
        <f t="shared" si="0"/>
        <v>-0.15836524826457032</v>
      </c>
      <c r="H24" s="83">
        <v>545</v>
      </c>
      <c r="I24" s="48">
        <f t="shared" si="1"/>
        <v>9.1743119266055051E-2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635.13250000000005</v>
      </c>
      <c r="F25" s="83">
        <v>550</v>
      </c>
      <c r="G25" s="48">
        <f t="shared" si="0"/>
        <v>-0.13403896037441013</v>
      </c>
      <c r="H25" s="83">
        <v>500</v>
      </c>
      <c r="I25" s="48">
        <f t="shared" si="1"/>
        <v>0.1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1821.5500000000002</v>
      </c>
      <c r="F26" s="83">
        <v>1250</v>
      </c>
      <c r="G26" s="48">
        <f t="shared" si="0"/>
        <v>-0.31377123878015983</v>
      </c>
      <c r="H26" s="83">
        <v>941.6</v>
      </c>
      <c r="I26" s="48">
        <f>(F26-H26)/H26</f>
        <v>0.32752761257434149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635.20749999999998</v>
      </c>
      <c r="F27" s="83">
        <v>500</v>
      </c>
      <c r="G27" s="48">
        <f t="shared" si="0"/>
        <v>-0.2128556416604023</v>
      </c>
      <c r="H27" s="83">
        <v>508.334</v>
      </c>
      <c r="I27" s="48">
        <f t="shared" si="1"/>
        <v>-1.6394732597072009E-2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1078.375</v>
      </c>
      <c r="F28" s="83">
        <v>1125</v>
      </c>
      <c r="G28" s="48">
        <f t="shared" si="0"/>
        <v>4.3236350991074535E-2</v>
      </c>
      <c r="H28" s="83">
        <v>1041.5</v>
      </c>
      <c r="I28" s="48">
        <f t="shared" si="1"/>
        <v>8.0172827652424394E-2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1717.8479166666666</v>
      </c>
      <c r="F29" s="83">
        <v>1400</v>
      </c>
      <c r="G29" s="48">
        <f t="shared" si="0"/>
        <v>-0.18502680800953711</v>
      </c>
      <c r="H29" s="83">
        <v>1316.6</v>
      </c>
      <c r="I29" s="48">
        <f t="shared" si="1"/>
        <v>6.3344979492632611E-2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1082.7250000000001</v>
      </c>
      <c r="F30" s="95">
        <v>953.2</v>
      </c>
      <c r="G30" s="51">
        <f t="shared" si="0"/>
        <v>-0.11962871458588291</v>
      </c>
      <c r="H30" s="95">
        <v>924.93399999999997</v>
      </c>
      <c r="I30" s="51">
        <f>(F30-H30)/H30</f>
        <v>3.0560018336443548E-2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83">
        <v>2600</v>
      </c>
      <c r="G32" s="44">
        <f t="shared" si="0"/>
        <v>0.26002797504417674</v>
      </c>
      <c r="H32" s="83">
        <v>2333.2660000000001</v>
      </c>
      <c r="I32" s="45">
        <f>(F32-H32)/H32</f>
        <v>0.11431787031568622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83">
        <v>2400</v>
      </c>
      <c r="G33" s="48">
        <f t="shared" si="0"/>
        <v>0.26918149692025173</v>
      </c>
      <c r="H33" s="83">
        <v>2266.5340000000001</v>
      </c>
      <c r="I33" s="48">
        <f>(F33-H33)/H33</f>
        <v>5.8885505357519408E-2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83">
        <v>1216.5999999999999</v>
      </c>
      <c r="G34" s="48">
        <f t="shared" si="0"/>
        <v>0.12829864301128499</v>
      </c>
      <c r="H34" s="83">
        <v>1158.2</v>
      </c>
      <c r="I34" s="48">
        <f>(F34-H34)/H34</f>
        <v>5.0423070281471132E-2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83">
        <v>1400</v>
      </c>
      <c r="G35" s="48">
        <f t="shared" si="0"/>
        <v>-2.4373246920678E-2</v>
      </c>
      <c r="H35" s="83">
        <v>1208.2660000000001</v>
      </c>
      <c r="I35" s="48">
        <f>(F35-H35)/H35</f>
        <v>0.1586852563922182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83">
        <v>983.2</v>
      </c>
      <c r="G36" s="55">
        <f t="shared" si="0"/>
        <v>8.2451979356473412E-4</v>
      </c>
      <c r="H36" s="83">
        <v>1133.3340000000001</v>
      </c>
      <c r="I36" s="48">
        <f>(F36-H36)/H36</f>
        <v>-0.13247109854641262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26932.968055555553</v>
      </c>
      <c r="F38" s="84">
        <v>25266.6</v>
      </c>
      <c r="G38" s="45">
        <f t="shared" si="0"/>
        <v>-6.1870940184471333E-2</v>
      </c>
      <c r="H38" s="84">
        <v>24083.25</v>
      </c>
      <c r="I38" s="45">
        <f>(F38-H38)/H38</f>
        <v>4.9135810158512601E-2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15350.463888888888</v>
      </c>
      <c r="F39" s="85">
        <v>15866.6</v>
      </c>
      <c r="G39" s="51">
        <f t="shared" si="0"/>
        <v>3.3623486224719702E-2</v>
      </c>
      <c r="H39" s="85">
        <v>15466.6</v>
      </c>
      <c r="I39" s="51">
        <f>(F39-H39)/H39</f>
        <v>2.5862180440432932E-2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222</v>
      </c>
      <c r="E13" s="158" t="s">
        <v>224</v>
      </c>
      <c r="F13" s="165" t="s">
        <v>186</v>
      </c>
      <c r="G13" s="150" t="s">
        <v>223</v>
      </c>
      <c r="H13" s="167" t="s">
        <v>225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1713.8</v>
      </c>
      <c r="E16" s="83">
        <v>1683.2</v>
      </c>
      <c r="F16" s="67">
        <f t="shared" ref="F16:F31" si="0">D16-E16</f>
        <v>30.599999999999909</v>
      </c>
      <c r="G16" s="42">
        <v>1376.42</v>
      </c>
      <c r="H16" s="66">
        <f t="shared" ref="H16:H31" si="1">AVERAGE(D16:E16)</f>
        <v>1698.5</v>
      </c>
      <c r="I16" s="69">
        <f>(H16-G16)/G16</f>
        <v>0.23399834352886467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2183.8000000000002</v>
      </c>
      <c r="E17" s="83">
        <v>2000</v>
      </c>
      <c r="F17" s="71">
        <f t="shared" si="0"/>
        <v>183.80000000000018</v>
      </c>
      <c r="G17" s="46">
        <v>2827.7736111111108</v>
      </c>
      <c r="H17" s="68">
        <f t="shared" si="1"/>
        <v>2091.9</v>
      </c>
      <c r="I17" s="72">
        <f t="shared" ref="I17:I40" si="2">(H17-G17)/G17</f>
        <v>-0.2602307370786891</v>
      </c>
    </row>
    <row r="18" spans="1:9" ht="16.5" x14ac:dyDescent="0.3">
      <c r="A18" s="37"/>
      <c r="B18" s="34" t="s">
        <v>6</v>
      </c>
      <c r="C18" s="15" t="s">
        <v>165</v>
      </c>
      <c r="D18" s="47">
        <v>1308.8</v>
      </c>
      <c r="E18" s="83">
        <v>2466.6</v>
      </c>
      <c r="F18" s="71">
        <f t="shared" si="0"/>
        <v>-1157.8</v>
      </c>
      <c r="G18" s="46">
        <v>2637.99</v>
      </c>
      <c r="H18" s="68">
        <f t="shared" si="1"/>
        <v>1887.6999999999998</v>
      </c>
      <c r="I18" s="72">
        <f t="shared" si="2"/>
        <v>-0.2844173025674851</v>
      </c>
    </row>
    <row r="19" spans="1:9" ht="16.5" x14ac:dyDescent="0.3">
      <c r="A19" s="37"/>
      <c r="B19" s="34" t="s">
        <v>7</v>
      </c>
      <c r="C19" s="15" t="s">
        <v>166</v>
      </c>
      <c r="D19" s="47">
        <v>598.79999999999995</v>
      </c>
      <c r="E19" s="83">
        <v>908.2</v>
      </c>
      <c r="F19" s="71">
        <f t="shared" si="0"/>
        <v>-309.40000000000009</v>
      </c>
      <c r="G19" s="46">
        <v>964.30250000000001</v>
      </c>
      <c r="H19" s="68">
        <f t="shared" si="1"/>
        <v>753.5</v>
      </c>
      <c r="I19" s="72">
        <f t="shared" si="2"/>
        <v>-0.21860619463290826</v>
      </c>
    </row>
    <row r="20" spans="1:9" ht="16.5" x14ac:dyDescent="0.3">
      <c r="A20" s="37"/>
      <c r="B20" s="34" t="s">
        <v>8</v>
      </c>
      <c r="C20" s="15" t="s">
        <v>167</v>
      </c>
      <c r="D20" s="47">
        <v>4831.25</v>
      </c>
      <c r="E20" s="83">
        <v>4633.2</v>
      </c>
      <c r="F20" s="71">
        <f t="shared" si="0"/>
        <v>198.05000000000018</v>
      </c>
      <c r="G20" s="46">
        <v>8298.7312500000007</v>
      </c>
      <c r="H20" s="68">
        <f t="shared" si="1"/>
        <v>4732.2250000000004</v>
      </c>
      <c r="I20" s="72">
        <f t="shared" si="2"/>
        <v>-0.42976524272912198</v>
      </c>
    </row>
    <row r="21" spans="1:9" ht="16.5" x14ac:dyDescent="0.3">
      <c r="A21" s="37"/>
      <c r="B21" s="34" t="s">
        <v>9</v>
      </c>
      <c r="C21" s="15" t="s">
        <v>168</v>
      </c>
      <c r="D21" s="47">
        <v>2183.8000000000002</v>
      </c>
      <c r="E21" s="83">
        <v>1825</v>
      </c>
      <c r="F21" s="71">
        <f t="shared" si="0"/>
        <v>358.80000000000018</v>
      </c>
      <c r="G21" s="46">
        <v>2666.3575000000001</v>
      </c>
      <c r="H21" s="68">
        <f t="shared" si="1"/>
        <v>2004.4</v>
      </c>
      <c r="I21" s="72">
        <f t="shared" si="2"/>
        <v>-0.24826284547364708</v>
      </c>
    </row>
    <row r="22" spans="1:9" ht="16.5" x14ac:dyDescent="0.3">
      <c r="A22" s="37"/>
      <c r="B22" s="34" t="s">
        <v>10</v>
      </c>
      <c r="C22" s="15" t="s">
        <v>169</v>
      </c>
      <c r="D22" s="47">
        <v>1247</v>
      </c>
      <c r="E22" s="83">
        <v>1250</v>
      </c>
      <c r="F22" s="71">
        <f t="shared" si="0"/>
        <v>-3</v>
      </c>
      <c r="G22" s="46">
        <v>1195.845</v>
      </c>
      <c r="H22" s="68">
        <f t="shared" si="1"/>
        <v>1248.5</v>
      </c>
      <c r="I22" s="72">
        <f t="shared" si="2"/>
        <v>4.4031626172288188E-2</v>
      </c>
    </row>
    <row r="23" spans="1:9" ht="16.5" x14ac:dyDescent="0.3">
      <c r="A23" s="37"/>
      <c r="B23" s="34" t="s">
        <v>11</v>
      </c>
      <c r="C23" s="15" t="s">
        <v>170</v>
      </c>
      <c r="D23" s="47">
        <v>387.3</v>
      </c>
      <c r="E23" s="83">
        <v>436.6</v>
      </c>
      <c r="F23" s="71">
        <f t="shared" si="0"/>
        <v>-49.300000000000011</v>
      </c>
      <c r="G23" s="46">
        <v>528.82500000000005</v>
      </c>
      <c r="H23" s="68">
        <f t="shared" si="1"/>
        <v>411.95000000000005</v>
      </c>
      <c r="I23" s="72">
        <f t="shared" si="2"/>
        <v>-0.22100884035361412</v>
      </c>
    </row>
    <row r="24" spans="1:9" ht="16.5" x14ac:dyDescent="0.3">
      <c r="A24" s="37"/>
      <c r="B24" s="34" t="s">
        <v>12</v>
      </c>
      <c r="C24" s="15" t="s">
        <v>171</v>
      </c>
      <c r="D24" s="47">
        <v>629.79999999999995</v>
      </c>
      <c r="E24" s="83">
        <v>462.5</v>
      </c>
      <c r="F24" s="71">
        <f t="shared" si="0"/>
        <v>167.29999999999995</v>
      </c>
      <c r="G24" s="46">
        <v>651.45624999999995</v>
      </c>
      <c r="H24" s="68">
        <f t="shared" si="1"/>
        <v>546.15</v>
      </c>
      <c r="I24" s="72">
        <f t="shared" si="2"/>
        <v>-0.16164746289562804</v>
      </c>
    </row>
    <row r="25" spans="1:9" ht="16.5" x14ac:dyDescent="0.3">
      <c r="A25" s="37"/>
      <c r="B25" s="34" t="s">
        <v>13</v>
      </c>
      <c r="C25" s="15" t="s">
        <v>172</v>
      </c>
      <c r="D25" s="47">
        <v>644.79999999999995</v>
      </c>
      <c r="E25" s="83">
        <v>595</v>
      </c>
      <c r="F25" s="71">
        <f t="shared" si="0"/>
        <v>49.799999999999955</v>
      </c>
      <c r="G25" s="46">
        <v>706.95749999999998</v>
      </c>
      <c r="H25" s="68">
        <f t="shared" si="1"/>
        <v>619.9</v>
      </c>
      <c r="I25" s="72">
        <f t="shared" si="2"/>
        <v>-0.12314389478858348</v>
      </c>
    </row>
    <row r="26" spans="1:9" ht="16.5" x14ac:dyDescent="0.3">
      <c r="A26" s="37"/>
      <c r="B26" s="34" t="s">
        <v>14</v>
      </c>
      <c r="C26" s="15" t="s">
        <v>173</v>
      </c>
      <c r="D26" s="47">
        <v>489.8</v>
      </c>
      <c r="E26" s="83">
        <v>550</v>
      </c>
      <c r="F26" s="71">
        <f t="shared" si="0"/>
        <v>-60.199999999999989</v>
      </c>
      <c r="G26" s="46">
        <v>635.13250000000005</v>
      </c>
      <c r="H26" s="68">
        <f t="shared" si="1"/>
        <v>519.9</v>
      </c>
      <c r="I26" s="72">
        <f t="shared" si="2"/>
        <v>-0.18143064636119244</v>
      </c>
    </row>
    <row r="27" spans="1:9" ht="16.5" x14ac:dyDescent="0.3">
      <c r="A27" s="37"/>
      <c r="B27" s="34" t="s">
        <v>15</v>
      </c>
      <c r="C27" s="15" t="s">
        <v>174</v>
      </c>
      <c r="D27" s="47">
        <v>1142.3</v>
      </c>
      <c r="E27" s="83">
        <v>1250</v>
      </c>
      <c r="F27" s="71">
        <f t="shared" si="0"/>
        <v>-107.70000000000005</v>
      </c>
      <c r="G27" s="46">
        <v>1821.5500000000002</v>
      </c>
      <c r="H27" s="68">
        <f t="shared" si="1"/>
        <v>1196.1500000000001</v>
      </c>
      <c r="I27" s="72">
        <f t="shared" si="2"/>
        <v>-0.3433339738135105</v>
      </c>
    </row>
    <row r="28" spans="1:9" ht="16.5" x14ac:dyDescent="0.3">
      <c r="A28" s="37"/>
      <c r="B28" s="34" t="s">
        <v>16</v>
      </c>
      <c r="C28" s="15" t="s">
        <v>175</v>
      </c>
      <c r="D28" s="47">
        <v>599.79999999999995</v>
      </c>
      <c r="E28" s="83">
        <v>500</v>
      </c>
      <c r="F28" s="71">
        <f t="shared" si="0"/>
        <v>99.799999999999955</v>
      </c>
      <c r="G28" s="46">
        <v>635.20749999999998</v>
      </c>
      <c r="H28" s="68">
        <f t="shared" si="1"/>
        <v>549.9</v>
      </c>
      <c r="I28" s="72">
        <f t="shared" si="2"/>
        <v>-0.13429863469811046</v>
      </c>
    </row>
    <row r="29" spans="1:9" ht="16.5" x14ac:dyDescent="0.3">
      <c r="A29" s="37"/>
      <c r="B29" s="34" t="s">
        <v>17</v>
      </c>
      <c r="C29" s="15" t="s">
        <v>176</v>
      </c>
      <c r="D29" s="47">
        <v>848.8</v>
      </c>
      <c r="E29" s="83">
        <v>1125</v>
      </c>
      <c r="F29" s="71">
        <f t="shared" si="0"/>
        <v>-276.20000000000005</v>
      </c>
      <c r="G29" s="46">
        <v>1078.375</v>
      </c>
      <c r="H29" s="68">
        <f t="shared" si="1"/>
        <v>986.9</v>
      </c>
      <c r="I29" s="72">
        <f t="shared" si="2"/>
        <v>-8.4826706850585396E-2</v>
      </c>
    </row>
    <row r="30" spans="1:9" ht="16.5" x14ac:dyDescent="0.3">
      <c r="A30" s="37"/>
      <c r="B30" s="34" t="s">
        <v>18</v>
      </c>
      <c r="C30" s="15" t="s">
        <v>177</v>
      </c>
      <c r="D30" s="47">
        <v>1658</v>
      </c>
      <c r="E30" s="83">
        <v>1400</v>
      </c>
      <c r="F30" s="71">
        <f t="shared" si="0"/>
        <v>258</v>
      </c>
      <c r="G30" s="46">
        <v>1717.8479166666666</v>
      </c>
      <c r="H30" s="68">
        <f t="shared" si="1"/>
        <v>1529</v>
      </c>
      <c r="I30" s="72">
        <f t="shared" si="2"/>
        <v>-0.10993284960470159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894.8</v>
      </c>
      <c r="E31" s="95">
        <v>953.2</v>
      </c>
      <c r="F31" s="74">
        <f t="shared" si="0"/>
        <v>-58.400000000000091</v>
      </c>
      <c r="G31" s="49">
        <v>1082.7250000000001</v>
      </c>
      <c r="H31" s="107">
        <f t="shared" si="1"/>
        <v>924</v>
      </c>
      <c r="I31" s="75">
        <f t="shared" si="2"/>
        <v>-0.1465977048650397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2375</v>
      </c>
      <c r="E33" s="83">
        <v>2600</v>
      </c>
      <c r="F33" s="67">
        <f>D33-E33</f>
        <v>-225</v>
      </c>
      <c r="G33" s="54">
        <v>2063.44625</v>
      </c>
      <c r="H33" s="68">
        <f>AVERAGE(D33:E33)</f>
        <v>2487.5</v>
      </c>
      <c r="I33" s="78">
        <f t="shared" si="2"/>
        <v>0.20550753381630368</v>
      </c>
    </row>
    <row r="34" spans="1:9" ht="16.5" x14ac:dyDescent="0.3">
      <c r="A34" s="37"/>
      <c r="B34" s="34" t="s">
        <v>27</v>
      </c>
      <c r="C34" s="15" t="s">
        <v>180</v>
      </c>
      <c r="D34" s="47">
        <v>2610</v>
      </c>
      <c r="E34" s="83">
        <v>2400</v>
      </c>
      <c r="F34" s="79">
        <f>D34-E34</f>
        <v>210</v>
      </c>
      <c r="G34" s="46">
        <v>1890.9825000000001</v>
      </c>
      <c r="H34" s="68">
        <f>AVERAGE(D34:E34)</f>
        <v>2505</v>
      </c>
      <c r="I34" s="72">
        <f t="shared" si="2"/>
        <v>0.32470818741051272</v>
      </c>
    </row>
    <row r="35" spans="1:9" ht="16.5" x14ac:dyDescent="0.3">
      <c r="A35" s="37"/>
      <c r="B35" s="39" t="s">
        <v>28</v>
      </c>
      <c r="C35" s="15" t="s">
        <v>181</v>
      </c>
      <c r="D35" s="47">
        <v>1318.75</v>
      </c>
      <c r="E35" s="83">
        <v>1216.5999999999999</v>
      </c>
      <c r="F35" s="71">
        <f>D35-E35</f>
        <v>102.15000000000009</v>
      </c>
      <c r="G35" s="46">
        <v>1078.2606249999999</v>
      </c>
      <c r="H35" s="68">
        <f>AVERAGE(D35:E35)</f>
        <v>1267.675</v>
      </c>
      <c r="I35" s="72">
        <f t="shared" si="2"/>
        <v>0.17566659730341178</v>
      </c>
    </row>
    <row r="36" spans="1:9" ht="16.5" x14ac:dyDescent="0.3">
      <c r="A36" s="37"/>
      <c r="B36" s="34" t="s">
        <v>29</v>
      </c>
      <c r="C36" s="15" t="s">
        <v>182</v>
      </c>
      <c r="D36" s="47">
        <v>1468.75</v>
      </c>
      <c r="E36" s="83">
        <v>1400</v>
      </c>
      <c r="F36" s="79">
        <f>D36-E36</f>
        <v>68.75</v>
      </c>
      <c r="G36" s="46">
        <v>1434.9749999999999</v>
      </c>
      <c r="H36" s="68">
        <f>AVERAGE(D36:E36)</f>
        <v>1434.375</v>
      </c>
      <c r="I36" s="72">
        <f t="shared" si="2"/>
        <v>-4.1812575131964602E-4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1508.8</v>
      </c>
      <c r="E37" s="83">
        <v>983.2</v>
      </c>
      <c r="F37" s="71">
        <f>D37-E37</f>
        <v>525.59999999999991</v>
      </c>
      <c r="G37" s="49">
        <v>982.39</v>
      </c>
      <c r="H37" s="68">
        <f>AVERAGE(D37:E37)</f>
        <v>1246</v>
      </c>
      <c r="I37" s="80">
        <f t="shared" si="2"/>
        <v>0.26833538615010333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26365.333333333332</v>
      </c>
      <c r="E39" s="84">
        <v>25266.6</v>
      </c>
      <c r="F39" s="67">
        <f>D39-E39</f>
        <v>1098.7333333333336</v>
      </c>
      <c r="G39" s="46">
        <v>26932.968055555553</v>
      </c>
      <c r="H39" s="67">
        <f>AVERAGE(D39:E39)</f>
        <v>25815.966666666667</v>
      </c>
      <c r="I39" s="78">
        <f t="shared" si="2"/>
        <v>-4.1473386319131604E-2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13748.666666666666</v>
      </c>
      <c r="E40" s="85">
        <v>15866.6</v>
      </c>
      <c r="F40" s="74">
        <f>D40-E40</f>
        <v>-2117.9333333333343</v>
      </c>
      <c r="G40" s="46">
        <v>15350.463888888888</v>
      </c>
      <c r="H40" s="81">
        <f>AVERAGE(D40:E40)</f>
        <v>14807.633333333333</v>
      </c>
      <c r="I40" s="75">
        <f t="shared" si="2"/>
        <v>-3.5362485426155159E-2</v>
      </c>
    </row>
    <row r="41" spans="1:9" ht="15.75" customHeight="1" thickBot="1" x14ac:dyDescent="0.25">
      <c r="A41" s="160"/>
      <c r="B41" s="161"/>
      <c r="C41" s="162"/>
      <c r="D41" s="86">
        <f>SUM(D16:D40)</f>
        <v>70757.95</v>
      </c>
      <c r="E41" s="86">
        <f>SUM(E16:E40)</f>
        <v>71771.5</v>
      </c>
      <c r="F41" s="86">
        <f>SUM(F16:F40)</f>
        <v>-1013.5500000000006</v>
      </c>
      <c r="G41" s="86">
        <f>SUM(G16:G40)</f>
        <v>78558.982847222214</v>
      </c>
      <c r="H41" s="86">
        <f>AVERAGE(D41:E41)</f>
        <v>71264.725000000006</v>
      </c>
      <c r="I41" s="75">
        <f>(H41-G41)/G41</f>
        <v>-9.2850716529868205E-2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223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1376.42</v>
      </c>
      <c r="F16" s="42">
        <v>1698.5</v>
      </c>
      <c r="G16" s="21">
        <f>(F16-E16)/E16</f>
        <v>0.23399834352886467</v>
      </c>
      <c r="H16" s="42">
        <v>1575.567</v>
      </c>
      <c r="I16" s="21">
        <f>(F16-H16)/H16</f>
        <v>7.8024609553259239E-2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2827.7736111111108</v>
      </c>
      <c r="F17" s="46">
        <v>2091.9</v>
      </c>
      <c r="G17" s="21">
        <f t="shared" ref="G17:G80" si="0">(F17-E17)/E17</f>
        <v>-0.2602307370786891</v>
      </c>
      <c r="H17" s="46">
        <v>1918.5330000000001</v>
      </c>
      <c r="I17" s="21">
        <f t="shared" ref="I17:I31" si="1">(F17-H17)/H17</f>
        <v>9.0364356516150601E-2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2637.99</v>
      </c>
      <c r="F18" s="46">
        <v>1887.6999999999998</v>
      </c>
      <c r="G18" s="21">
        <f t="shared" si="0"/>
        <v>-0.2844173025674851</v>
      </c>
      <c r="H18" s="46">
        <v>1652.6669999999999</v>
      </c>
      <c r="I18" s="21">
        <f t="shared" si="1"/>
        <v>0.14221437228431372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964.30250000000001</v>
      </c>
      <c r="F19" s="46">
        <v>753.5</v>
      </c>
      <c r="G19" s="21">
        <f t="shared" si="0"/>
        <v>-0.21860619463290826</v>
      </c>
      <c r="H19" s="46">
        <v>714</v>
      </c>
      <c r="I19" s="21">
        <f t="shared" si="1"/>
        <v>5.5322128851540614E-2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8298.7312500000007</v>
      </c>
      <c r="F20" s="46">
        <v>4732.2250000000004</v>
      </c>
      <c r="G20" s="21">
        <f>(F20-E20)/E20</f>
        <v>-0.42976524272912198</v>
      </c>
      <c r="H20" s="46">
        <v>4044.1</v>
      </c>
      <c r="I20" s="21">
        <f t="shared" si="1"/>
        <v>0.17015528795034754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2666.3575000000001</v>
      </c>
      <c r="F21" s="46">
        <v>2004.4</v>
      </c>
      <c r="G21" s="21">
        <f t="shared" si="0"/>
        <v>-0.24826284547364708</v>
      </c>
      <c r="H21" s="46">
        <v>1744.367</v>
      </c>
      <c r="I21" s="21">
        <f t="shared" si="1"/>
        <v>0.14907012113849902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1195.845</v>
      </c>
      <c r="F22" s="46">
        <v>1248.5</v>
      </c>
      <c r="G22" s="21">
        <f t="shared" si="0"/>
        <v>4.4031626172288188E-2</v>
      </c>
      <c r="H22" s="46">
        <v>1179.4000000000001</v>
      </c>
      <c r="I22" s="21">
        <f t="shared" si="1"/>
        <v>5.8589113108360104E-2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528.82500000000005</v>
      </c>
      <c r="F23" s="46">
        <v>411.95000000000005</v>
      </c>
      <c r="G23" s="21">
        <f t="shared" si="0"/>
        <v>-0.22100884035361412</v>
      </c>
      <c r="H23" s="46">
        <v>400.31650000000002</v>
      </c>
      <c r="I23" s="21">
        <f t="shared" si="1"/>
        <v>2.9060755677070581E-2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651.45624999999995</v>
      </c>
      <c r="F24" s="46">
        <v>546.15</v>
      </c>
      <c r="G24" s="21">
        <f t="shared" si="0"/>
        <v>-0.16164746289562804</v>
      </c>
      <c r="H24" s="46">
        <v>556.77499999999998</v>
      </c>
      <c r="I24" s="21">
        <f t="shared" si="1"/>
        <v>-1.9083112567913431E-2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706.95749999999998</v>
      </c>
      <c r="F25" s="46">
        <v>619.9</v>
      </c>
      <c r="G25" s="21">
        <f t="shared" si="0"/>
        <v>-0.12314389478858348</v>
      </c>
      <c r="H25" s="46">
        <v>582.4</v>
      </c>
      <c r="I25" s="21">
        <f t="shared" si="1"/>
        <v>6.4388736263736271E-2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635.13250000000005</v>
      </c>
      <c r="F26" s="46">
        <v>519.9</v>
      </c>
      <c r="G26" s="21">
        <f t="shared" si="0"/>
        <v>-0.18143064636119244</v>
      </c>
      <c r="H26" s="46">
        <v>509.9</v>
      </c>
      <c r="I26" s="21">
        <f t="shared" si="1"/>
        <v>1.9611688566385566E-2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1821.5500000000002</v>
      </c>
      <c r="F27" s="46">
        <v>1196.1500000000001</v>
      </c>
      <c r="G27" s="21">
        <f t="shared" si="0"/>
        <v>-0.3433339738135105</v>
      </c>
      <c r="H27" s="46">
        <v>1039.45</v>
      </c>
      <c r="I27" s="21">
        <f t="shared" si="1"/>
        <v>0.1507528019625764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635.20749999999998</v>
      </c>
      <c r="F28" s="46">
        <v>549.9</v>
      </c>
      <c r="G28" s="21">
        <f t="shared" si="0"/>
        <v>-0.13429863469811046</v>
      </c>
      <c r="H28" s="46">
        <v>541.56700000000001</v>
      </c>
      <c r="I28" s="21">
        <f t="shared" si="1"/>
        <v>1.53868311769365E-2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1078.375</v>
      </c>
      <c r="F29" s="46">
        <v>986.9</v>
      </c>
      <c r="G29" s="21">
        <f t="shared" si="0"/>
        <v>-8.4826706850585396E-2</v>
      </c>
      <c r="H29" s="46">
        <v>904.15</v>
      </c>
      <c r="I29" s="21">
        <f t="shared" si="1"/>
        <v>9.1522424376486208E-2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1717.8479166666666</v>
      </c>
      <c r="F30" s="46">
        <v>1529</v>
      </c>
      <c r="G30" s="21">
        <f t="shared" si="0"/>
        <v>-0.10993284960470159</v>
      </c>
      <c r="H30" s="46">
        <v>1570.6333333333332</v>
      </c>
      <c r="I30" s="21">
        <f t="shared" si="1"/>
        <v>-2.6507353721428647E-2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1082.7250000000001</v>
      </c>
      <c r="F31" s="49">
        <v>924</v>
      </c>
      <c r="G31" s="23">
        <f t="shared" si="0"/>
        <v>-0.1465977048650397</v>
      </c>
      <c r="H31" s="49">
        <v>919.36699999999996</v>
      </c>
      <c r="I31" s="23">
        <f t="shared" si="1"/>
        <v>5.0393368480705072E-3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2063.44625</v>
      </c>
      <c r="F33" s="54">
        <v>2487.5</v>
      </c>
      <c r="G33" s="21">
        <f t="shared" si="0"/>
        <v>0.20550753381630368</v>
      </c>
      <c r="H33" s="54">
        <v>2337.8829999999998</v>
      </c>
      <c r="I33" s="21">
        <f>(F33-H33)/H33</f>
        <v>6.3996786836638189E-2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1890.9825000000001</v>
      </c>
      <c r="F34" s="46">
        <v>2505</v>
      </c>
      <c r="G34" s="21">
        <f t="shared" si="0"/>
        <v>0.32470818741051272</v>
      </c>
      <c r="H34" s="46">
        <v>2400.2669999999998</v>
      </c>
      <c r="I34" s="21">
        <f>(F34-H34)/H34</f>
        <v>4.3633895729100217E-2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1078.2606249999999</v>
      </c>
      <c r="F35" s="46">
        <v>1267.675</v>
      </c>
      <c r="G35" s="21">
        <f t="shared" si="0"/>
        <v>0.17566659730341178</v>
      </c>
      <c r="H35" s="46">
        <v>1197.1624999999999</v>
      </c>
      <c r="I35" s="21">
        <f>(F35-H35)/H35</f>
        <v>5.889968989172318E-2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1434.9749999999999</v>
      </c>
      <c r="F36" s="46">
        <v>1434.375</v>
      </c>
      <c r="G36" s="21">
        <f t="shared" si="0"/>
        <v>-4.1812575131964602E-4</v>
      </c>
      <c r="H36" s="46">
        <v>1344.758</v>
      </c>
      <c r="I36" s="21">
        <f>(F36-H36)/H36</f>
        <v>6.6641730333636212E-2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982.39</v>
      </c>
      <c r="F37" s="49">
        <v>1246</v>
      </c>
      <c r="G37" s="23">
        <f t="shared" si="0"/>
        <v>0.26833538615010333</v>
      </c>
      <c r="H37" s="49">
        <v>1161.067</v>
      </c>
      <c r="I37" s="23">
        <f>(F37-H37)/H37</f>
        <v>7.3150817308561863E-2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26932.968055555553</v>
      </c>
      <c r="F39" s="46">
        <v>25815.966666666667</v>
      </c>
      <c r="G39" s="21">
        <f t="shared" si="0"/>
        <v>-4.1473386319131604E-2</v>
      </c>
      <c r="H39" s="46">
        <v>25279.847222222223</v>
      </c>
      <c r="I39" s="21">
        <f t="shared" ref="I39:I44" si="2">(F39-H39)/H39</f>
        <v>2.1207384670156128E-2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15350.463888888888</v>
      </c>
      <c r="F40" s="46">
        <v>14807.633333333333</v>
      </c>
      <c r="G40" s="21">
        <f t="shared" si="0"/>
        <v>-3.5362485426155159E-2</v>
      </c>
      <c r="H40" s="46">
        <v>14607.633333333333</v>
      </c>
      <c r="I40" s="21">
        <f t="shared" si="2"/>
        <v>1.3691471810400499E-2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11957.875</v>
      </c>
      <c r="F41" s="57">
        <v>10617.25</v>
      </c>
      <c r="G41" s="21">
        <f t="shared" si="0"/>
        <v>-0.11211231092480896</v>
      </c>
      <c r="H41" s="57">
        <v>10367.25</v>
      </c>
      <c r="I41" s="21">
        <f t="shared" si="2"/>
        <v>2.4114398707468229E-2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5880.0499999999993</v>
      </c>
      <c r="F42" s="47">
        <v>5823.2</v>
      </c>
      <c r="G42" s="21">
        <f t="shared" si="0"/>
        <v>-9.668285133629724E-3</v>
      </c>
      <c r="H42" s="47">
        <v>6033.2</v>
      </c>
      <c r="I42" s="21">
        <f t="shared" si="2"/>
        <v>-3.4807399058542729E-2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9968.3333333333339</v>
      </c>
      <c r="G43" s="21">
        <f t="shared" si="0"/>
        <v>-1.1942437451492536E-5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12219</v>
      </c>
      <c r="F44" s="50">
        <v>12250</v>
      </c>
      <c r="G44" s="31">
        <f t="shared" si="0"/>
        <v>2.5370324903838284E-3</v>
      </c>
      <c r="H44" s="50">
        <v>12166.666666666666</v>
      </c>
      <c r="I44" s="31">
        <f t="shared" si="2"/>
        <v>6.8493150684932006E-3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7181</v>
      </c>
      <c r="F46" s="43">
        <v>5951.25</v>
      </c>
      <c r="G46" s="21">
        <f t="shared" si="0"/>
        <v>-0.17125052221139117</v>
      </c>
      <c r="H46" s="43">
        <v>5873.333333333333</v>
      </c>
      <c r="I46" s="21">
        <f t="shared" ref="I46:I51" si="3">(F46-H46)/H46</f>
        <v>1.326617480136214E-2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16246.059333333335</v>
      </c>
      <c r="F49" s="47">
        <v>18948.570000000003</v>
      </c>
      <c r="G49" s="21">
        <f t="shared" si="0"/>
        <v>0.16634868870149405</v>
      </c>
      <c r="H49" s="47">
        <v>18791.428142857145</v>
      </c>
      <c r="I49" s="21">
        <f t="shared" si="3"/>
        <v>8.3624222676545248E-3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1971.3333333333333</v>
      </c>
      <c r="G50" s="21">
        <f t="shared" si="0"/>
        <v>-2.1452503193772417E-3</v>
      </c>
      <c r="H50" s="47">
        <v>1968.2857142857142</v>
      </c>
      <c r="I50" s="21">
        <f t="shared" si="3"/>
        <v>1.5483621231915559E-3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23501.7</v>
      </c>
      <c r="F51" s="50">
        <v>23595.555555555555</v>
      </c>
      <c r="G51" s="31">
        <f t="shared" si="0"/>
        <v>3.9935645317383008E-3</v>
      </c>
      <c r="H51" s="50">
        <v>23711</v>
      </c>
      <c r="I51" s="31">
        <f t="shared" si="3"/>
        <v>-4.8688138182466055E-3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3125</v>
      </c>
      <c r="F53" s="66">
        <v>3250</v>
      </c>
      <c r="G53" s="22">
        <f t="shared" si="0"/>
        <v>0.04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3874.125</v>
      </c>
      <c r="F54" s="70">
        <v>3948</v>
      </c>
      <c r="G54" s="21">
        <f t="shared" si="0"/>
        <v>1.9068821992062723E-2</v>
      </c>
      <c r="H54" s="70">
        <v>3953.8333333333335</v>
      </c>
      <c r="I54" s="21">
        <f t="shared" si="4"/>
        <v>-1.4753614635586102E-3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1952.5</v>
      </c>
      <c r="F57" s="105">
        <v>2108.75</v>
      </c>
      <c r="G57" s="21">
        <f t="shared" si="0"/>
        <v>8.0025608194622275E-2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4766.2847222222226</v>
      </c>
      <c r="F58" s="50">
        <v>4447.7777777777774</v>
      </c>
      <c r="G58" s="29">
        <f t="shared" si="0"/>
        <v>-6.6824993261406604E-2</v>
      </c>
      <c r="H58" s="50">
        <v>4523</v>
      </c>
      <c r="I58" s="29">
        <f t="shared" si="4"/>
        <v>-1.6631046257400535E-2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5148.95</v>
      </c>
      <c r="F59" s="68">
        <v>5280.625</v>
      </c>
      <c r="G59" s="21">
        <f t="shared" si="0"/>
        <v>2.5573175113372665E-2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4814.3999999999996</v>
      </c>
      <c r="F60" s="70">
        <v>4766.5</v>
      </c>
      <c r="G60" s="21">
        <f t="shared" si="0"/>
        <v>-9.9493187105349871E-3</v>
      </c>
      <c r="H60" s="70">
        <v>4766.5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17302.375</v>
      </c>
      <c r="F61" s="73">
        <v>19855.625</v>
      </c>
      <c r="G61" s="29">
        <f t="shared" si="0"/>
        <v>0.14756644680282333</v>
      </c>
      <c r="H61" s="73">
        <v>19755.625</v>
      </c>
      <c r="I61" s="29">
        <f t="shared" si="4"/>
        <v>5.0618494732512891E-3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216</v>
      </c>
      <c r="E64" s="47">
        <v>47078.8125</v>
      </c>
      <c r="F64" s="46">
        <v>47046.625</v>
      </c>
      <c r="G64" s="21">
        <f t="shared" si="0"/>
        <v>-6.8369396530551822E-4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217</v>
      </c>
      <c r="E65" s="47">
        <v>12260.985119047618</v>
      </c>
      <c r="F65" s="46">
        <v>12162.5</v>
      </c>
      <c r="G65" s="21">
        <f t="shared" si="0"/>
        <v>-8.0323985463957772E-3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7157.4444444444453</v>
      </c>
      <c r="F66" s="46">
        <v>7432.7142857142853</v>
      </c>
      <c r="G66" s="21">
        <f t="shared" si="0"/>
        <v>3.8459235472446097E-2</v>
      </c>
      <c r="H66" s="46">
        <v>7228.625</v>
      </c>
      <c r="I66" s="21">
        <f t="shared" si="5"/>
        <v>2.823348641190895E-2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4056.4375</v>
      </c>
      <c r="F67" s="46">
        <v>3845.7</v>
      </c>
      <c r="G67" s="21">
        <f t="shared" si="0"/>
        <v>-5.1951373588277935E-2</v>
      </c>
      <c r="H67" s="46">
        <v>3585.2</v>
      </c>
      <c r="I67" s="21">
        <f t="shared" si="5"/>
        <v>7.2659823719736699E-2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3447.9583333333335</v>
      </c>
      <c r="F68" s="58">
        <v>3424.1428571428573</v>
      </c>
      <c r="G68" s="31">
        <f t="shared" si="0"/>
        <v>-6.9071241262513745E-3</v>
      </c>
      <c r="H68" s="58">
        <v>3577.7142857142858</v>
      </c>
      <c r="I68" s="31">
        <f t="shared" si="5"/>
        <v>-4.2924452962785457E-2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3632.6</v>
      </c>
      <c r="G70" s="21">
        <f t="shared" si="0"/>
        <v>1.0458970792767707E-2</v>
      </c>
      <c r="H70" s="43">
        <v>3632.6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2668.7777777777778</v>
      </c>
      <c r="G71" s="21">
        <f t="shared" si="0"/>
        <v>-2.6979947336439134E-2</v>
      </c>
      <c r="H71" s="47">
        <v>2663.2222222222222</v>
      </c>
      <c r="I71" s="21">
        <f t="shared" si="5"/>
        <v>2.0860277858901462E-3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1262.6984126984128</v>
      </c>
      <c r="F72" s="47">
        <v>1320</v>
      </c>
      <c r="G72" s="21">
        <f t="shared" si="0"/>
        <v>4.5380263984915091E-2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2137.5555555555557</v>
      </c>
      <c r="F73" s="47">
        <v>2113.3333333333335</v>
      </c>
      <c r="G73" s="21">
        <f t="shared" si="0"/>
        <v>-1.1331739266035947E-2</v>
      </c>
      <c r="H73" s="47">
        <v>2111.1111111111113</v>
      </c>
      <c r="I73" s="21">
        <f t="shared" si="5"/>
        <v>1.0526315789473443E-3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1708.75</v>
      </c>
      <c r="F74" s="50">
        <v>1651</v>
      </c>
      <c r="G74" s="21">
        <f t="shared" si="0"/>
        <v>-3.3796634967081199E-2</v>
      </c>
      <c r="H74" s="50">
        <v>1651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1464.55</v>
      </c>
      <c r="F77" s="32">
        <v>1448.1111111111111</v>
      </c>
      <c r="G77" s="21">
        <f t="shared" si="0"/>
        <v>-1.1224532374373609E-2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907.4</v>
      </c>
      <c r="F78" s="47">
        <v>823.66666666666663</v>
      </c>
      <c r="G78" s="21">
        <f t="shared" si="0"/>
        <v>-9.2278304312688283E-2</v>
      </c>
      <c r="H78" s="47">
        <v>823.66666666666663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1409.55</v>
      </c>
      <c r="F79" s="47">
        <v>1453.7</v>
      </c>
      <c r="G79" s="21">
        <f t="shared" si="0"/>
        <v>3.1322053137526229E-2</v>
      </c>
      <c r="H79" s="47">
        <v>1453.7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1807</v>
      </c>
      <c r="G80" s="21">
        <f t="shared" si="0"/>
        <v>6.1754509665667728E-2</v>
      </c>
      <c r="H80" s="61">
        <v>1813.5</v>
      </c>
      <c r="I80" s="21">
        <f t="shared" si="6"/>
        <v>-3.5842293906810036E-3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3778.3</v>
      </c>
      <c r="F82" s="50">
        <v>3941.8</v>
      </c>
      <c r="G82" s="23">
        <f t="shared" si="7"/>
        <v>4.3273429849403168E-2</v>
      </c>
      <c r="H82" s="50">
        <v>3958.5</v>
      </c>
      <c r="I82" s="23">
        <f t="shared" si="6"/>
        <v>-4.2187697360110696E-3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16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215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1717.8479166666666</v>
      </c>
      <c r="F16" s="42">
        <v>1529</v>
      </c>
      <c r="G16" s="21">
        <f t="shared" ref="G16:G31" si="0">(F16-E16)/E16</f>
        <v>-0.10993284960470159</v>
      </c>
      <c r="H16" s="42">
        <v>1570.6333333333332</v>
      </c>
      <c r="I16" s="21">
        <f t="shared" ref="I16:I31" si="1">(F16-H16)/H16</f>
        <v>-2.6507353721428647E-2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651.45624999999995</v>
      </c>
      <c r="F17" s="46">
        <v>546.15</v>
      </c>
      <c r="G17" s="21">
        <f t="shared" si="0"/>
        <v>-0.16164746289562804</v>
      </c>
      <c r="H17" s="46">
        <v>556.77499999999998</v>
      </c>
      <c r="I17" s="21">
        <f t="shared" si="1"/>
        <v>-1.9083112567913431E-2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1082.7250000000001</v>
      </c>
      <c r="F18" s="46">
        <v>924</v>
      </c>
      <c r="G18" s="21">
        <f t="shared" si="0"/>
        <v>-0.1465977048650397</v>
      </c>
      <c r="H18" s="46">
        <v>919.36699999999996</v>
      </c>
      <c r="I18" s="21">
        <f t="shared" si="1"/>
        <v>5.0393368480705072E-3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635.20749999999998</v>
      </c>
      <c r="F19" s="46">
        <v>549.9</v>
      </c>
      <c r="G19" s="21">
        <f t="shared" si="0"/>
        <v>-0.13429863469811046</v>
      </c>
      <c r="H19" s="46">
        <v>541.56700000000001</v>
      </c>
      <c r="I19" s="21">
        <f t="shared" si="1"/>
        <v>1.53868311769365E-2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635.13250000000005</v>
      </c>
      <c r="F20" s="46">
        <v>519.9</v>
      </c>
      <c r="G20" s="21">
        <f t="shared" si="0"/>
        <v>-0.18143064636119244</v>
      </c>
      <c r="H20" s="46">
        <v>509.9</v>
      </c>
      <c r="I20" s="21">
        <f t="shared" si="1"/>
        <v>1.9611688566385566E-2</v>
      </c>
    </row>
    <row r="21" spans="1:9" ht="16.5" x14ac:dyDescent="0.3">
      <c r="A21" s="37"/>
      <c r="B21" s="34" t="s">
        <v>11</v>
      </c>
      <c r="C21" s="15" t="s">
        <v>91</v>
      </c>
      <c r="D21" s="11" t="s">
        <v>81</v>
      </c>
      <c r="E21" s="46">
        <v>528.82500000000005</v>
      </c>
      <c r="F21" s="46">
        <v>411.95000000000005</v>
      </c>
      <c r="G21" s="21">
        <f t="shared" si="0"/>
        <v>-0.22100884035361412</v>
      </c>
      <c r="H21" s="46">
        <v>400.31650000000002</v>
      </c>
      <c r="I21" s="21">
        <f t="shared" si="1"/>
        <v>2.9060755677070581E-2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964.30250000000001</v>
      </c>
      <c r="F22" s="46">
        <v>753.5</v>
      </c>
      <c r="G22" s="21">
        <f t="shared" si="0"/>
        <v>-0.21860619463290826</v>
      </c>
      <c r="H22" s="46">
        <v>714</v>
      </c>
      <c r="I22" s="21">
        <f t="shared" si="1"/>
        <v>5.5322128851540614E-2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1195.845</v>
      </c>
      <c r="F23" s="46">
        <v>1248.5</v>
      </c>
      <c r="G23" s="21">
        <f t="shared" si="0"/>
        <v>4.4031626172288188E-2</v>
      </c>
      <c r="H23" s="46">
        <v>1179.4000000000001</v>
      </c>
      <c r="I23" s="21">
        <f t="shared" si="1"/>
        <v>5.8589113108360104E-2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706.95749999999998</v>
      </c>
      <c r="F24" s="46">
        <v>619.9</v>
      </c>
      <c r="G24" s="21">
        <f t="shared" si="0"/>
        <v>-0.12314389478858348</v>
      </c>
      <c r="H24" s="46">
        <v>582.4</v>
      </c>
      <c r="I24" s="21">
        <f t="shared" si="1"/>
        <v>6.4388736263736271E-2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1376.42</v>
      </c>
      <c r="F25" s="46">
        <v>1698.5</v>
      </c>
      <c r="G25" s="21">
        <f t="shared" si="0"/>
        <v>0.23399834352886467</v>
      </c>
      <c r="H25" s="46">
        <v>1575.567</v>
      </c>
      <c r="I25" s="21">
        <f t="shared" si="1"/>
        <v>7.8024609553259239E-2</v>
      </c>
    </row>
    <row r="26" spans="1:9" ht="16.5" x14ac:dyDescent="0.3">
      <c r="A26" s="37"/>
      <c r="B26" s="34" t="s">
        <v>5</v>
      </c>
      <c r="C26" s="15" t="s">
        <v>85</v>
      </c>
      <c r="D26" s="13" t="s">
        <v>161</v>
      </c>
      <c r="E26" s="46">
        <v>2827.7736111111108</v>
      </c>
      <c r="F26" s="46">
        <v>2091.9</v>
      </c>
      <c r="G26" s="21">
        <f t="shared" si="0"/>
        <v>-0.2602307370786891</v>
      </c>
      <c r="H26" s="46">
        <v>1918.5330000000001</v>
      </c>
      <c r="I26" s="21">
        <f t="shared" si="1"/>
        <v>9.0364356516150601E-2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1078.375</v>
      </c>
      <c r="F27" s="46">
        <v>986.9</v>
      </c>
      <c r="G27" s="21">
        <f t="shared" si="0"/>
        <v>-8.4826706850585396E-2</v>
      </c>
      <c r="H27" s="46">
        <v>904.15</v>
      </c>
      <c r="I27" s="21">
        <f t="shared" si="1"/>
        <v>9.1522424376486208E-2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2637.99</v>
      </c>
      <c r="F28" s="46">
        <v>1887.6999999999998</v>
      </c>
      <c r="G28" s="21">
        <f t="shared" si="0"/>
        <v>-0.2844173025674851</v>
      </c>
      <c r="H28" s="46">
        <v>1652.6669999999999</v>
      </c>
      <c r="I28" s="21">
        <f t="shared" si="1"/>
        <v>0.14221437228431372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2666.3575000000001</v>
      </c>
      <c r="F29" s="46">
        <v>2004.4</v>
      </c>
      <c r="G29" s="21">
        <f t="shared" si="0"/>
        <v>-0.24826284547364708</v>
      </c>
      <c r="H29" s="46">
        <v>1744.367</v>
      </c>
      <c r="I29" s="21">
        <f t="shared" si="1"/>
        <v>0.14907012113849902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1821.5500000000002</v>
      </c>
      <c r="F30" s="46">
        <v>1196.1500000000001</v>
      </c>
      <c r="G30" s="21">
        <f t="shared" si="0"/>
        <v>-0.3433339738135105</v>
      </c>
      <c r="H30" s="46">
        <v>1039.45</v>
      </c>
      <c r="I30" s="21">
        <f t="shared" si="1"/>
        <v>0.1507528019625764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8298.7312500000007</v>
      </c>
      <c r="F31" s="49">
        <v>4732.2250000000004</v>
      </c>
      <c r="G31" s="23">
        <f t="shared" si="0"/>
        <v>-0.42976524272912198</v>
      </c>
      <c r="H31" s="49">
        <v>4044.1</v>
      </c>
      <c r="I31" s="23">
        <f t="shared" si="1"/>
        <v>0.17015528795034754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28825.496527777777</v>
      </c>
      <c r="F32" s="107">
        <f>SUM(F16:F31)</f>
        <v>21700.574999999997</v>
      </c>
      <c r="G32" s="108">
        <f t="shared" ref="G32" si="2">(F32-E32)/E32</f>
        <v>-0.24717428617098852</v>
      </c>
      <c r="H32" s="107">
        <f>SUM(H16:H31)</f>
        <v>19853.192833333331</v>
      </c>
      <c r="I32" s="111">
        <f t="shared" ref="I32" si="3">(F32-H32)/H32</f>
        <v>9.3052144417039476E-2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1890.9825000000001</v>
      </c>
      <c r="F34" s="54">
        <v>2505</v>
      </c>
      <c r="G34" s="21">
        <f>(F34-E34)/E34</f>
        <v>0.32470818741051272</v>
      </c>
      <c r="H34" s="54">
        <v>2400.2669999999998</v>
      </c>
      <c r="I34" s="21">
        <f>(F34-H34)/H34</f>
        <v>4.3633895729100217E-2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1078.2606249999999</v>
      </c>
      <c r="F35" s="46">
        <v>1267.675</v>
      </c>
      <c r="G35" s="21">
        <f>(F35-E35)/E35</f>
        <v>0.17566659730341178</v>
      </c>
      <c r="H35" s="46">
        <v>1197.1624999999999</v>
      </c>
      <c r="I35" s="21">
        <f>(F35-H35)/H35</f>
        <v>5.889968989172318E-2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2063.44625</v>
      </c>
      <c r="F36" s="46">
        <v>2487.5</v>
      </c>
      <c r="G36" s="21">
        <f>(F36-E36)/E36</f>
        <v>0.20550753381630368</v>
      </c>
      <c r="H36" s="46">
        <v>2337.8829999999998</v>
      </c>
      <c r="I36" s="21">
        <f>(F36-H36)/H36</f>
        <v>6.3996786836638189E-2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1434.9749999999999</v>
      </c>
      <c r="F37" s="46">
        <v>1434.375</v>
      </c>
      <c r="G37" s="21">
        <f>(F37-E37)/E37</f>
        <v>-4.1812575131964602E-4</v>
      </c>
      <c r="H37" s="46">
        <v>1344.758</v>
      </c>
      <c r="I37" s="21">
        <f>(F37-H37)/H37</f>
        <v>6.6641730333636212E-2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982.39</v>
      </c>
      <c r="F38" s="49">
        <v>1246</v>
      </c>
      <c r="G38" s="23">
        <f>(F38-E38)/E38</f>
        <v>0.26833538615010333</v>
      </c>
      <c r="H38" s="49">
        <v>1161.067</v>
      </c>
      <c r="I38" s="23">
        <f>(F38-H38)/H38</f>
        <v>7.3150817308561863E-2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7450.0543750000006</v>
      </c>
      <c r="F39" s="109">
        <f>SUM(F34:F38)</f>
        <v>8940.5499999999993</v>
      </c>
      <c r="G39" s="110">
        <f t="shared" ref="G39" si="4">(F39-E39)/E39</f>
        <v>0.20006506663919463</v>
      </c>
      <c r="H39" s="109">
        <f>SUM(H34:H38)</f>
        <v>8441.1375000000007</v>
      </c>
      <c r="I39" s="111">
        <f t="shared" ref="I39" si="5">(F39-H39)/H39</f>
        <v>5.9164123318687617E-2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5880.0499999999993</v>
      </c>
      <c r="F41" s="46">
        <v>5823.2</v>
      </c>
      <c r="G41" s="21">
        <f t="shared" ref="G41:G46" si="6">(F41-E41)/E41</f>
        <v>-9.668285133629724E-3</v>
      </c>
      <c r="H41" s="46">
        <v>6033.2</v>
      </c>
      <c r="I41" s="21">
        <f t="shared" ref="I41:I46" si="7">(F41-H41)/H41</f>
        <v>-3.4807399058542729E-2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9968.4523809523816</v>
      </c>
      <c r="F42" s="46">
        <v>9968.3333333333339</v>
      </c>
      <c r="G42" s="21">
        <f t="shared" si="6"/>
        <v>-1.1942437451492536E-5</v>
      </c>
      <c r="H42" s="46">
        <v>9968.5714285714294</v>
      </c>
      <c r="I42" s="21">
        <f t="shared" si="7"/>
        <v>-2.3884589662766969E-5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12219</v>
      </c>
      <c r="F43" s="57">
        <v>12250</v>
      </c>
      <c r="G43" s="21">
        <f t="shared" si="6"/>
        <v>2.5370324903838284E-3</v>
      </c>
      <c r="H43" s="57">
        <v>12166.666666666666</v>
      </c>
      <c r="I43" s="21">
        <f t="shared" si="7"/>
        <v>6.8493150684932006E-3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15350.463888888888</v>
      </c>
      <c r="F44" s="47">
        <v>14807.633333333333</v>
      </c>
      <c r="G44" s="21">
        <f t="shared" si="6"/>
        <v>-3.5362485426155159E-2</v>
      </c>
      <c r="H44" s="47">
        <v>14607.633333333333</v>
      </c>
      <c r="I44" s="21">
        <f t="shared" si="7"/>
        <v>1.3691471810400499E-2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26932.968055555553</v>
      </c>
      <c r="F45" s="47">
        <v>25815.966666666667</v>
      </c>
      <c r="G45" s="21">
        <f t="shared" si="6"/>
        <v>-4.1473386319131604E-2</v>
      </c>
      <c r="H45" s="47">
        <v>25279.847222222223</v>
      </c>
      <c r="I45" s="21">
        <f t="shared" si="7"/>
        <v>2.1207384670156128E-2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11957.875</v>
      </c>
      <c r="F46" s="50">
        <v>10617.25</v>
      </c>
      <c r="G46" s="31">
        <f t="shared" si="6"/>
        <v>-0.11211231092480896</v>
      </c>
      <c r="H46" s="50">
        <v>10367.25</v>
      </c>
      <c r="I46" s="31">
        <f t="shared" si="7"/>
        <v>2.4114398707468229E-2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82308.809325396825</v>
      </c>
      <c r="F47" s="86">
        <f>SUM(F41:F46)</f>
        <v>79282.383333333331</v>
      </c>
      <c r="G47" s="110">
        <f t="shared" ref="G47" si="8">(F47-E47)/E47</f>
        <v>-3.6769162582572727E-2</v>
      </c>
      <c r="H47" s="109">
        <f>SUM(H41:H46)</f>
        <v>78423.168650793654</v>
      </c>
      <c r="I47" s="111">
        <f t="shared" ref="I47" si="9">(F47-H47)/H47</f>
        <v>1.095613321065397E-2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23501.7</v>
      </c>
      <c r="F49" s="43">
        <v>23595.555555555555</v>
      </c>
      <c r="G49" s="21">
        <f t="shared" ref="G49:G54" si="10">(F49-E49)/E49</f>
        <v>3.9935645317383008E-3</v>
      </c>
      <c r="H49" s="43">
        <v>23711</v>
      </c>
      <c r="I49" s="21">
        <f t="shared" ref="I49:I54" si="11">(F49-H49)/H49</f>
        <v>-4.8688138182466055E-3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 t="shared" si="10"/>
        <v>-3.6808009422842044E-4</v>
      </c>
      <c r="H50" s="47">
        <v>6035.1111111111113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1971.3333333333333</v>
      </c>
      <c r="G52" s="21">
        <f t="shared" si="10"/>
        <v>-2.1452503193772417E-3</v>
      </c>
      <c r="H52" s="47">
        <v>1968.2857142857142</v>
      </c>
      <c r="I52" s="21">
        <f t="shared" si="11"/>
        <v>1.5483621231915559E-3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16246.059333333335</v>
      </c>
      <c r="F53" s="47">
        <v>18948.570000000003</v>
      </c>
      <c r="G53" s="21">
        <f t="shared" si="10"/>
        <v>0.16634868870149405</v>
      </c>
      <c r="H53" s="47">
        <v>18791.428142857145</v>
      </c>
      <c r="I53" s="21">
        <f t="shared" si="11"/>
        <v>8.3624222676545248E-3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7181</v>
      </c>
      <c r="F54" s="50">
        <v>5951.25</v>
      </c>
      <c r="G54" s="31">
        <f t="shared" si="10"/>
        <v>-0.17125052221139117</v>
      </c>
      <c r="H54" s="50">
        <v>5873.333333333333</v>
      </c>
      <c r="I54" s="31">
        <f t="shared" si="11"/>
        <v>1.326617480136214E-2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74214.914095238099</v>
      </c>
      <c r="F55" s="86">
        <f>SUM(F49:F54)</f>
        <v>75775.570000000007</v>
      </c>
      <c r="G55" s="110">
        <f t="shared" ref="G55" si="12">(F55-E55)/E55</f>
        <v>2.1028871673409992E-2</v>
      </c>
      <c r="H55" s="86">
        <f>SUM(H49:H54)</f>
        <v>75652.908301587304</v>
      </c>
      <c r="I55" s="111">
        <f t="shared" ref="I55" si="13">(F55-H55)/H55</f>
        <v>1.6213745269873451E-3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4766.2847222222226</v>
      </c>
      <c r="F57" s="43">
        <v>4447.7777777777774</v>
      </c>
      <c r="G57" s="22">
        <f t="shared" ref="G57:G65" si="14">(F57-E57)/E57</f>
        <v>-6.6824993261406604E-2</v>
      </c>
      <c r="H57" s="43">
        <v>4523</v>
      </c>
      <c r="I57" s="22">
        <f t="shared" ref="I57:I65" si="15">(F57-H57)/H57</f>
        <v>-1.6631046257400535E-2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3874.125</v>
      </c>
      <c r="F58" s="70">
        <v>3948</v>
      </c>
      <c r="G58" s="21">
        <f t="shared" si="14"/>
        <v>1.9068821992062723E-2</v>
      </c>
      <c r="H58" s="70">
        <v>3953.8333333333335</v>
      </c>
      <c r="I58" s="21">
        <f t="shared" si="15"/>
        <v>-1.4753614635586102E-3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3125</v>
      </c>
      <c r="F59" s="70">
        <v>3250</v>
      </c>
      <c r="G59" s="21">
        <f t="shared" si="14"/>
        <v>0.04</v>
      </c>
      <c r="H59" s="70">
        <v>3250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2000.8333333333333</v>
      </c>
      <c r="F60" s="70">
        <v>2047.5</v>
      </c>
      <c r="G60" s="21">
        <f t="shared" si="14"/>
        <v>2.3323615160349892E-2</v>
      </c>
      <c r="H60" s="70">
        <v>2047.5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 t="shared" si="14"/>
        <v>4.7619047619047616E-2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1952.5</v>
      </c>
      <c r="F62" s="73">
        <v>2108.75</v>
      </c>
      <c r="G62" s="29">
        <f t="shared" si="14"/>
        <v>8.0025608194622275E-2</v>
      </c>
      <c r="H62" s="73">
        <v>2108.75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5148.95</v>
      </c>
      <c r="F63" s="68">
        <v>5280.625</v>
      </c>
      <c r="G63" s="21">
        <f t="shared" si="14"/>
        <v>2.5573175113372665E-2</v>
      </c>
      <c r="H63" s="68">
        <v>5280.625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4814.3999999999996</v>
      </c>
      <c r="F64" s="70">
        <v>4766.5</v>
      </c>
      <c r="G64" s="21">
        <f t="shared" si="14"/>
        <v>-9.9493187105349871E-3</v>
      </c>
      <c r="H64" s="70">
        <v>4766.5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17302.375</v>
      </c>
      <c r="F65" s="73">
        <v>19855.625</v>
      </c>
      <c r="G65" s="29">
        <f t="shared" si="14"/>
        <v>0.14756644680282333</v>
      </c>
      <c r="H65" s="73">
        <v>19755.625</v>
      </c>
      <c r="I65" s="29">
        <f t="shared" si="15"/>
        <v>5.0618494732512891E-3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48234.468055555553</v>
      </c>
      <c r="F66" s="106">
        <f>SUM(F57:F65)</f>
        <v>51204.777777777781</v>
      </c>
      <c r="G66" s="108">
        <f t="shared" ref="G66" si="16">(F66-E66)/E66</f>
        <v>6.1580646412459257E-2</v>
      </c>
      <c r="H66" s="106">
        <f>SUM(H57:H65)</f>
        <v>51185.833333333336</v>
      </c>
      <c r="I66" s="111">
        <f t="shared" ref="I66" si="17">(F66-H66)/H66</f>
        <v>3.7011108759478213E-4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3447.9583333333335</v>
      </c>
      <c r="F68" s="54">
        <v>3424.1428571428573</v>
      </c>
      <c r="G68" s="21">
        <f t="shared" ref="G68:G73" si="18">(F68-E68)/E68</f>
        <v>-6.9071241262513745E-3</v>
      </c>
      <c r="H68" s="54">
        <v>3577.7142857142858</v>
      </c>
      <c r="I68" s="21">
        <f t="shared" ref="I68:I73" si="19">(F68-H68)/H68</f>
        <v>-4.2924452962785457E-2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5886.9</v>
      </c>
      <c r="F69" s="46">
        <v>6451.5</v>
      </c>
      <c r="G69" s="21">
        <f t="shared" si="18"/>
        <v>9.5907863221729672E-2</v>
      </c>
      <c r="H69" s="46">
        <v>6451.5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216</v>
      </c>
      <c r="E70" s="47">
        <v>47078.8125</v>
      </c>
      <c r="F70" s="46">
        <v>47046.625</v>
      </c>
      <c r="G70" s="21">
        <f t="shared" si="18"/>
        <v>-6.8369396530551822E-4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217</v>
      </c>
      <c r="E71" s="47">
        <v>12260.985119047618</v>
      </c>
      <c r="F71" s="46">
        <v>12162.5</v>
      </c>
      <c r="G71" s="21">
        <f t="shared" si="18"/>
        <v>-8.0323985463957772E-3</v>
      </c>
      <c r="H71" s="46">
        <v>12162.5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7157.4444444444453</v>
      </c>
      <c r="F72" s="46">
        <v>7432.7142857142853</v>
      </c>
      <c r="G72" s="21">
        <f t="shared" si="18"/>
        <v>3.8459235472446097E-2</v>
      </c>
      <c r="H72" s="46">
        <v>7228.625</v>
      </c>
      <c r="I72" s="21">
        <f t="shared" si="19"/>
        <v>2.823348641190895E-2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4056.4375</v>
      </c>
      <c r="F73" s="58">
        <v>3845.7</v>
      </c>
      <c r="G73" s="31">
        <f t="shared" si="18"/>
        <v>-5.1951373588277935E-2</v>
      </c>
      <c r="H73" s="58">
        <v>3585.2</v>
      </c>
      <c r="I73" s="31">
        <f t="shared" si="19"/>
        <v>7.2659823719736699E-2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79888.537896825408</v>
      </c>
      <c r="F74" s="86">
        <f>SUM(F68:F73)</f>
        <v>80363.182142857142</v>
      </c>
      <c r="G74" s="110">
        <f t="shared" ref="G74" si="20">(F74-E74)/E74</f>
        <v>5.9413309909955832E-3</v>
      </c>
      <c r="H74" s="86">
        <f>SUM(H68:H73)</f>
        <v>80052.164285714287</v>
      </c>
      <c r="I74" s="111">
        <f t="shared" ref="I74" si="21">(F74-H74)/H74</f>
        <v>3.8851898623602581E-3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3595</v>
      </c>
      <c r="F76" s="43">
        <v>3632.6</v>
      </c>
      <c r="G76" s="21">
        <f>(F76-E76)/E76</f>
        <v>1.0458970792767707E-2</v>
      </c>
      <c r="H76" s="43">
        <v>3632.6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1262.6984126984128</v>
      </c>
      <c r="F77" s="47">
        <v>1320</v>
      </c>
      <c r="G77" s="21">
        <f>(F77-E77)/E77</f>
        <v>4.5380263984915091E-2</v>
      </c>
      <c r="H77" s="47">
        <v>1320</v>
      </c>
      <c r="I77" s="21">
        <f>(F77-H77)/H77</f>
        <v>0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1708.75</v>
      </c>
      <c r="F78" s="47">
        <v>1651</v>
      </c>
      <c r="G78" s="21">
        <f>(F78-E78)/E78</f>
        <v>-3.3796634967081199E-2</v>
      </c>
      <c r="H78" s="47">
        <v>1651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2137.5555555555557</v>
      </c>
      <c r="F79" s="47">
        <v>2113.3333333333335</v>
      </c>
      <c r="G79" s="21">
        <f>(F79-E79)/E79</f>
        <v>-1.1331739266035947E-2</v>
      </c>
      <c r="H79" s="47">
        <v>2111.1111111111113</v>
      </c>
      <c r="I79" s="21">
        <f>(F79-H79)/H79</f>
        <v>1.0526315789473443E-3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2742.7777777777778</v>
      </c>
      <c r="F80" s="50">
        <v>2668.7777777777778</v>
      </c>
      <c r="G80" s="21">
        <f>(F80-E80)/E80</f>
        <v>-2.6979947336439134E-2</v>
      </c>
      <c r="H80" s="50">
        <v>2663.2222222222222</v>
      </c>
      <c r="I80" s="21">
        <f>(F80-H80)/H80</f>
        <v>2.0860277858901462E-3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11446.781746031746</v>
      </c>
      <c r="F81" s="86">
        <f>SUM(F76:F80)</f>
        <v>11385.711111111112</v>
      </c>
      <c r="G81" s="110">
        <f t="shared" ref="G81" si="22">(F81-E81)/E81</f>
        <v>-5.3351794657747571E-3</v>
      </c>
      <c r="H81" s="86">
        <f>SUM(H76:H80)</f>
        <v>11377.933333333334</v>
      </c>
      <c r="I81" s="111">
        <f t="shared" ref="I81" si="23">(F81-H81)/H81</f>
        <v>6.8358440411943929E-4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3778.3</v>
      </c>
      <c r="F83" s="43">
        <v>3941.8</v>
      </c>
      <c r="G83" s="22">
        <f t="shared" ref="G83:G89" si="24">(F83-E83)/E83</f>
        <v>4.3273429849403168E-2</v>
      </c>
      <c r="H83" s="43">
        <v>3958.5</v>
      </c>
      <c r="I83" s="22">
        <f t="shared" ref="I83:I89" si="25">(F83-H83)/H83</f>
        <v>-4.2187697360110696E-3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1701.9</v>
      </c>
      <c r="F84" s="47">
        <v>1807</v>
      </c>
      <c r="G84" s="21">
        <f t="shared" si="24"/>
        <v>6.1754509665667728E-2</v>
      </c>
      <c r="H84" s="47">
        <v>1813.5</v>
      </c>
      <c r="I84" s="21">
        <f t="shared" si="25"/>
        <v>-3.5842293906810036E-3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1423</v>
      </c>
      <c r="F85" s="47">
        <v>1466.4285714285713</v>
      </c>
      <c r="G85" s="21">
        <f t="shared" si="24"/>
        <v>3.0519024194357928E-2</v>
      </c>
      <c r="H85" s="47">
        <v>1466.4285714285713</v>
      </c>
      <c r="I85" s="21">
        <f t="shared" si="25"/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1464.55</v>
      </c>
      <c r="F86" s="32">
        <v>1448.1111111111111</v>
      </c>
      <c r="G86" s="21">
        <f t="shared" si="24"/>
        <v>-1.1224532374373609E-2</v>
      </c>
      <c r="H86" s="32">
        <v>1448.1111111111111</v>
      </c>
      <c r="I86" s="21">
        <f t="shared" si="25"/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907.4</v>
      </c>
      <c r="F87" s="61">
        <v>823.66666666666663</v>
      </c>
      <c r="G87" s="21">
        <f t="shared" si="24"/>
        <v>-9.2278304312688283E-2</v>
      </c>
      <c r="H87" s="61">
        <v>823.66666666666663</v>
      </c>
      <c r="I87" s="21">
        <f t="shared" si="25"/>
        <v>0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1409.55</v>
      </c>
      <c r="F88" s="61">
        <v>1453.7</v>
      </c>
      <c r="G88" s="21">
        <f t="shared" si="24"/>
        <v>3.1322053137526229E-2</v>
      </c>
      <c r="H88" s="61">
        <v>1453.7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8750</v>
      </c>
      <c r="F89" s="50">
        <v>8750</v>
      </c>
      <c r="G89" s="23">
        <f t="shared" si="24"/>
        <v>0</v>
      </c>
      <c r="H89" s="50">
        <v>8750</v>
      </c>
      <c r="I89" s="23">
        <f t="shared" si="25"/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19434.699999999997</v>
      </c>
      <c r="F90" s="86">
        <f>SUM(F83:F89)</f>
        <v>19690.70634920635</v>
      </c>
      <c r="G90" s="120">
        <f t="shared" ref="G90:G91" si="26">(F90-E90)/E90</f>
        <v>1.317264219187087E-2</v>
      </c>
      <c r="H90" s="86">
        <f>SUM(H83:H89)</f>
        <v>19713.906349206351</v>
      </c>
      <c r="I90" s="111">
        <f t="shared" ref="I90:I91" si="27">(F90-H90)/H90</f>
        <v>-1.1768342402080408E-3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SUM(E32,E39,E47,E55,E66,E74,E81,E90)</f>
        <v>351803.76202182536</v>
      </c>
      <c r="F91" s="106">
        <f>SUM(F32,F39,F47,F55,F66,F74,F81,F90)</f>
        <v>348343.45571428566</v>
      </c>
      <c r="G91" s="108">
        <f t="shared" si="26"/>
        <v>-9.8358991036742276E-3</v>
      </c>
      <c r="H91" s="106">
        <f>SUM(H32,H39,H47,H55,H66,H74,H81,H90)</f>
        <v>344700.24458730163</v>
      </c>
      <c r="I91" s="121">
        <f t="shared" si="27"/>
        <v>1.056921538116672E-2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 vertic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2" zoomScaleNormal="100" workbookViewId="0">
      <selection activeCell="D35" sqref="D3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.12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2000</v>
      </c>
      <c r="E16" s="139">
        <v>1500</v>
      </c>
      <c r="F16" s="139">
        <v>1750</v>
      </c>
      <c r="G16" s="140">
        <v>1750</v>
      </c>
      <c r="H16" s="140">
        <v>1416</v>
      </c>
      <c r="I16" s="83">
        <v>1683.2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2500</v>
      </c>
      <c r="F17" s="93">
        <v>2500</v>
      </c>
      <c r="G17" s="32">
        <v>1500</v>
      </c>
      <c r="H17" s="32">
        <v>1500</v>
      </c>
      <c r="I17" s="83">
        <v>2000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4000</v>
      </c>
      <c r="F18" s="93">
        <v>1500</v>
      </c>
      <c r="G18" s="32">
        <v>1500</v>
      </c>
      <c r="H18" s="32">
        <v>3833</v>
      </c>
      <c r="I18" s="83">
        <v>2466.6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750</v>
      </c>
      <c r="F19" s="93">
        <v>1500</v>
      </c>
      <c r="G19" s="32">
        <v>875</v>
      </c>
      <c r="H19" s="32">
        <v>666</v>
      </c>
      <c r="I19" s="83">
        <v>908.2</v>
      </c>
    </row>
    <row r="20" spans="1:9" ht="16.5" x14ac:dyDescent="0.3">
      <c r="A20" s="92"/>
      <c r="B20" s="141" t="s">
        <v>8</v>
      </c>
      <c r="C20" s="15" t="s">
        <v>167</v>
      </c>
      <c r="D20" s="93">
        <v>5000</v>
      </c>
      <c r="E20" s="93">
        <v>4500</v>
      </c>
      <c r="F20" s="93">
        <v>2500</v>
      </c>
      <c r="G20" s="32">
        <v>6500</v>
      </c>
      <c r="H20" s="32">
        <v>4666</v>
      </c>
      <c r="I20" s="83">
        <v>4633.2</v>
      </c>
    </row>
    <row r="21" spans="1:9" ht="16.5" x14ac:dyDescent="0.3">
      <c r="A21" s="92"/>
      <c r="B21" s="141" t="s">
        <v>9</v>
      </c>
      <c r="C21" s="15" t="s">
        <v>168</v>
      </c>
      <c r="D21" s="93">
        <v>2000</v>
      </c>
      <c r="E21" s="93">
        <v>1500</v>
      </c>
      <c r="F21" s="93">
        <v>1625</v>
      </c>
      <c r="G21" s="32">
        <v>2000</v>
      </c>
      <c r="H21" s="32">
        <v>2000</v>
      </c>
      <c r="I21" s="83">
        <v>1825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1250</v>
      </c>
      <c r="F22" s="93">
        <v>1500</v>
      </c>
      <c r="G22" s="32">
        <v>1000</v>
      </c>
      <c r="H22" s="32">
        <v>1000</v>
      </c>
      <c r="I22" s="83">
        <v>1250</v>
      </c>
    </row>
    <row r="23" spans="1:9" ht="16.5" x14ac:dyDescent="0.3">
      <c r="A23" s="92"/>
      <c r="B23" s="141" t="s">
        <v>11</v>
      </c>
      <c r="C23" s="15" t="s">
        <v>170</v>
      </c>
      <c r="D23" s="93">
        <v>750</v>
      </c>
      <c r="E23" s="93">
        <v>350</v>
      </c>
      <c r="F23" s="93">
        <v>375</v>
      </c>
      <c r="G23" s="32">
        <v>375</v>
      </c>
      <c r="H23" s="32">
        <v>333</v>
      </c>
      <c r="I23" s="83">
        <v>436.6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32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750</v>
      </c>
      <c r="E25" s="93">
        <v>350</v>
      </c>
      <c r="F25" s="93">
        <v>500</v>
      </c>
      <c r="G25" s="32">
        <v>875</v>
      </c>
      <c r="H25" s="32">
        <v>500</v>
      </c>
      <c r="I25" s="83">
        <v>595</v>
      </c>
    </row>
    <row r="26" spans="1:9" ht="16.5" x14ac:dyDescent="0.3">
      <c r="A26" s="92"/>
      <c r="B26" s="141" t="s">
        <v>14</v>
      </c>
      <c r="C26" s="15" t="s">
        <v>173</v>
      </c>
      <c r="D26" s="93">
        <v>750</v>
      </c>
      <c r="E26" s="93">
        <v>500</v>
      </c>
      <c r="F26" s="93">
        <v>500</v>
      </c>
      <c r="G26" s="32">
        <v>500</v>
      </c>
      <c r="H26" s="32">
        <v>500</v>
      </c>
      <c r="I26" s="83">
        <v>550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1000</v>
      </c>
      <c r="F27" s="93">
        <v>1500</v>
      </c>
      <c r="G27" s="32">
        <v>1250</v>
      </c>
      <c r="H27" s="32">
        <v>1000</v>
      </c>
      <c r="I27" s="83">
        <v>1250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32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2500</v>
      </c>
      <c r="F30" s="93">
        <v>1500</v>
      </c>
      <c r="G30" s="32">
        <v>1000</v>
      </c>
      <c r="H30" s="32">
        <v>1000</v>
      </c>
      <c r="I30" s="83">
        <v>1400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850</v>
      </c>
      <c r="E31" s="49">
        <v>1000</v>
      </c>
      <c r="F31" s="49">
        <v>1000</v>
      </c>
      <c r="G31" s="135">
        <v>1000</v>
      </c>
      <c r="H31" s="135">
        <v>916</v>
      </c>
      <c r="I31" s="85">
        <v>953.2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3000</v>
      </c>
      <c r="E33" s="139">
        <v>2500</v>
      </c>
      <c r="F33" s="139">
        <v>2500</v>
      </c>
      <c r="G33" s="140">
        <v>3000</v>
      </c>
      <c r="H33" s="140">
        <v>2000</v>
      </c>
      <c r="I33" s="83">
        <v>2600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93">
        <v>2500</v>
      </c>
      <c r="F34" s="93">
        <v>2000</v>
      </c>
      <c r="G34" s="32">
        <v>3000</v>
      </c>
      <c r="H34" s="32">
        <v>2000</v>
      </c>
      <c r="I34" s="83">
        <v>2400</v>
      </c>
    </row>
    <row r="35" spans="1:9" ht="16.5" x14ac:dyDescent="0.3">
      <c r="A35" s="92"/>
      <c r="B35" s="143" t="s">
        <v>28</v>
      </c>
      <c r="C35" s="15" t="s">
        <v>181</v>
      </c>
      <c r="D35" s="93">
        <v>1000</v>
      </c>
      <c r="E35" s="93">
        <v>1250</v>
      </c>
      <c r="F35" s="93">
        <v>1375</v>
      </c>
      <c r="G35" s="32">
        <v>1125</v>
      </c>
      <c r="H35" s="32">
        <v>1333</v>
      </c>
      <c r="I35" s="83">
        <v>1216.5999999999999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1000</v>
      </c>
      <c r="E36" s="93">
        <v>1500</v>
      </c>
      <c r="F36" s="93">
        <v>1750</v>
      </c>
      <c r="G36" s="32">
        <v>1750</v>
      </c>
      <c r="H36" s="32">
        <v>1000</v>
      </c>
      <c r="I36" s="83">
        <v>1400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750</v>
      </c>
      <c r="E37" s="145">
        <v>1000</v>
      </c>
      <c r="F37" s="145">
        <v>1250</v>
      </c>
      <c r="G37" s="146">
        <v>1000</v>
      </c>
      <c r="H37" s="146">
        <v>916</v>
      </c>
      <c r="I37" s="83">
        <v>983.2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17000</v>
      </c>
      <c r="F40" s="49">
        <v>16000</v>
      </c>
      <c r="G40" s="135">
        <v>14500</v>
      </c>
      <c r="H40" s="135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05-02-2018</vt:lpstr>
      <vt:lpstr>By Order</vt:lpstr>
      <vt:lpstr>All Stores</vt:lpstr>
      <vt:lpstr>'05-02-2018'!Print_Titles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2018-02-08T07:38:40Z</cp:lastPrinted>
  <dcterms:created xsi:type="dcterms:W3CDTF">2010-10-20T06:23:14Z</dcterms:created>
  <dcterms:modified xsi:type="dcterms:W3CDTF">2018-02-08T07:41:21Z</dcterms:modified>
</cp:coreProperties>
</file>