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2-2-2018" sheetId="9" r:id="rId4"/>
    <sheet name="By Order" sheetId="11" r:id="rId5"/>
    <sheet name="All Stores" sheetId="12" r:id="rId6"/>
  </sheets>
  <definedNames>
    <definedName name="_xlnm.Print_Titles" localSheetId="3">'12-2-2018'!$12:$14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73" i="11"/>
  <c r="G73" i="11"/>
  <c r="I71" i="11"/>
  <c r="G71" i="11"/>
  <c r="I70" i="11"/>
  <c r="G70" i="11"/>
  <c r="I69" i="11"/>
  <c r="G69" i="11"/>
  <c r="I68" i="11"/>
  <c r="G68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4" i="11"/>
  <c r="G54" i="11"/>
  <c r="I50" i="11"/>
  <c r="G50" i="11"/>
  <c r="I53" i="11"/>
  <c r="G53" i="11"/>
  <c r="I52" i="11"/>
  <c r="G52" i="11"/>
  <c r="I51" i="11"/>
  <c r="G51" i="11"/>
  <c r="I49" i="11"/>
  <c r="G49" i="11"/>
  <c r="I45" i="11"/>
  <c r="G45" i="11"/>
  <c r="I46" i="11"/>
  <c r="G46" i="11"/>
  <c r="I44" i="11"/>
  <c r="G44" i="11"/>
  <c r="I43" i="11"/>
  <c r="G43" i="11"/>
  <c r="I42" i="11"/>
  <c r="G42" i="11"/>
  <c r="I41" i="11"/>
  <c r="G41" i="11"/>
  <c r="I38" i="11"/>
  <c r="G38" i="11"/>
  <c r="I36" i="11"/>
  <c r="G36" i="11"/>
  <c r="I37" i="11"/>
  <c r="G37" i="11"/>
  <c r="I35" i="11"/>
  <c r="G35" i="11"/>
  <c r="I34" i="11"/>
  <c r="G34" i="11"/>
  <c r="I26" i="11"/>
  <c r="G26" i="11"/>
  <c r="I30" i="11"/>
  <c r="G30" i="11"/>
  <c r="I19" i="11"/>
  <c r="G19" i="11"/>
  <c r="I27" i="11"/>
  <c r="G27" i="11"/>
  <c r="I28" i="11"/>
  <c r="G28" i="11"/>
  <c r="I22" i="11"/>
  <c r="G22" i="11"/>
  <c r="I21" i="11"/>
  <c r="G21" i="11"/>
  <c r="I29" i="11"/>
  <c r="G29" i="11"/>
  <c r="I24" i="11"/>
  <c r="G24" i="11"/>
  <c r="I25" i="11"/>
  <c r="G25" i="11"/>
  <c r="I16" i="11"/>
  <c r="G16" i="11"/>
  <c r="I31" i="11"/>
  <c r="G31" i="11"/>
  <c r="I18" i="11"/>
  <c r="G18" i="11"/>
  <c r="I20" i="11"/>
  <c r="G20" i="11"/>
  <c r="I17" i="11"/>
  <c r="G17" i="11"/>
  <c r="I23" i="11"/>
  <c r="G23" i="11"/>
  <c r="D41" i="8" l="1"/>
  <c r="I26" i="7" l="1"/>
  <c r="I45" i="5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I90" i="11" s="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H91" i="11" l="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<sst xmlns="http://schemas.openxmlformats.org/spreadsheetml/2006/main" count="848" uniqueCount="226">
  <si>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</si>
  <si>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</si>
  <si>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</si>
  <si>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</si>
  <si>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</si>
  <si>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</si>
  <si>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</si>
  <si>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</si>
  <si>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</si>
  <si>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</si>
  <si>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</si>
  <si>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</si>
  <si>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</si>
  <si>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</si>
  <si>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</si>
  <si>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</si>
  <si>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</si>
  <si>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</si>
  <si>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</si>
  <si>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</si>
  <si>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</si>
  <si>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</si>
  <si>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</si>
  <si>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</si>
  <si>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</si>
  <si>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</si>
  <si>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</si>
  <si>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</si>
  <si>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</si>
  <si>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</si>
  <si>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</si>
  <si>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</si>
  <si>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</si>
  <si>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</si>
  <si>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</si>
  <si>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</si>
  <si>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</si>
  <si>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</si>
  <si>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</si>
  <si>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</si>
  <si>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</si>
  <si>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</si>
  <si>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</si>
  <si>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</si>
  <si>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</si>
  <si>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</si>
  <si>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</si>
  <si>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</si>
  <si>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</si>
  <si>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</si>
  <si>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</si>
  <si>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</si>
  <si>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</si>
  <si>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</si>
  <si>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</si>
  <si>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</si>
  <si>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</si>
  <si>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</si>
  <si>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</si>
  <si>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</si>
  <si>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</si>
  <si>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</si>
  <si>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</si>
  <si>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</si>
  <si>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</si>
  <si>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</si>
  <si>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</si>
  <si>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</si>
  <si>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</si>
  <si>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</si>
  <si>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</si>
  <si>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</si>
  <si>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</si>
  <si>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</si>
  <si>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</si>
  <si>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</si>
  <si>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</si>
  <si>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</si>
  <si>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</si>
  <si>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</si>
  <si>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</si>
  <si>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</si>
  <si>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</si>
  <si>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</si>
  <si>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</si>
  <si>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</si>
  <si>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</si>
  <si>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</si>
  <si>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</si>
  <si>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</si>
  <si>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</si>
  <si>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</si>
  <si>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</si>
  <si>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</si>
  <si>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</si>
  <si>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</si>
  <si>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</si>
  <si>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</si>
  <si>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</si>
  <si>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</si>
  <si>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</si>
  <si>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</si>
  <si>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</si>
  <si>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</si>
  <si>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</si>
  <si>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</si>
  <si>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</si>
  <si>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</si>
  <si>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</si>
  <si>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</si>
  <si>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</si>
  <si>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</si>
  <si>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</si>
  <si>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</si>
  <si>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</si>
  <si>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</si>
  <si>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</si>
  <si>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</si>
  <si>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</si>
  <si>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</si>
  <si>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</si>
  <si>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</si>
  <si>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</si>
  <si>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</si>
  <si>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</si>
  <si>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</si>
  <si>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</si>
  <si>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</si>
  <si>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</si>
  <si>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</si>
  <si>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</si>
  <si>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</si>
  <si>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</si>
  <si>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</si>
  <si>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</si>
  <si>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</si>
  <si>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</si>
  <si>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</si>
  <si>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</si>
  <si>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</si>
  <si>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</si>
  <si>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</si>
  <si>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</si>
  <si>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</si>
  <si>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</si>
  <si>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</si>
  <si>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</si>
  <si>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</si>
  <si>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</si>
  <si>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</si>
  <si>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</si>
  <si>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</si>
  <si>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</si>
  <si>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</si>
  <si>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</si>
  <si>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</si>
  <si>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</si>
  <si>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</si>
  <si>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</si>
  <si>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</si>
  <si>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</si>
  <si>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</si>
  <si>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</si>
  <si>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</si>
  <si>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</si>
  <si>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</si>
  <si>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</si>
  <si>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</si>
  <si>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</si>
  <si>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</si>
  <si>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</si>
  <si>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</si>
  <si>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</si>
  <si>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</si>
  <si>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</si>
  <si>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</si>
  <si>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</si>
  <si>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</si>
  <si>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</si>
  <si>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</si>
  <si>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</si>
  <si>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</si>
  <si>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</si>
  <si>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</si>
  <si>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</si>
  <si>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</si>
  <si>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</si>
  <si>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</si>
  <si>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</si>
  <si>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</si>
  <si>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</si>
  <si>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</si>
  <si>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</si>
  <si>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</si>
  <si>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</si>
  <si>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</si>
  <si>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</si>
  <si>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</si>
  <si>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</si>
  <si>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</si>
  <si>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</si>
  <si>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</si>
  <si>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</si>
  <si>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</si>
  <si>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</si>
  <si>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</si>
  <si>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</si>
  <si>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</si>
  <si>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</si>
  <si>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</si>
  <si>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</si>
  <si>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</si>
  <si>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</si>
  <si>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</si>
  <si>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</si>
  <si>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</si>
  <si>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</si>
  <si>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05-02-2018 (ل.ل.)</t>
  </si>
  <si>
    <t>معدل الأسعار في شباط 2017 (ل.ل.)</t>
  </si>
  <si>
    <t>معدل أسعار المحلات والملاحم في 05-02-2018 (ل.ل.)</t>
  </si>
  <si>
    <t>المعدل العام للأسعار في 05-02-2018  (ل.ل.)</t>
  </si>
  <si>
    <t>معدل أسعار  السوبرماركات في 12-02-2018 (ل.ل.)</t>
  </si>
  <si>
    <t xml:space="preserve"> التاريخ 12 شباط 2018</t>
  </si>
  <si>
    <t>معدل أسعار المحلات والملاحم في 12-02-2018 (ل.ل.)</t>
  </si>
  <si>
    <t>المعدل العام للأسعار في 12-02-2018  (ل.ل.)</t>
  </si>
  <si>
    <t>معدل الأسعار في شباط2017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</si>
</sst>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218</v>
      </c>
      <c r="F12" s="150" t="s">
        <v>221</v>
      </c>
      <c r="G12" s="150" t="s">
        <v>197</v>
      </c>
      <c r="H12" s="150" t="s">
        <v>217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1376.42</v>
      </c>
      <c r="F15" s="43">
        <v>1753.8</v>
      </c>
      <c r="G15" s="45">
        <f>(F15-E15)/E15</f>
        <v>0.27417503378329278</v>
      </c>
      <c r="H15" s="43">
        <v>1713.8</v>
      </c>
      <c r="I15" s="45">
        <f>(F15-H15)/H15</f>
        <v>2.3339946318123469E-2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2827.7736111111108</v>
      </c>
      <c r="F16" s="47">
        <v>1798.8</v>
      </c>
      <c r="G16" s="48">
        <f t="shared" ref="G16:G79" si="0">(F16-E16)/E16</f>
        <v>-0.36388118450076296</v>
      </c>
      <c r="H16" s="47">
        <v>2183.8000000000002</v>
      </c>
      <c r="I16" s="44">
        <f t="shared" ref="I16:I30" si="1">(F16-H16)/H16</f>
        <v>-0.17629819580547679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2637.99</v>
      </c>
      <c r="F17" s="47">
        <v>1289.7</v>
      </c>
      <c r="G17" s="48">
        <f t="shared" si="0"/>
        <v>-0.51110504588720951</v>
      </c>
      <c r="H17" s="47">
        <v>1308.8</v>
      </c>
      <c r="I17" s="44">
        <f t="shared" si="1"/>
        <v>-1.4593520782396018E-2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964.30250000000001</v>
      </c>
      <c r="F18" s="47">
        <v>574.79999999999995</v>
      </c>
      <c r="G18" s="48">
        <f t="shared" si="0"/>
        <v>-0.40392148729262867</v>
      </c>
      <c r="H18" s="47">
        <v>598.79999999999995</v>
      </c>
      <c r="I18" s="44">
        <f>(F18-H18)/H18</f>
        <v>-4.0080160320641288E-2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8298.7312500000007</v>
      </c>
      <c r="F19" s="47">
        <v>5517.5</v>
      </c>
      <c r="G19" s="48">
        <f>(F19-E19)/E19</f>
        <v>-0.33513933229251164</v>
      </c>
      <c r="H19" s="47">
        <v>4831.25</v>
      </c>
      <c r="I19" s="44">
        <f t="shared" si="1"/>
        <v>0.14204398447606728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2666.3575000000001</v>
      </c>
      <c r="F20" s="47">
        <v>1713.8</v>
      </c>
      <c r="G20" s="48">
        <f t="shared" si="0"/>
        <v>-0.35725048122766739</v>
      </c>
      <c r="H20" s="47">
        <v>2183.8000000000002</v>
      </c>
      <c r="I20" s="44">
        <f t="shared" si="1"/>
        <v>-0.21522117410019243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1195.845</v>
      </c>
      <c r="F21" s="47">
        <v>1339.7</v>
      </c>
      <c r="G21" s="48">
        <f t="shared" si="0"/>
        <v>0.12029569049500563</v>
      </c>
      <c r="H21" s="47">
        <v>1247</v>
      </c>
      <c r="I21" s="44">
        <f t="shared" si="1"/>
        <v>7.4338412189254244E-2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528.82500000000005</v>
      </c>
      <c r="F22" s="47">
        <v>424.8</v>
      </c>
      <c r="G22" s="48">
        <f t="shared" si="0"/>
        <v>-0.19670968656928101</v>
      </c>
      <c r="H22" s="47">
        <v>387.3</v>
      </c>
      <c r="I22" s="44">
        <f>(F22-H22)/H22</f>
        <v>9.6824167312161119E-2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651.45624999999995</v>
      </c>
      <c r="F23" s="47">
        <v>654.79999999999995</v>
      </c>
      <c r="G23" s="48">
        <f t="shared" si="0"/>
        <v>5.1327314765957045E-3</v>
      </c>
      <c r="H23" s="47">
        <v>629.79999999999995</v>
      </c>
      <c r="I23" s="44">
        <f t="shared" si="1"/>
        <v>3.9695141314703086E-2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706.95749999999998</v>
      </c>
      <c r="F24" s="47">
        <v>729.8</v>
      </c>
      <c r="G24" s="48">
        <f t="shared" si="0"/>
        <v>3.2310994649607613E-2</v>
      </c>
      <c r="H24" s="47">
        <v>644.79999999999995</v>
      </c>
      <c r="I24" s="44">
        <f t="shared" si="1"/>
        <v>0.13182382133995038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635.13250000000005</v>
      </c>
      <c r="F25" s="47">
        <v>529.79999999999995</v>
      </c>
      <c r="G25" s="48">
        <f t="shared" si="0"/>
        <v>-0.16584334764793188</v>
      </c>
      <c r="H25" s="47">
        <v>489.8</v>
      </c>
      <c r="I25" s="44">
        <f t="shared" si="1"/>
        <v>8.1665986116782247E-2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1821.5500000000002</v>
      </c>
      <c r="F26" s="47">
        <v>1352.3</v>
      </c>
      <c r="G26" s="48">
        <f t="shared" si="0"/>
        <v>-0.25761027696192812</v>
      </c>
      <c r="H26" s="47">
        <v>1142.3</v>
      </c>
      <c r="I26" s="44">
        <f t="shared" si="1"/>
        <v>0.18383962181563512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635.20749999999998</v>
      </c>
      <c r="F27" s="47">
        <v>624.79999999999995</v>
      </c>
      <c r="G27" s="48">
        <f t="shared" si="0"/>
        <v>-1.638440981883877E-2</v>
      </c>
      <c r="H27" s="47">
        <v>599.79999999999995</v>
      </c>
      <c r="I27" s="44">
        <f t="shared" si="1"/>
        <v>4.1680560186728915E-2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1078.375</v>
      </c>
      <c r="F28" s="47">
        <v>838.8</v>
      </c>
      <c r="G28" s="48">
        <f t="shared" si="0"/>
        <v>-0.22216297670105487</v>
      </c>
      <c r="H28" s="47">
        <v>848.8</v>
      </c>
      <c r="I28" s="44">
        <f t="shared" si="1"/>
        <v>-1.1781338360037702E-2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1717.8479166666666</v>
      </c>
      <c r="F29" s="47">
        <v>1793</v>
      </c>
      <c r="G29" s="48">
        <f t="shared" si="0"/>
        <v>4.3747809456357131E-2</v>
      </c>
      <c r="H29" s="47">
        <v>1658</v>
      </c>
      <c r="I29" s="44">
        <f t="shared" si="1"/>
        <v>8.1423401688781663E-2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1082.7250000000001</v>
      </c>
      <c r="F30" s="50">
        <v>879.8</v>
      </c>
      <c r="G30" s="51">
        <f t="shared" si="0"/>
        <v>-0.18742062850677702</v>
      </c>
      <c r="H30" s="50">
        <v>894.8</v>
      </c>
      <c r="I30" s="56">
        <f t="shared" si="1"/>
        <v>-1.6763522574877069E-2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43">
        <v>2280</v>
      </c>
      <c r="G32" s="45">
        <f t="shared" si="0"/>
        <v>0.10494760888489343</v>
      </c>
      <c r="H32" s="43">
        <v>2375</v>
      </c>
      <c r="I32" s="44">
        <f>(F32-H32)/H32</f>
        <v>-0.04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47">
        <v>2534</v>
      </c>
      <c r="G33" s="48">
        <f t="shared" si="0"/>
        <v>0.34004413049829912</v>
      </c>
      <c r="H33" s="47">
        <v>2610</v>
      </c>
      <c r="I33" s="44">
        <f>(F33-H33)/H33</f>
        <v>-2.9118773946360154E-2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47">
        <v>1350</v>
      </c>
      <c r="G34" s="48">
        <f t="shared" si="0"/>
        <v>0.25201641300775507</v>
      </c>
      <c r="H34" s="47">
        <v>1318.75</v>
      </c>
      <c r="I34" s="44">
        <f>(F34-H34)/H34</f>
        <v>2.3696682464454975E-2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47">
        <v>1371.25</v>
      </c>
      <c r="G35" s="48">
        <f t="shared" si="0"/>
        <v>-4.4408439171414078E-2</v>
      </c>
      <c r="H35" s="47">
        <v>1468.75</v>
      </c>
      <c r="I35" s="44">
        <f>(F35-H35)/H35</f>
        <v>-6.6382978723404248E-2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50">
        <v>1429.8</v>
      </c>
      <c r="G36" s="51">
        <f t="shared" si="0"/>
        <v>0.45543012449230952</v>
      </c>
      <c r="H36" s="50">
        <v>1508.8</v>
      </c>
      <c r="I36" s="56">
        <f>(F36-H36)/H36</f>
        <v>-5.2359490986214209E-2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26932.968055555553</v>
      </c>
      <c r="F38" s="43">
        <v>26365.333333333332</v>
      </c>
      <c r="G38" s="45">
        <f t="shared" si="0"/>
        <v>-2.1075832453792007E-2</v>
      </c>
      <c r="H38" s="43">
        <v>26365.333333333332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15350.463888888888</v>
      </c>
      <c r="F39" s="57">
        <v>13859.777777777777</v>
      </c>
      <c r="G39" s="48">
        <f t="shared" si="0"/>
        <v>-9.7110166956590291E-2</v>
      </c>
      <c r="H39" s="57">
        <v>13748.666666666666</v>
      </c>
      <c r="I39" s="44">
        <f t="shared" si="2"/>
        <v>8.081591750311156E-3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11957.875</v>
      </c>
      <c r="F40" s="57">
        <v>10617.25</v>
      </c>
      <c r="G40" s="48">
        <f t="shared" si="0"/>
        <v>-0.11211231092480896</v>
      </c>
      <c r="H40" s="57">
        <v>10617.25</v>
      </c>
      <c r="I40" s="44">
        <f t="shared" si="2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5880.0499999999993</v>
      </c>
      <c r="F41" s="47">
        <v>5823.2</v>
      </c>
      <c r="G41" s="48">
        <f t="shared" si="0"/>
        <v>-9.668285133629724E-3</v>
      </c>
      <c r="H41" s="47">
        <v>5823.2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9968.5714285714294</v>
      </c>
      <c r="G42" s="48">
        <f t="shared" si="0"/>
        <v>1.1942437451492536E-5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12219</v>
      </c>
      <c r="F43" s="50">
        <v>12250</v>
      </c>
      <c r="G43" s="51">
        <f t="shared" si="0"/>
        <v>2.5370324903838284E-3</v>
      </c>
      <c r="H43" s="50">
        <v>12250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7181</v>
      </c>
      <c r="F45" s="43">
        <v>5798.333333333333</v>
      </c>
      <c r="G45" s="45">
        <f t="shared" si="0"/>
        <v>-0.1925451422735924</v>
      </c>
      <c r="H45" s="43">
        <v>5951.25</v>
      </c>
      <c r="I45" s="44">
        <f t="shared" ref="I45:I50" si="3">(F45-H45)/H45</f>
        <v>-2.569488202758529E-2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16246.059333333335</v>
      </c>
      <c r="F48" s="47">
        <v>19241.428142857145</v>
      </c>
      <c r="G48" s="48">
        <f t="shared" si="0"/>
        <v>0.18437509971282534</v>
      </c>
      <c r="H48" s="47">
        <v>18948.570000000003</v>
      </c>
      <c r="I48" s="87">
        <f t="shared" si="3"/>
        <v>1.545542185279108E-2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1951.6666666666667</v>
      </c>
      <c r="G49" s="48">
        <f t="shared" si="0"/>
        <v>-1.2100175958734071E-2</v>
      </c>
      <c r="H49" s="47">
        <v>1971.3333333333333</v>
      </c>
      <c r="I49" s="44">
        <f t="shared" si="3"/>
        <v>-9.9763273588095273E-3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23501.7</v>
      </c>
      <c r="F50" s="50">
        <v>24067.777777777777</v>
      </c>
      <c r="G50" s="56">
        <f t="shared" si="0"/>
        <v>2.4086673635429635E-2</v>
      </c>
      <c r="H50" s="50">
        <v>23595.555555555555</v>
      </c>
      <c r="I50" s="59">
        <f t="shared" si="3"/>
        <v>2.0013185157280108E-2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3125</v>
      </c>
      <c r="F52" s="66">
        <v>3250</v>
      </c>
      <c r="G52" s="45">
        <f t="shared" si="0"/>
        <v>0.04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3874.125</v>
      </c>
      <c r="F53" s="70">
        <v>3948</v>
      </c>
      <c r="G53" s="48">
        <f t="shared" si="0"/>
        <v>1.9068821992062723E-2</v>
      </c>
      <c r="H53" s="70">
        <v>3948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1952.5</v>
      </c>
      <c r="F56" s="105">
        <v>2108.75</v>
      </c>
      <c r="G56" s="55">
        <f t="shared" si="0"/>
        <v>8.0025608194622275E-2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4766.2847222222226</v>
      </c>
      <c r="F57" s="50">
        <v>4414.4444444444443</v>
      </c>
      <c r="G57" s="51">
        <f t="shared" si="0"/>
        <v>-7.3818560636414732E-2</v>
      </c>
      <c r="H57" s="50">
        <v>4447.7777777777774</v>
      </c>
      <c r="I57" s="126">
        <f t="shared" si="4"/>
        <v>-7.4943792155882415E-3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5148.95</v>
      </c>
      <c r="F58" s="68">
        <v>5280.625</v>
      </c>
      <c r="G58" s="44">
        <f t="shared" si="0"/>
        <v>2.5573175113372665E-2</v>
      </c>
      <c r="H58" s="68">
        <v>5280.625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4814.3999999999996</v>
      </c>
      <c r="F59" s="70">
        <v>4766.5</v>
      </c>
      <c r="G59" s="48">
        <f t="shared" si="0"/>
        <v>-9.9493187105349871E-3</v>
      </c>
      <c r="H59" s="70">
        <v>4766.5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17302.375</v>
      </c>
      <c r="F60" s="73">
        <v>19855.625</v>
      </c>
      <c r="G60" s="51">
        <f t="shared" si="0"/>
        <v>0.14756644680282333</v>
      </c>
      <c r="H60" s="73">
        <v>19855.625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47078.8125</v>
      </c>
      <c r="F63" s="46">
        <v>47046.625</v>
      </c>
      <c r="G63" s="48">
        <f t="shared" si="0"/>
        <v>-6.8369396530551822E-4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12260.985119047618</v>
      </c>
      <c r="F64" s="46">
        <v>12162.5</v>
      </c>
      <c r="G64" s="48">
        <f t="shared" si="0"/>
        <v>-8.0323985463957772E-3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7157.4444444444453</v>
      </c>
      <c r="F65" s="46">
        <v>7432.7142857142853</v>
      </c>
      <c r="G65" s="48">
        <f t="shared" si="0"/>
        <v>3.8459235472446097E-2</v>
      </c>
      <c r="H65" s="46">
        <v>7432.7142857142853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4056.4375</v>
      </c>
      <c r="F66" s="46">
        <v>3914.2</v>
      </c>
      <c r="G66" s="48">
        <f t="shared" si="0"/>
        <v>-3.5064634916721925E-2</v>
      </c>
      <c r="H66" s="46">
        <v>3845.7</v>
      </c>
      <c r="I66" s="87">
        <f t="shared" si="5"/>
        <v>1.7812101828015708E-2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3447.9583333333335</v>
      </c>
      <c r="F67" s="58">
        <v>3424.1428571428573</v>
      </c>
      <c r="G67" s="51">
        <f t="shared" si="0"/>
        <v>-6.9071241262513745E-3</v>
      </c>
      <c r="H67" s="58">
        <v>3424.1428571428573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3632.6</v>
      </c>
      <c r="G69" s="45">
        <f t="shared" si="0"/>
        <v>1.0458970792767707E-2</v>
      </c>
      <c r="H69" s="43">
        <v>3632.6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2668.7777777777778</v>
      </c>
      <c r="G70" s="48">
        <f t="shared" si="0"/>
        <v>-2.6979947336439134E-2</v>
      </c>
      <c r="H70" s="47">
        <v>2668.7777777777778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1262.6984126984128</v>
      </c>
      <c r="F71" s="47">
        <v>1320</v>
      </c>
      <c r="G71" s="48">
        <f t="shared" si="0"/>
        <v>4.5380263984915091E-2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2137.5555555555557</v>
      </c>
      <c r="F72" s="47">
        <v>2113.3333333333335</v>
      </c>
      <c r="G72" s="48">
        <f t="shared" si="0"/>
        <v>-1.1331739266035947E-2</v>
      </c>
      <c r="H72" s="47">
        <v>2113.3333333333335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1708.75</v>
      </c>
      <c r="F73" s="50">
        <v>1672</v>
      </c>
      <c r="G73" s="48">
        <f t="shared" si="0"/>
        <v>-2.1506949524506217E-2</v>
      </c>
      <c r="H73" s="50">
        <v>1651</v>
      </c>
      <c r="I73" s="59">
        <f>(F73-H73)/H73</f>
        <v>1.2719563900666263E-2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1464.55</v>
      </c>
      <c r="F76" s="32">
        <v>1448.1111111111111</v>
      </c>
      <c r="G76" s="48">
        <f t="shared" si="0"/>
        <v>-1.1224532374373609E-2</v>
      </c>
      <c r="H76" s="32">
        <v>1448.1111111111111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907.4</v>
      </c>
      <c r="F77" s="47">
        <v>823.66666666666663</v>
      </c>
      <c r="G77" s="48">
        <f t="shared" si="0"/>
        <v>-9.2278304312688283E-2</v>
      </c>
      <c r="H77" s="47">
        <v>823.66666666666663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1409.55</v>
      </c>
      <c r="F78" s="47">
        <v>1453.7</v>
      </c>
      <c r="G78" s="48">
        <f t="shared" si="0"/>
        <v>3.1322053137526229E-2</v>
      </c>
      <c r="H78" s="47">
        <v>1453.7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1867</v>
      </c>
      <c r="G79" s="48">
        <f t="shared" si="0"/>
        <v>9.7009224983841527E-2</v>
      </c>
      <c r="H79" s="61">
        <v>1807</v>
      </c>
      <c r="I79" s="44">
        <f t="shared" si="6"/>
        <v>3.3204205866076371E-2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3778.3</v>
      </c>
      <c r="F81" s="50">
        <v>3941.8</v>
      </c>
      <c r="G81" s="51">
        <f>(F81-E81)/E81</f>
        <v>4.3273429849403168E-2</v>
      </c>
      <c r="H81" s="50">
        <v>3941.8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4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218</v>
      </c>
      <c r="F12" s="158" t="s">
        <v>223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1376.42</v>
      </c>
      <c r="F15" s="83">
        <v>1700</v>
      </c>
      <c r="G15" s="44">
        <f>(F15-E15)/E15</f>
        <v>0.23508812717048569</v>
      </c>
      <c r="H15" s="83">
        <v>1683.2</v>
      </c>
      <c r="I15" s="127">
        <f>(F15-H15)/H15</f>
        <v>9.9809885931558661E-3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2827.7736111111108</v>
      </c>
      <c r="F16" s="83">
        <v>1833.2</v>
      </c>
      <c r="G16" s="48">
        <f t="shared" ref="G16:G39" si="0">(F16-E16)/E16</f>
        <v>-0.35171613710629229</v>
      </c>
      <c r="H16" s="83">
        <v>2000</v>
      </c>
      <c r="I16" s="48">
        <f>(F16-H16)/H16</f>
        <v>-8.3399999999999974E-2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2637.99</v>
      </c>
      <c r="F17" s="83">
        <v>2350</v>
      </c>
      <c r="G17" s="48">
        <f t="shared" si="0"/>
        <v>-0.10917023946262108</v>
      </c>
      <c r="H17" s="83">
        <v>2466.6</v>
      </c>
      <c r="I17" s="48">
        <f t="shared" ref="I17:I29" si="1">(F17-H17)/H17</f>
        <v>-4.7271547879672388E-2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964.30250000000001</v>
      </c>
      <c r="F18" s="83">
        <v>850</v>
      </c>
      <c r="G18" s="48">
        <f t="shared" si="0"/>
        <v>-0.11853386255868881</v>
      </c>
      <c r="H18" s="83">
        <v>908.2</v>
      </c>
      <c r="I18" s="48">
        <f t="shared" si="1"/>
        <v>-6.408280114512227E-2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8298.7312500000007</v>
      </c>
      <c r="F19" s="83">
        <v>4950</v>
      </c>
      <c r="G19" s="48">
        <f t="shared" si="0"/>
        <v>-0.40352327953745948</v>
      </c>
      <c r="H19" s="83">
        <v>4633.2</v>
      </c>
      <c r="I19" s="48">
        <f t="shared" si="1"/>
        <v>6.8376068376068425E-2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2666.3575000000001</v>
      </c>
      <c r="F20" s="83">
        <v>1700</v>
      </c>
      <c r="G20" s="48">
        <f t="shared" si="0"/>
        <v>-0.36242608127379772</v>
      </c>
      <c r="H20" s="83">
        <v>1825</v>
      </c>
      <c r="I20" s="48">
        <f t="shared" si="1"/>
        <v>-6.8493150684931503E-2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1195.845</v>
      </c>
      <c r="F21" s="83">
        <v>1225</v>
      </c>
      <c r="G21" s="48">
        <f t="shared" si="0"/>
        <v>2.4380249948780963E-2</v>
      </c>
      <c r="H21" s="83">
        <v>1250</v>
      </c>
      <c r="I21" s="48">
        <f t="shared" si="1"/>
        <v>-0.02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528.82500000000005</v>
      </c>
      <c r="F22" s="83">
        <v>413.2</v>
      </c>
      <c r="G22" s="48">
        <f t="shared" si="0"/>
        <v>-0.21864510944074136</v>
      </c>
      <c r="H22" s="83">
        <v>436.6</v>
      </c>
      <c r="I22" s="48">
        <f t="shared" si="1"/>
        <v>-5.3595968850206212E-2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651.45624999999995</v>
      </c>
      <c r="F23" s="83">
        <v>506.25</v>
      </c>
      <c r="G23" s="48">
        <f t="shared" si="0"/>
        <v>-0.22289486055279992</v>
      </c>
      <c r="H23" s="83">
        <v>462.5</v>
      </c>
      <c r="I23" s="48">
        <f t="shared" si="1"/>
        <v>9.45945945945946E-2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706.95749999999998</v>
      </c>
      <c r="F24" s="83">
        <v>520</v>
      </c>
      <c r="G24" s="48">
        <f t="shared" si="0"/>
        <v>-0.26445366234886819</v>
      </c>
      <c r="H24" s="83">
        <v>595</v>
      </c>
      <c r="I24" s="48">
        <f t="shared" si="1"/>
        <v>-0.12605042016806722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635.13250000000005</v>
      </c>
      <c r="F25" s="83">
        <v>525</v>
      </c>
      <c r="G25" s="48">
        <f t="shared" si="0"/>
        <v>-0.17340082581193694</v>
      </c>
      <c r="H25" s="83">
        <v>550</v>
      </c>
      <c r="I25" s="48">
        <f t="shared" si="1"/>
        <v>-4.5454545454545456E-2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1821.5500000000002</v>
      </c>
      <c r="F26" s="83">
        <v>1150</v>
      </c>
      <c r="G26" s="48">
        <f t="shared" si="0"/>
        <v>-0.36866953967774702</v>
      </c>
      <c r="H26" s="83">
        <v>1250</v>
      </c>
      <c r="I26" s="48">
        <f>(F26-H26)/H26</f>
        <v>-0.08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635.20749999999998</v>
      </c>
      <c r="F27" s="83">
        <v>525</v>
      </c>
      <c r="G27" s="48">
        <f t="shared" si="0"/>
        <v>-0.17349842374342239</v>
      </c>
      <c r="H27" s="83">
        <v>500</v>
      </c>
      <c r="I27" s="48">
        <f t="shared" si="1"/>
        <v>0.05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1078.375</v>
      </c>
      <c r="F28" s="83">
        <v>1062.5</v>
      </c>
      <c r="G28" s="48">
        <f t="shared" si="0"/>
        <v>-1.4721224063985162E-2</v>
      </c>
      <c r="H28" s="83">
        <v>1125</v>
      </c>
      <c r="I28" s="48">
        <f t="shared" si="1"/>
        <v>-5.5555555555555552E-2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1717.8479166666666</v>
      </c>
      <c r="F29" s="83">
        <v>1500</v>
      </c>
      <c r="G29" s="48">
        <f t="shared" si="0"/>
        <v>-0.12681443715307547</v>
      </c>
      <c r="H29" s="83">
        <v>1400</v>
      </c>
      <c r="I29" s="48">
        <f t="shared" si="1"/>
        <v>7.1428571428571425E-2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1082.7250000000001</v>
      </c>
      <c r="F30" s="95">
        <v>1050</v>
      </c>
      <c r="G30" s="51">
        <f t="shared" si="0"/>
        <v>-3.0224664619363302E-2</v>
      </c>
      <c r="H30" s="95">
        <v>953.2</v>
      </c>
      <c r="I30" s="51">
        <f>(F30-H30)/H30</f>
        <v>0.10155266470835077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2063.44625</v>
      </c>
      <c r="F32" s="83">
        <v>2216.6</v>
      </c>
      <c r="G32" s="44">
        <f t="shared" si="0"/>
        <v>7.4222311339585387E-2</v>
      </c>
      <c r="H32" s="83">
        <v>2600</v>
      </c>
      <c r="I32" s="45">
        <f>(F32-H32)/H32</f>
        <v>-0.1474615384615385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1890.9825000000001</v>
      </c>
      <c r="F33" s="83">
        <v>2266.6</v>
      </c>
      <c r="G33" s="48">
        <f t="shared" si="0"/>
        <v>0.19863615871643436</v>
      </c>
      <c r="H33" s="83">
        <v>2400</v>
      </c>
      <c r="I33" s="48">
        <f>(F33-H33)/H33</f>
        <v>-5.5583333333333373E-2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1078.2606249999999</v>
      </c>
      <c r="F34" s="83">
        <v>1358.2</v>
      </c>
      <c r="G34" s="48">
        <f t="shared" si="0"/>
        <v>0.25962125344232073</v>
      </c>
      <c r="H34" s="83">
        <v>1216.5999999999999</v>
      </c>
      <c r="I34" s="48">
        <f>(F34-H34)/H34</f>
        <v>0.11638993917474942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1434.9749999999999</v>
      </c>
      <c r="F35" s="83">
        <v>1450</v>
      </c>
      <c r="G35" s="48">
        <f t="shared" si="0"/>
        <v>1.0470565689297787E-2</v>
      </c>
      <c r="H35" s="83">
        <v>1400</v>
      </c>
      <c r="I35" s="48">
        <f>(F35-H35)/H35</f>
        <v>3.5714285714285712E-2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982.39</v>
      </c>
      <c r="F36" s="83">
        <v>1283.2</v>
      </c>
      <c r="G36" s="55">
        <f t="shared" si="0"/>
        <v>0.30620222111381434</v>
      </c>
      <c r="H36" s="83">
        <v>983.2</v>
      </c>
      <c r="I36" s="48">
        <f>(F36-H36)/H36</f>
        <v>0.3051261187957689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26932.968055555553</v>
      </c>
      <c r="F38" s="84">
        <v>24456.6</v>
      </c>
      <c r="G38" s="45">
        <f t="shared" si="0"/>
        <v>-9.1945605491658616E-2</v>
      </c>
      <c r="H38" s="84">
        <v>25266.6</v>
      </c>
      <c r="I38" s="45">
        <f>(F38-H38)/H38</f>
        <v>-3.205813207950417E-2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15350.463888888888</v>
      </c>
      <c r="F39" s="85">
        <v>15316.6</v>
      </c>
      <c r="G39" s="51">
        <f t="shared" si="0"/>
        <v>-2.2060498714569074E-3</v>
      </c>
      <c r="H39" s="85">
        <v>15866.6</v>
      </c>
      <c r="I39" s="51">
        <f>(F39-H39)/H39</f>
        <v>-3.4664011193324344E-2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221</v>
      </c>
      <c r="E13" s="158" t="s">
        <v>223</v>
      </c>
      <c r="F13" s="165" t="s">
        <v>186</v>
      </c>
      <c r="G13" s="150" t="s">
        <v>218</v>
      </c>
      <c r="H13" s="167" t="s">
        <v>224</v>
      </c>
      <c r="I13" s="163" t="s">
        <v>196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1753.8</v>
      </c>
      <c r="E16" s="83">
        <v>1700</v>
      </c>
      <c r="F16" s="67">
        <f t="shared" ref="F16:F31" si="0">D16-E16</f>
        <v>53.799999999999955</v>
      </c>
      <c r="G16" s="42">
        <v>1376.42</v>
      </c>
      <c r="H16" s="66">
        <f t="shared" ref="H16:H31" si="1">AVERAGE(D16:E16)</f>
        <v>1726.9</v>
      </c>
      <c r="I16" s="69">
        <f>(H16-G16)/G16</f>
        <v>0.25463158047688933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1798.8</v>
      </c>
      <c r="E17" s="83">
        <v>1833.2</v>
      </c>
      <c r="F17" s="71">
        <f t="shared" si="0"/>
        <v>-34.400000000000091</v>
      </c>
      <c r="G17" s="46">
        <v>2827.7736111111108</v>
      </c>
      <c r="H17" s="68">
        <f t="shared" si="1"/>
        <v>1816</v>
      </c>
      <c r="I17" s="72">
        <f t="shared" ref="I17:I40" si="2">(H17-G17)/G17</f>
        <v>-0.35779866080352762</v>
      </c>
    </row>
    <row r="18" spans="1:9" ht="16.5" x14ac:dyDescent="0.3">
      <c r="A18" s="37"/>
      <c r="B18" s="34" t="s">
        <v>6</v>
      </c>
      <c r="C18" s="15" t="s">
        <v>165</v>
      </c>
      <c r="D18" s="47">
        <v>1289.7</v>
      </c>
      <c r="E18" s="83">
        <v>2350</v>
      </c>
      <c r="F18" s="71">
        <f t="shared" si="0"/>
        <v>-1060.3</v>
      </c>
      <c r="G18" s="46">
        <v>2637.99</v>
      </c>
      <c r="H18" s="68">
        <f t="shared" si="1"/>
        <v>1819.85</v>
      </c>
      <c r="I18" s="72">
        <f t="shared" si="2"/>
        <v>-0.31013764267491534</v>
      </c>
    </row>
    <row r="19" spans="1:9" ht="16.5" x14ac:dyDescent="0.3">
      <c r="A19" s="37"/>
      <c r="B19" s="34" t="s">
        <v>7</v>
      </c>
      <c r="C19" s="15" t="s">
        <v>166</v>
      </c>
      <c r="D19" s="47">
        <v>574.79999999999995</v>
      </c>
      <c r="E19" s="83">
        <v>850</v>
      </c>
      <c r="F19" s="71">
        <f t="shared" si="0"/>
        <v>-275.20000000000005</v>
      </c>
      <c r="G19" s="46">
        <v>964.30250000000001</v>
      </c>
      <c r="H19" s="68">
        <f t="shared" si="1"/>
        <v>712.4</v>
      </c>
      <c r="I19" s="72">
        <f t="shared" si="2"/>
        <v>-0.26122767492565874</v>
      </c>
    </row>
    <row r="20" spans="1:9" ht="16.5" x14ac:dyDescent="0.3">
      <c r="A20" s="37"/>
      <c r="B20" s="34" t="s">
        <v>8</v>
      </c>
      <c r="C20" s="15" t="s">
        <v>167</v>
      </c>
      <c r="D20" s="47">
        <v>5517.5</v>
      </c>
      <c r="E20" s="83">
        <v>4950</v>
      </c>
      <c r="F20" s="71">
        <f t="shared" si="0"/>
        <v>567.5</v>
      </c>
      <c r="G20" s="46">
        <v>8298.7312500000007</v>
      </c>
      <c r="H20" s="68">
        <f t="shared" si="1"/>
        <v>5233.75</v>
      </c>
      <c r="I20" s="72">
        <f t="shared" si="2"/>
        <v>-0.36933130591498553</v>
      </c>
    </row>
    <row r="21" spans="1:9" ht="16.5" x14ac:dyDescent="0.3">
      <c r="A21" s="37"/>
      <c r="B21" s="34" t="s">
        <v>9</v>
      </c>
      <c r="C21" s="15" t="s">
        <v>168</v>
      </c>
      <c r="D21" s="47">
        <v>1713.8</v>
      </c>
      <c r="E21" s="83">
        <v>1700</v>
      </c>
      <c r="F21" s="71">
        <f t="shared" si="0"/>
        <v>13.799999999999955</v>
      </c>
      <c r="G21" s="46">
        <v>2666.3575000000001</v>
      </c>
      <c r="H21" s="68">
        <f t="shared" si="1"/>
        <v>1706.9</v>
      </c>
      <c r="I21" s="72">
        <f t="shared" si="2"/>
        <v>-0.35983828125073247</v>
      </c>
    </row>
    <row r="22" spans="1:9" ht="16.5" x14ac:dyDescent="0.3">
      <c r="A22" s="37"/>
      <c r="B22" s="34" t="s">
        <v>10</v>
      </c>
      <c r="C22" s="15" t="s">
        <v>169</v>
      </c>
      <c r="D22" s="47">
        <v>1339.7</v>
      </c>
      <c r="E22" s="83">
        <v>1225</v>
      </c>
      <c r="F22" s="71">
        <f t="shared" si="0"/>
        <v>114.70000000000005</v>
      </c>
      <c r="G22" s="46">
        <v>1195.845</v>
      </c>
      <c r="H22" s="68">
        <f t="shared" si="1"/>
        <v>1282.3499999999999</v>
      </c>
      <c r="I22" s="72">
        <f t="shared" si="2"/>
        <v>7.23379702218932E-2</v>
      </c>
    </row>
    <row r="23" spans="1:9" ht="16.5" x14ac:dyDescent="0.3">
      <c r="A23" s="37"/>
      <c r="B23" s="34" t="s">
        <v>11</v>
      </c>
      <c r="C23" s="15" t="s">
        <v>170</v>
      </c>
      <c r="D23" s="47">
        <v>424.8</v>
      </c>
      <c r="E23" s="83">
        <v>413.2</v>
      </c>
      <c r="F23" s="71">
        <f t="shared" si="0"/>
        <v>11.600000000000023</v>
      </c>
      <c r="G23" s="46">
        <v>528.82500000000005</v>
      </c>
      <c r="H23" s="68">
        <f t="shared" si="1"/>
        <v>419</v>
      </c>
      <c r="I23" s="72">
        <f t="shared" si="2"/>
        <v>-0.20767739800501117</v>
      </c>
    </row>
    <row r="24" spans="1:9" ht="16.5" x14ac:dyDescent="0.3">
      <c r="A24" s="37"/>
      <c r="B24" s="34" t="s">
        <v>12</v>
      </c>
      <c r="C24" s="15" t="s">
        <v>171</v>
      </c>
      <c r="D24" s="47">
        <v>654.79999999999995</v>
      </c>
      <c r="E24" s="83">
        <v>506.25</v>
      </c>
      <c r="F24" s="71">
        <f t="shared" si="0"/>
        <v>148.54999999999995</v>
      </c>
      <c r="G24" s="46">
        <v>651.45624999999995</v>
      </c>
      <c r="H24" s="68">
        <f t="shared" si="1"/>
        <v>580.52499999999998</v>
      </c>
      <c r="I24" s="72">
        <f t="shared" si="2"/>
        <v>-0.1088810645381021</v>
      </c>
    </row>
    <row r="25" spans="1:9" ht="16.5" x14ac:dyDescent="0.3">
      <c r="A25" s="37"/>
      <c r="B25" s="34" t="s">
        <v>13</v>
      </c>
      <c r="C25" s="15" t="s">
        <v>172</v>
      </c>
      <c r="D25" s="47">
        <v>729.8</v>
      </c>
      <c r="E25" s="83">
        <v>520</v>
      </c>
      <c r="F25" s="71">
        <f t="shared" si="0"/>
        <v>209.79999999999995</v>
      </c>
      <c r="G25" s="46">
        <v>706.95749999999998</v>
      </c>
      <c r="H25" s="68">
        <f t="shared" si="1"/>
        <v>624.9</v>
      </c>
      <c r="I25" s="72">
        <f t="shared" si="2"/>
        <v>-0.1160713338496303</v>
      </c>
    </row>
    <row r="26" spans="1:9" ht="16.5" x14ac:dyDescent="0.3">
      <c r="A26" s="37"/>
      <c r="B26" s="34" t="s">
        <v>14</v>
      </c>
      <c r="C26" s="15" t="s">
        <v>173</v>
      </c>
      <c r="D26" s="47">
        <v>529.79999999999995</v>
      </c>
      <c r="E26" s="83">
        <v>525</v>
      </c>
      <c r="F26" s="71">
        <f t="shared" si="0"/>
        <v>4.7999999999999545</v>
      </c>
      <c r="G26" s="46">
        <v>635.13250000000005</v>
      </c>
      <c r="H26" s="68">
        <f t="shared" si="1"/>
        <v>527.4</v>
      </c>
      <c r="I26" s="72">
        <f t="shared" si="2"/>
        <v>-0.1696220867299344</v>
      </c>
    </row>
    <row r="27" spans="1:9" ht="16.5" x14ac:dyDescent="0.3">
      <c r="A27" s="37"/>
      <c r="B27" s="34" t="s">
        <v>15</v>
      </c>
      <c r="C27" s="15" t="s">
        <v>174</v>
      </c>
      <c r="D27" s="47">
        <v>1352.3</v>
      </c>
      <c r="E27" s="83">
        <v>1150</v>
      </c>
      <c r="F27" s="71">
        <f t="shared" si="0"/>
        <v>202.29999999999995</v>
      </c>
      <c r="G27" s="46">
        <v>1821.5500000000002</v>
      </c>
      <c r="H27" s="68">
        <f t="shared" si="1"/>
        <v>1251.1500000000001</v>
      </c>
      <c r="I27" s="72">
        <f t="shared" si="2"/>
        <v>-0.31313990831983751</v>
      </c>
    </row>
    <row r="28" spans="1:9" ht="16.5" x14ac:dyDescent="0.3">
      <c r="A28" s="37"/>
      <c r="B28" s="34" t="s">
        <v>16</v>
      </c>
      <c r="C28" s="15" t="s">
        <v>175</v>
      </c>
      <c r="D28" s="47">
        <v>624.79999999999995</v>
      </c>
      <c r="E28" s="83">
        <v>525</v>
      </c>
      <c r="F28" s="71">
        <f t="shared" si="0"/>
        <v>99.799999999999955</v>
      </c>
      <c r="G28" s="46">
        <v>635.20749999999998</v>
      </c>
      <c r="H28" s="68">
        <f t="shared" si="1"/>
        <v>574.9</v>
      </c>
      <c r="I28" s="72">
        <f t="shared" si="2"/>
        <v>-9.4941416781130591E-2</v>
      </c>
    </row>
    <row r="29" spans="1:9" ht="16.5" x14ac:dyDescent="0.3">
      <c r="A29" s="37"/>
      <c r="B29" s="34" t="s">
        <v>17</v>
      </c>
      <c r="C29" s="15" t="s">
        <v>176</v>
      </c>
      <c r="D29" s="47">
        <v>838.8</v>
      </c>
      <c r="E29" s="83">
        <v>1062.5</v>
      </c>
      <c r="F29" s="71">
        <f t="shared" si="0"/>
        <v>-223.70000000000005</v>
      </c>
      <c r="G29" s="46">
        <v>1078.375</v>
      </c>
      <c r="H29" s="68">
        <f t="shared" si="1"/>
        <v>950.65</v>
      </c>
      <c r="I29" s="72">
        <f t="shared" si="2"/>
        <v>-0.11844210038252001</v>
      </c>
    </row>
    <row r="30" spans="1:9" ht="16.5" x14ac:dyDescent="0.3">
      <c r="A30" s="37"/>
      <c r="B30" s="34" t="s">
        <v>18</v>
      </c>
      <c r="C30" s="15" t="s">
        <v>177</v>
      </c>
      <c r="D30" s="47">
        <v>1793</v>
      </c>
      <c r="E30" s="83">
        <v>1500</v>
      </c>
      <c r="F30" s="71">
        <f t="shared" si="0"/>
        <v>293</v>
      </c>
      <c r="G30" s="46">
        <v>1717.8479166666666</v>
      </c>
      <c r="H30" s="68">
        <f t="shared" si="1"/>
        <v>1646.5</v>
      </c>
      <c r="I30" s="72">
        <f t="shared" si="2"/>
        <v>-4.1533313848359163E-2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879.8</v>
      </c>
      <c r="E31" s="95">
        <v>1050</v>
      </c>
      <c r="F31" s="74">
        <f t="shared" si="0"/>
        <v>-170.20000000000005</v>
      </c>
      <c r="G31" s="49">
        <v>1082.7250000000001</v>
      </c>
      <c r="H31" s="107">
        <f t="shared" si="1"/>
        <v>964.9</v>
      </c>
      <c r="I31" s="75">
        <f t="shared" si="2"/>
        <v>-0.10882264656307017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2280</v>
      </c>
      <c r="E33" s="83">
        <v>2216.6</v>
      </c>
      <c r="F33" s="67">
        <f>D33-E33</f>
        <v>63.400000000000091</v>
      </c>
      <c r="G33" s="54">
        <v>2063.44625</v>
      </c>
      <c r="H33" s="68">
        <f>AVERAGE(D33:E33)</f>
        <v>2248.3000000000002</v>
      </c>
      <c r="I33" s="78">
        <f t="shared" si="2"/>
        <v>8.9584960112239528E-2</v>
      </c>
    </row>
    <row r="34" spans="1:9" ht="16.5" x14ac:dyDescent="0.3">
      <c r="A34" s="37"/>
      <c r="B34" s="34" t="s">
        <v>27</v>
      </c>
      <c r="C34" s="15" t="s">
        <v>180</v>
      </c>
      <c r="D34" s="47">
        <v>2534</v>
      </c>
      <c r="E34" s="83">
        <v>2266.6</v>
      </c>
      <c r="F34" s="79">
        <f>D34-E34</f>
        <v>267.40000000000009</v>
      </c>
      <c r="G34" s="46">
        <v>1890.9825000000001</v>
      </c>
      <c r="H34" s="68">
        <f>AVERAGE(D34:E34)</f>
        <v>2400.3000000000002</v>
      </c>
      <c r="I34" s="72">
        <f t="shared" si="2"/>
        <v>0.26934014460736683</v>
      </c>
    </row>
    <row r="35" spans="1:9" ht="16.5" x14ac:dyDescent="0.3">
      <c r="A35" s="37"/>
      <c r="B35" s="39" t="s">
        <v>28</v>
      </c>
      <c r="C35" s="15" t="s">
        <v>181</v>
      </c>
      <c r="D35" s="47">
        <v>1350</v>
      </c>
      <c r="E35" s="83">
        <v>1358.2</v>
      </c>
      <c r="F35" s="71">
        <f>D35-E35</f>
        <v>-8.2000000000000455</v>
      </c>
      <c r="G35" s="46">
        <v>1078.2606249999999</v>
      </c>
      <c r="H35" s="68">
        <f>AVERAGE(D35:E35)</f>
        <v>1354.1</v>
      </c>
      <c r="I35" s="72">
        <f t="shared" si="2"/>
        <v>0.25581883322503784</v>
      </c>
    </row>
    <row r="36" spans="1:9" ht="16.5" x14ac:dyDescent="0.3">
      <c r="A36" s="37"/>
      <c r="B36" s="34" t="s">
        <v>29</v>
      </c>
      <c r="C36" s="15" t="s">
        <v>182</v>
      </c>
      <c r="D36" s="47">
        <v>1371.25</v>
      </c>
      <c r="E36" s="83">
        <v>1450</v>
      </c>
      <c r="F36" s="79">
        <f>D36-E36</f>
        <v>-78.75</v>
      </c>
      <c r="G36" s="46">
        <v>1434.9749999999999</v>
      </c>
      <c r="H36" s="68">
        <f>AVERAGE(D36:E36)</f>
        <v>1410.625</v>
      </c>
      <c r="I36" s="72">
        <f t="shared" si="2"/>
        <v>-1.6968936741058146E-2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1429.8</v>
      </c>
      <c r="E37" s="83">
        <v>1283.2</v>
      </c>
      <c r="F37" s="71">
        <f>D37-E37</f>
        <v>146.59999999999991</v>
      </c>
      <c r="G37" s="49">
        <v>982.39</v>
      </c>
      <c r="H37" s="68">
        <f>AVERAGE(D37:E37)</f>
        <v>1356.5</v>
      </c>
      <c r="I37" s="80">
        <f t="shared" si="2"/>
        <v>0.38081617280306196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26365.333333333332</v>
      </c>
      <c r="E39" s="84">
        <v>24456.6</v>
      </c>
      <c r="F39" s="67">
        <f>D39-E39</f>
        <v>1908.7333333333336</v>
      </c>
      <c r="G39" s="46">
        <v>26932.968055555553</v>
      </c>
      <c r="H39" s="67">
        <f>AVERAGE(D39:E39)</f>
        <v>25410.966666666667</v>
      </c>
      <c r="I39" s="78">
        <f t="shared" si="2"/>
        <v>-5.6510718972725242E-2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13859.777777777777</v>
      </c>
      <c r="E40" s="85">
        <v>15316.6</v>
      </c>
      <c r="F40" s="74">
        <f>D40-E40</f>
        <v>-1456.822222222223</v>
      </c>
      <c r="G40" s="46">
        <v>15350.463888888888</v>
      </c>
      <c r="H40" s="81">
        <f>AVERAGE(D40:E40)</f>
        <v>14588.18888888889</v>
      </c>
      <c r="I40" s="75">
        <f t="shared" si="2"/>
        <v>-4.9658108414023544E-2</v>
      </c>
    </row>
    <row r="41" spans="1:9" ht="15.75" customHeight="1" thickBot="1" x14ac:dyDescent="0.25">
      <c r="A41" s="160"/>
      <c r="B41" s="161"/>
      <c r="C41" s="162"/>
      <c r="D41" s="86">
        <f>SUM(D16:D40)</f>
        <v>71006.161111111112</v>
      </c>
      <c r="E41" s="86">
        <f>SUM(E16:E40)</f>
        <v>70207.95</v>
      </c>
      <c r="F41" s="86">
        <f>SUM(F16:F40)</f>
        <v>798.21111111111031</v>
      </c>
      <c r="G41" s="86">
        <f>SUM(G16:G40)</f>
        <v>78558.982847222214</v>
      </c>
      <c r="H41" s="86">
        <f>AVERAGE(D41:E41)</f>
        <v>70607.055555555562</v>
      </c>
      <c r="I41" s="75">
        <f>(H41-G41)/G41</f>
        <v>-0.10122238098641352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218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1376.42</v>
      </c>
      <c r="F16" s="42">
        <v>1726.9</v>
      </c>
      <c r="G16" s="21">
        <f>(F16-E16)/E16</f>
        <v>0.25463158047688933</v>
      </c>
      <c r="H16" s="42">
        <v>1698.5</v>
      </c>
      <c r="I16" s="21">
        <f>(F16-H16)/H16</f>
        <v>1.6720635855166376E-2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2827.7736111111108</v>
      </c>
      <c r="F17" s="46">
        <v>1816</v>
      </c>
      <c r="G17" s="21">
        <f t="shared" ref="G17:G80" si="0">(F17-E17)/E17</f>
        <v>-0.35779866080352762</v>
      </c>
      <c r="H17" s="46">
        <v>2091.9</v>
      </c>
      <c r="I17" s="21">
        <f t="shared" ref="I17:I31" si="1">(F17-H17)/H17</f>
        <v>-0.13188966967828294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2637.99</v>
      </c>
      <c r="F18" s="46">
        <v>1819.85</v>
      </c>
      <c r="G18" s="21">
        <f t="shared" si="0"/>
        <v>-0.31013764267491534</v>
      </c>
      <c r="H18" s="46">
        <v>1887.6999999999998</v>
      </c>
      <c r="I18" s="21">
        <f t="shared" si="1"/>
        <v>-3.5943211315357271E-2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964.30250000000001</v>
      </c>
      <c r="F19" s="46">
        <v>712.4</v>
      </c>
      <c r="G19" s="21">
        <f t="shared" si="0"/>
        <v>-0.26122767492565874</v>
      </c>
      <c r="H19" s="46">
        <v>753.5</v>
      </c>
      <c r="I19" s="21">
        <f t="shared" si="1"/>
        <v>-5.4545454545454577E-2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8298.7312500000007</v>
      </c>
      <c r="F20" s="46">
        <v>5233.75</v>
      </c>
      <c r="G20" s="21">
        <f>(F20-E20)/E20</f>
        <v>-0.36933130591498553</v>
      </c>
      <c r="H20" s="46">
        <v>4732.2250000000004</v>
      </c>
      <c r="I20" s="21">
        <f t="shared" si="1"/>
        <v>0.10598080184268491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2666.3575000000001</v>
      </c>
      <c r="F21" s="46">
        <v>1706.9</v>
      </c>
      <c r="G21" s="21">
        <f t="shared" si="0"/>
        <v>-0.35983828125073247</v>
      </c>
      <c r="H21" s="46">
        <v>2004.4</v>
      </c>
      <c r="I21" s="21">
        <f t="shared" si="1"/>
        <v>-0.14842346836958689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1195.845</v>
      </c>
      <c r="F22" s="46">
        <v>1282.3499999999999</v>
      </c>
      <c r="G22" s="21">
        <f t="shared" si="0"/>
        <v>7.23379702218932E-2</v>
      </c>
      <c r="H22" s="46">
        <v>1248.5</v>
      </c>
      <c r="I22" s="21">
        <f t="shared" si="1"/>
        <v>2.7112535042050388E-2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528.82500000000005</v>
      </c>
      <c r="F23" s="46">
        <v>419</v>
      </c>
      <c r="G23" s="21">
        <f t="shared" si="0"/>
        <v>-0.20767739800501117</v>
      </c>
      <c r="H23" s="46">
        <v>411.95000000000005</v>
      </c>
      <c r="I23" s="21">
        <f t="shared" si="1"/>
        <v>1.7113727394101115E-2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651.45624999999995</v>
      </c>
      <c r="F24" s="46">
        <v>580.52499999999998</v>
      </c>
      <c r="G24" s="21">
        <f t="shared" si="0"/>
        <v>-0.1088810645381021</v>
      </c>
      <c r="H24" s="46">
        <v>546.15</v>
      </c>
      <c r="I24" s="21">
        <f t="shared" si="1"/>
        <v>6.2940584088620341E-2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706.95749999999998</v>
      </c>
      <c r="F25" s="46">
        <v>624.9</v>
      </c>
      <c r="G25" s="21">
        <f t="shared" si="0"/>
        <v>-0.1160713338496303</v>
      </c>
      <c r="H25" s="46">
        <v>619.9</v>
      </c>
      <c r="I25" s="21">
        <f t="shared" si="1"/>
        <v>8.0658170672689138E-3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635.13250000000005</v>
      </c>
      <c r="F26" s="46">
        <v>527.4</v>
      </c>
      <c r="G26" s="21">
        <f t="shared" si="0"/>
        <v>-0.1696220867299344</v>
      </c>
      <c r="H26" s="46">
        <v>519.9</v>
      </c>
      <c r="I26" s="21">
        <f t="shared" si="1"/>
        <v>1.4425851125216388E-2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1821.5500000000002</v>
      </c>
      <c r="F27" s="46">
        <v>1251.1500000000001</v>
      </c>
      <c r="G27" s="21">
        <f t="shared" si="0"/>
        <v>-0.31313990831983751</v>
      </c>
      <c r="H27" s="46">
        <v>1196.1500000000001</v>
      </c>
      <c r="I27" s="21">
        <f t="shared" si="1"/>
        <v>4.5980855243907534E-2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635.20749999999998</v>
      </c>
      <c r="F28" s="46">
        <v>574.9</v>
      </c>
      <c r="G28" s="21">
        <f t="shared" si="0"/>
        <v>-9.4941416781130591E-2</v>
      </c>
      <c r="H28" s="46">
        <v>549.9</v>
      </c>
      <c r="I28" s="21">
        <f t="shared" si="1"/>
        <v>4.546281142025823E-2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1078.375</v>
      </c>
      <c r="F29" s="46">
        <v>950.65</v>
      </c>
      <c r="G29" s="21">
        <f t="shared" si="0"/>
        <v>-0.11844210038252001</v>
      </c>
      <c r="H29" s="46">
        <v>986.9</v>
      </c>
      <c r="I29" s="21">
        <f t="shared" si="1"/>
        <v>-3.6731178437531667E-2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1717.8479166666666</v>
      </c>
      <c r="F30" s="46">
        <v>1646.5</v>
      </c>
      <c r="G30" s="21">
        <f t="shared" si="0"/>
        <v>-4.1533313848359163E-2</v>
      </c>
      <c r="H30" s="46">
        <v>1529</v>
      </c>
      <c r="I30" s="21">
        <f t="shared" si="1"/>
        <v>7.6847612818835842E-2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1082.7250000000001</v>
      </c>
      <c r="F31" s="49">
        <v>964.9</v>
      </c>
      <c r="G31" s="23">
        <f t="shared" si="0"/>
        <v>-0.10882264656307017</v>
      </c>
      <c r="H31" s="49">
        <v>924</v>
      </c>
      <c r="I31" s="23">
        <f t="shared" si="1"/>
        <v>4.4264069264069242E-2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2063.44625</v>
      </c>
      <c r="F33" s="54">
        <v>2248.3000000000002</v>
      </c>
      <c r="G33" s="21">
        <f t="shared" si="0"/>
        <v>8.9584960112239528E-2</v>
      </c>
      <c r="H33" s="54">
        <v>2487.5</v>
      </c>
      <c r="I33" s="21">
        <f>(F33-H33)/H33</f>
        <v>-9.6160804020100424E-2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1890.9825000000001</v>
      </c>
      <c r="F34" s="46">
        <v>2400.3000000000002</v>
      </c>
      <c r="G34" s="21">
        <f t="shared" si="0"/>
        <v>0.26934014460736683</v>
      </c>
      <c r="H34" s="46">
        <v>2505</v>
      </c>
      <c r="I34" s="21">
        <f>(F34-H34)/H34</f>
        <v>-4.1796407185628673E-2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1078.2606249999999</v>
      </c>
      <c r="F35" s="46">
        <v>1354.1</v>
      </c>
      <c r="G35" s="21">
        <f t="shared" si="0"/>
        <v>0.25581883322503784</v>
      </c>
      <c r="H35" s="46">
        <v>1267.675</v>
      </c>
      <c r="I35" s="21">
        <f>(F35-H35)/H35</f>
        <v>6.8175991480466172E-2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1434.9749999999999</v>
      </c>
      <c r="F36" s="46">
        <v>1410.625</v>
      </c>
      <c r="G36" s="21">
        <f t="shared" si="0"/>
        <v>-1.6968936741058146E-2</v>
      </c>
      <c r="H36" s="46">
        <v>1434.375</v>
      </c>
      <c r="I36" s="21">
        <f>(F36-H36)/H36</f>
        <v>-1.6557734204793027E-2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982.39</v>
      </c>
      <c r="F37" s="49">
        <v>1356.5</v>
      </c>
      <c r="G37" s="23">
        <f t="shared" si="0"/>
        <v>0.38081617280306196</v>
      </c>
      <c r="H37" s="49">
        <v>1246</v>
      </c>
      <c r="I37" s="23">
        <f>(F37-H37)/H37</f>
        <v>8.8683788121990376E-2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26932.968055555553</v>
      </c>
      <c r="F39" s="46">
        <v>25410.966666666667</v>
      </c>
      <c r="G39" s="21">
        <f t="shared" si="0"/>
        <v>-5.6510718972725242E-2</v>
      </c>
      <c r="H39" s="46">
        <v>25815.966666666667</v>
      </c>
      <c r="I39" s="21">
        <f t="shared" ref="I39:I44" si="2">(F39-H39)/H39</f>
        <v>-1.5687965716307348E-2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15350.463888888888</v>
      </c>
      <c r="F40" s="46">
        <v>14588.18888888889</v>
      </c>
      <c r="G40" s="21">
        <f t="shared" si="0"/>
        <v>-4.9658108414023544E-2</v>
      </c>
      <c r="H40" s="46">
        <v>14807.633333333333</v>
      </c>
      <c r="I40" s="21">
        <f t="shared" si="2"/>
        <v>-1.4819683841742216E-2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11957.875</v>
      </c>
      <c r="F41" s="57">
        <v>10617.25</v>
      </c>
      <c r="G41" s="21">
        <f t="shared" si="0"/>
        <v>-0.11211231092480896</v>
      </c>
      <c r="H41" s="57">
        <v>10617.25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5880.0499999999993</v>
      </c>
      <c r="F42" s="47">
        <v>5823.2</v>
      </c>
      <c r="G42" s="21">
        <f t="shared" si="0"/>
        <v>-9.668285133629724E-3</v>
      </c>
      <c r="H42" s="47">
        <v>5823.2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9968.5714285714294</v>
      </c>
      <c r="G43" s="21">
        <f t="shared" si="0"/>
        <v>1.1942437451492536E-5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12219</v>
      </c>
      <c r="F44" s="50">
        <v>12250</v>
      </c>
      <c r="G44" s="31">
        <f t="shared" si="0"/>
        <v>2.5370324903838284E-3</v>
      </c>
      <c r="H44" s="50">
        <v>12250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7181</v>
      </c>
      <c r="F46" s="43">
        <v>5798.333333333333</v>
      </c>
      <c r="G46" s="21">
        <f t="shared" si="0"/>
        <v>-0.1925451422735924</v>
      </c>
      <c r="H46" s="43">
        <v>5951.25</v>
      </c>
      <c r="I46" s="21">
        <f t="shared" ref="I46:I51" si="3">(F46-H46)/H46</f>
        <v>-2.569488202758529E-2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16246.059333333335</v>
      </c>
      <c r="F49" s="47">
        <v>19241.428142857145</v>
      </c>
      <c r="G49" s="21">
        <f t="shared" si="0"/>
        <v>0.18437509971282534</v>
      </c>
      <c r="H49" s="47">
        <v>18948.570000000003</v>
      </c>
      <c r="I49" s="21">
        <f t="shared" si="3"/>
        <v>1.545542185279108E-2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1951.6666666666667</v>
      </c>
      <c r="G50" s="21">
        <f t="shared" si="0"/>
        <v>-1.2100175958734071E-2</v>
      </c>
      <c r="H50" s="47">
        <v>1971.3333333333333</v>
      </c>
      <c r="I50" s="21">
        <f t="shared" si="3"/>
        <v>-9.9763273588095273E-3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23501.7</v>
      </c>
      <c r="F51" s="50">
        <v>24067.777777777777</v>
      </c>
      <c r="G51" s="31">
        <f t="shared" si="0"/>
        <v>2.4086673635429635E-2</v>
      </c>
      <c r="H51" s="50">
        <v>23595.555555555555</v>
      </c>
      <c r="I51" s="31">
        <f t="shared" si="3"/>
        <v>2.0013185157280108E-2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3125</v>
      </c>
      <c r="F53" s="66">
        <v>3250</v>
      </c>
      <c r="G53" s="22">
        <f t="shared" si="0"/>
        <v>0.04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3874.125</v>
      </c>
      <c r="F54" s="70">
        <v>3948</v>
      </c>
      <c r="G54" s="21">
        <f t="shared" si="0"/>
        <v>1.9068821992062723E-2</v>
      </c>
      <c r="H54" s="70">
        <v>3948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1952.5</v>
      </c>
      <c r="F57" s="105">
        <v>2108.75</v>
      </c>
      <c r="G57" s="21">
        <f t="shared" si="0"/>
        <v>8.0025608194622275E-2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4766.2847222222226</v>
      </c>
      <c r="F58" s="50">
        <v>4414.4444444444443</v>
      </c>
      <c r="G58" s="29">
        <f t="shared" si="0"/>
        <v>-7.3818560636414732E-2</v>
      </c>
      <c r="H58" s="50">
        <v>4447.7777777777774</v>
      </c>
      <c r="I58" s="29">
        <f t="shared" si="4"/>
        <v>-7.4943792155882415E-3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5148.95</v>
      </c>
      <c r="F59" s="68">
        <v>5280.625</v>
      </c>
      <c r="G59" s="21">
        <f t="shared" si="0"/>
        <v>2.5573175113372665E-2</v>
      </c>
      <c r="H59" s="68">
        <v>5280.625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4814.3999999999996</v>
      </c>
      <c r="F60" s="70">
        <v>4766.5</v>
      </c>
      <c r="G60" s="21">
        <f t="shared" si="0"/>
        <v>-9.9493187105349871E-3</v>
      </c>
      <c r="H60" s="70">
        <v>4766.5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17302.375</v>
      </c>
      <c r="F61" s="73">
        <v>19855.625</v>
      </c>
      <c r="G61" s="29">
        <f t="shared" si="0"/>
        <v>0.14756644680282333</v>
      </c>
      <c r="H61" s="73">
        <v>19855.625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47078.8125</v>
      </c>
      <c r="F64" s="46">
        <v>47046.625</v>
      </c>
      <c r="G64" s="21">
        <f t="shared" si="0"/>
        <v>-6.8369396530551822E-4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12260.985119047618</v>
      </c>
      <c r="F65" s="46">
        <v>12162.5</v>
      </c>
      <c r="G65" s="21">
        <f t="shared" si="0"/>
        <v>-8.0323985463957772E-3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7157.4444444444453</v>
      </c>
      <c r="F66" s="46">
        <v>7432.7142857142853</v>
      </c>
      <c r="G66" s="21">
        <f t="shared" si="0"/>
        <v>3.8459235472446097E-2</v>
      </c>
      <c r="H66" s="46">
        <v>7432.7142857142853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4056.4375</v>
      </c>
      <c r="F67" s="46">
        <v>3914.2</v>
      </c>
      <c r="G67" s="21">
        <f t="shared" si="0"/>
        <v>-3.5064634916721925E-2</v>
      </c>
      <c r="H67" s="46">
        <v>3845.7</v>
      </c>
      <c r="I67" s="21">
        <f t="shared" si="5"/>
        <v>1.7812101828015708E-2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3447.9583333333335</v>
      </c>
      <c r="F68" s="58">
        <v>3424.1428571428573</v>
      </c>
      <c r="G68" s="31">
        <f t="shared" si="0"/>
        <v>-6.9071241262513745E-3</v>
      </c>
      <c r="H68" s="58">
        <v>3424.1428571428573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3632.6</v>
      </c>
      <c r="G70" s="21">
        <f t="shared" si="0"/>
        <v>1.0458970792767707E-2</v>
      </c>
      <c r="H70" s="43">
        <v>3632.6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2668.7777777777778</v>
      </c>
      <c r="G71" s="21">
        <f t="shared" si="0"/>
        <v>-2.6979947336439134E-2</v>
      </c>
      <c r="H71" s="47">
        <v>2668.7777777777778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1262.6984126984128</v>
      </c>
      <c r="F72" s="47">
        <v>1320</v>
      </c>
      <c r="G72" s="21">
        <f t="shared" si="0"/>
        <v>4.5380263984915091E-2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2137.5555555555557</v>
      </c>
      <c r="F73" s="47">
        <v>2113.3333333333335</v>
      </c>
      <c r="G73" s="21">
        <f t="shared" si="0"/>
        <v>-1.1331739266035947E-2</v>
      </c>
      <c r="H73" s="47">
        <v>2113.3333333333335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1708.75</v>
      </c>
      <c r="F74" s="50">
        <v>1672</v>
      </c>
      <c r="G74" s="21">
        <f t="shared" si="0"/>
        <v>-2.1506949524506217E-2</v>
      </c>
      <c r="H74" s="50">
        <v>1651</v>
      </c>
      <c r="I74" s="21">
        <f t="shared" si="5"/>
        <v>1.2719563900666263E-2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1464.55</v>
      </c>
      <c r="F77" s="32">
        <v>1448.1111111111111</v>
      </c>
      <c r="G77" s="21">
        <f t="shared" si="0"/>
        <v>-1.1224532374373609E-2</v>
      </c>
      <c r="H77" s="32">
        <v>1448.1111111111111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907.4</v>
      </c>
      <c r="F78" s="47">
        <v>823.66666666666663</v>
      </c>
      <c r="G78" s="21">
        <f t="shared" si="0"/>
        <v>-9.2278304312688283E-2</v>
      </c>
      <c r="H78" s="47">
        <v>823.66666666666663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1409.55</v>
      </c>
      <c r="F79" s="47">
        <v>1453.7</v>
      </c>
      <c r="G79" s="21">
        <f t="shared" si="0"/>
        <v>3.1322053137526229E-2</v>
      </c>
      <c r="H79" s="47">
        <v>1453.7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1867</v>
      </c>
      <c r="G80" s="21">
        <f t="shared" si="0"/>
        <v>9.7009224983841527E-2</v>
      </c>
      <c r="H80" s="61">
        <v>1807</v>
      </c>
      <c r="I80" s="21">
        <f t="shared" si="6"/>
        <v>3.3204205866076371E-2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3778.3</v>
      </c>
      <c r="F82" s="50">
        <v>3941.8</v>
      </c>
      <c r="G82" s="23">
        <f t="shared" si="7"/>
        <v>4.3273429849403168E-2</v>
      </c>
      <c r="H82" s="50">
        <v>3941.8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B51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225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2666.3575000000001</v>
      </c>
      <c r="F16" s="42">
        <v>1706.9</v>
      </c>
      <c r="G16" s="21">
        <f>(F16-E16)/E16</f>
        <v>-0.35983828125073247</v>
      </c>
      <c r="H16" s="42">
        <v>2004.4</v>
      </c>
      <c r="I16" s="21">
        <f>(F16-H16)/H16</f>
        <v>-0.14842346836958689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2827.7736111111108</v>
      </c>
      <c r="F17" s="46">
        <v>1816</v>
      </c>
      <c r="G17" s="21">
        <f>(F17-E17)/E17</f>
        <v>-0.35779866080352762</v>
      </c>
      <c r="H17" s="46">
        <v>2091.9</v>
      </c>
      <c r="I17" s="21">
        <f>(F17-H17)/H17</f>
        <v>-0.13188966967828294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964.30250000000001</v>
      </c>
      <c r="F18" s="46">
        <v>712.4</v>
      </c>
      <c r="G18" s="21">
        <f>(F18-E18)/E18</f>
        <v>-0.26122767492565874</v>
      </c>
      <c r="H18" s="46">
        <v>753.5</v>
      </c>
      <c r="I18" s="21">
        <f>(F18-H18)/H18</f>
        <v>-5.4545454545454577E-2</v>
      </c>
    </row>
    <row r="19" spans="1:9" ht="16.5" x14ac:dyDescent="0.3">
      <c r="A19" s="37"/>
      <c r="B19" s="34" t="s">
        <v>17</v>
      </c>
      <c r="C19" s="15" t="s">
        <v>97</v>
      </c>
      <c r="D19" s="11" t="s">
        <v>161</v>
      </c>
      <c r="E19" s="46">
        <v>1078.375</v>
      </c>
      <c r="F19" s="46">
        <v>950.65</v>
      </c>
      <c r="G19" s="21">
        <f>(F19-E19)/E19</f>
        <v>-0.11844210038252001</v>
      </c>
      <c r="H19" s="46">
        <v>986.9</v>
      </c>
      <c r="I19" s="21">
        <f>(F19-H19)/H19</f>
        <v>-3.6731178437531667E-2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2637.99</v>
      </c>
      <c r="F20" s="46">
        <v>1819.85</v>
      </c>
      <c r="G20" s="21">
        <f>(F20-E20)/E20</f>
        <v>-0.31013764267491534</v>
      </c>
      <c r="H20" s="46">
        <v>1887.6999999999998</v>
      </c>
      <c r="I20" s="21">
        <f>(F20-H20)/H20</f>
        <v>-3.5943211315357271E-2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706.95749999999998</v>
      </c>
      <c r="F21" s="46">
        <v>624.9</v>
      </c>
      <c r="G21" s="21">
        <f>(F21-E21)/E21</f>
        <v>-0.1160713338496303</v>
      </c>
      <c r="H21" s="46">
        <v>619.9</v>
      </c>
      <c r="I21" s="21">
        <f>(F21-H21)/H21</f>
        <v>8.0658170672689138E-3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635.13250000000005</v>
      </c>
      <c r="F22" s="46">
        <v>527.4</v>
      </c>
      <c r="G22" s="21">
        <f>(F22-E22)/E22</f>
        <v>-0.1696220867299344</v>
      </c>
      <c r="H22" s="46">
        <v>519.9</v>
      </c>
      <c r="I22" s="21">
        <f>(F22-H22)/H22</f>
        <v>1.4425851125216388E-2</v>
      </c>
    </row>
    <row r="23" spans="1:9" ht="16.5" x14ac:dyDescent="0.3">
      <c r="A23" s="37"/>
      <c r="B23" s="34" t="s">
        <v>4</v>
      </c>
      <c r="C23" s="15" t="s">
        <v>84</v>
      </c>
      <c r="D23" s="13" t="s">
        <v>161</v>
      </c>
      <c r="E23" s="46">
        <v>1376.42</v>
      </c>
      <c r="F23" s="46">
        <v>1726.9</v>
      </c>
      <c r="G23" s="21">
        <f>(F23-E23)/E23</f>
        <v>0.25463158047688933</v>
      </c>
      <c r="H23" s="46">
        <v>1698.5</v>
      </c>
      <c r="I23" s="21">
        <f>(F23-H23)/H23</f>
        <v>1.6720635855166376E-2</v>
      </c>
    </row>
    <row r="24" spans="1:9" ht="16.5" x14ac:dyDescent="0.3">
      <c r="A24" s="37"/>
      <c r="B24" s="34" t="s">
        <v>11</v>
      </c>
      <c r="C24" s="15" t="s">
        <v>91</v>
      </c>
      <c r="D24" s="13" t="s">
        <v>81</v>
      </c>
      <c r="E24" s="46">
        <v>528.82500000000005</v>
      </c>
      <c r="F24" s="46">
        <v>419</v>
      </c>
      <c r="G24" s="21">
        <f>(F24-E24)/E24</f>
        <v>-0.20767739800501117</v>
      </c>
      <c r="H24" s="46">
        <v>411.95000000000005</v>
      </c>
      <c r="I24" s="21">
        <f>(F24-H24)/H24</f>
        <v>1.7113727394101115E-2</v>
      </c>
    </row>
    <row r="25" spans="1:9" ht="16.5" x14ac:dyDescent="0.3">
      <c r="A25" s="37"/>
      <c r="B25" s="34" t="s">
        <v>10</v>
      </c>
      <c r="C25" s="15" t="s">
        <v>90</v>
      </c>
      <c r="D25" s="13" t="s">
        <v>161</v>
      </c>
      <c r="E25" s="46">
        <v>1195.845</v>
      </c>
      <c r="F25" s="46">
        <v>1282.3499999999999</v>
      </c>
      <c r="G25" s="21">
        <f>(F25-E25)/E25</f>
        <v>7.23379702218932E-2</v>
      </c>
      <c r="H25" s="46">
        <v>1248.5</v>
      </c>
      <c r="I25" s="21">
        <f>(F25-H25)/H25</f>
        <v>2.7112535042050388E-2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1082.7250000000001</v>
      </c>
      <c r="F26" s="46">
        <v>964.9</v>
      </c>
      <c r="G26" s="21">
        <f>(F26-E26)/E26</f>
        <v>-0.10882264656307017</v>
      </c>
      <c r="H26" s="46">
        <v>924</v>
      </c>
      <c r="I26" s="21">
        <f>(F26-H26)/H26</f>
        <v>4.4264069264069242E-2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635.20749999999998</v>
      </c>
      <c r="F27" s="46">
        <v>574.9</v>
      </c>
      <c r="G27" s="21">
        <f>(F27-E27)/E27</f>
        <v>-9.4941416781130591E-2</v>
      </c>
      <c r="H27" s="46">
        <v>549.9</v>
      </c>
      <c r="I27" s="21">
        <f>(F27-H27)/H27</f>
        <v>4.546281142025823E-2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1821.5500000000002</v>
      </c>
      <c r="F28" s="46">
        <v>1251.1500000000001</v>
      </c>
      <c r="G28" s="21">
        <f>(F28-E28)/E28</f>
        <v>-0.31313990831983751</v>
      </c>
      <c r="H28" s="46">
        <v>1196.1500000000001</v>
      </c>
      <c r="I28" s="21">
        <f>(F28-H28)/H28</f>
        <v>4.5980855243907534E-2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651.45624999999995</v>
      </c>
      <c r="F29" s="46">
        <v>580.52499999999998</v>
      </c>
      <c r="G29" s="21">
        <f>(F29-E29)/E29</f>
        <v>-0.1088810645381021</v>
      </c>
      <c r="H29" s="46">
        <v>546.15</v>
      </c>
      <c r="I29" s="21">
        <f>(F29-H29)/H29</f>
        <v>6.2940584088620341E-2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1717.8479166666666</v>
      </c>
      <c r="F30" s="46">
        <v>1646.5</v>
      </c>
      <c r="G30" s="21">
        <f>(F30-E30)/E30</f>
        <v>-4.1533313848359163E-2</v>
      </c>
      <c r="H30" s="46">
        <v>1529</v>
      </c>
      <c r="I30" s="21">
        <f>(F30-H30)/H30</f>
        <v>7.6847612818835842E-2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8298.7312500000007</v>
      </c>
      <c r="F31" s="49">
        <v>5233.75</v>
      </c>
      <c r="G31" s="23">
        <f>(F31-E31)/E31</f>
        <v>-0.36933130591498553</v>
      </c>
      <c r="H31" s="49">
        <v>4732.2250000000004</v>
      </c>
      <c r="I31" s="23">
        <f>(F31-H31)/H31</f>
        <v>0.10598080184268491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28825.496527777777</v>
      </c>
      <c r="F32" s="107">
        <f>SUM(F16:F31)</f>
        <v>21838.074999999997</v>
      </c>
      <c r="G32" s="108">
        <f t="shared" ref="G32" si="0">(F32-E32)/E32</f>
        <v>-0.24240420355098932</v>
      </c>
      <c r="H32" s="107">
        <f>SUM(H16:H31)</f>
        <v>21700.574999999997</v>
      </c>
      <c r="I32" s="111">
        <f t="shared" ref="I32" si="1">(F32-H32)/H32</f>
        <v>6.3362376342562358E-3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2063.44625</v>
      </c>
      <c r="F34" s="54">
        <v>2248.3000000000002</v>
      </c>
      <c r="G34" s="21">
        <f>(F34-E34)/E34</f>
        <v>8.9584960112239528E-2</v>
      </c>
      <c r="H34" s="54">
        <v>2487.5</v>
      </c>
      <c r="I34" s="21">
        <f>(F34-H34)/H34</f>
        <v>-9.6160804020100424E-2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1890.9825000000001</v>
      </c>
      <c r="F35" s="46">
        <v>2400.3000000000002</v>
      </c>
      <c r="G35" s="21">
        <f>(F35-E35)/E35</f>
        <v>0.26934014460736683</v>
      </c>
      <c r="H35" s="46">
        <v>2505</v>
      </c>
      <c r="I35" s="21">
        <f>(F35-H35)/H35</f>
        <v>-4.1796407185628673E-2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1434.9749999999999</v>
      </c>
      <c r="F36" s="46">
        <v>1410.625</v>
      </c>
      <c r="G36" s="21">
        <f>(F36-E36)/E36</f>
        <v>-1.6968936741058146E-2</v>
      </c>
      <c r="H36" s="46">
        <v>1434.375</v>
      </c>
      <c r="I36" s="21">
        <f>(F36-H36)/H36</f>
        <v>-1.6557734204793027E-2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1078.2606249999999</v>
      </c>
      <c r="F37" s="46">
        <v>1354.1</v>
      </c>
      <c r="G37" s="21">
        <f>(F37-E37)/E37</f>
        <v>0.25581883322503784</v>
      </c>
      <c r="H37" s="46">
        <v>1267.675</v>
      </c>
      <c r="I37" s="21">
        <f>(F37-H37)/H37</f>
        <v>6.8175991480466172E-2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982.39</v>
      </c>
      <c r="F38" s="49">
        <v>1356.5</v>
      </c>
      <c r="G38" s="23">
        <f>(F38-E38)/E38</f>
        <v>0.38081617280306196</v>
      </c>
      <c r="H38" s="49">
        <v>1246</v>
      </c>
      <c r="I38" s="23">
        <f>(F38-H38)/H38</f>
        <v>8.8683788121990376E-2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7450.0543749999997</v>
      </c>
      <c r="F39" s="109">
        <f>SUM(F34:F38)</f>
        <v>8769.8250000000007</v>
      </c>
      <c r="G39" s="110">
        <f t="shared" ref="G39" si="2">(F39-E39)/E39</f>
        <v>0.17714912651224793</v>
      </c>
      <c r="H39" s="109">
        <f>SUM(H34:H38)</f>
        <v>8940.5499999999993</v>
      </c>
      <c r="I39" s="111">
        <f t="shared" ref="I39" si="3">(F39-H39)/H39</f>
        <v>-1.909558136803648E-2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26932.968055555553</v>
      </c>
      <c r="F41" s="46">
        <v>25410.966666666667</v>
      </c>
      <c r="G41" s="21">
        <f>(F41-E41)/E41</f>
        <v>-5.6510718972725242E-2</v>
      </c>
      <c r="H41" s="46">
        <v>25815.966666666667</v>
      </c>
      <c r="I41" s="21">
        <f>(F41-H41)/H41</f>
        <v>-1.5687965716307348E-2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15350.463888888888</v>
      </c>
      <c r="F42" s="46">
        <v>14588.18888888889</v>
      </c>
      <c r="G42" s="21">
        <f>(F42-E42)/E42</f>
        <v>-4.9658108414023544E-2</v>
      </c>
      <c r="H42" s="46">
        <v>14807.633333333333</v>
      </c>
      <c r="I42" s="21">
        <f>(F42-H42)/H42</f>
        <v>-1.4819683841742216E-2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11957.875</v>
      </c>
      <c r="F43" s="57">
        <v>10617.25</v>
      </c>
      <c r="G43" s="21">
        <f>(F43-E43)/E43</f>
        <v>-0.11211231092480896</v>
      </c>
      <c r="H43" s="57">
        <v>10617.25</v>
      </c>
      <c r="I43" s="21">
        <f>(F43-H43)/H43</f>
        <v>0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5880.0499999999993</v>
      </c>
      <c r="F44" s="47">
        <v>5823.2</v>
      </c>
      <c r="G44" s="21">
        <f>(F44-E44)/E44</f>
        <v>-9.668285133629724E-3</v>
      </c>
      <c r="H44" s="47">
        <v>5823.2</v>
      </c>
      <c r="I44" s="21">
        <f>(F44-H44)/H44</f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12219</v>
      </c>
      <c r="F45" s="47">
        <v>12250</v>
      </c>
      <c r="G45" s="21">
        <f>(F45-E45)/E45</f>
        <v>2.5370324903838284E-3</v>
      </c>
      <c r="H45" s="47">
        <v>12250</v>
      </c>
      <c r="I45" s="21">
        <f>(F45-H45)/H45</f>
        <v>0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9968.4523809523816</v>
      </c>
      <c r="F46" s="50">
        <v>9968.5714285714294</v>
      </c>
      <c r="G46" s="31">
        <f>(F46-E46)/E46</f>
        <v>1.1942437451492536E-5</v>
      </c>
      <c r="H46" s="50">
        <v>9968.3333333333339</v>
      </c>
      <c r="I46" s="31">
        <f>(F46-H46)/H46</f>
        <v>2.3885160150016183E-5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82308.809325396825</v>
      </c>
      <c r="F47" s="86">
        <f>SUM(F41:F46)</f>
        <v>78658.176984126985</v>
      </c>
      <c r="G47" s="110">
        <f t="shared" ref="G47" si="4">(F47-E47)/E47</f>
        <v>-4.4352875119813187E-2</v>
      </c>
      <c r="H47" s="109">
        <f>SUM(H41:H46)</f>
        <v>79282.383333333317</v>
      </c>
      <c r="I47" s="111">
        <f t="shared" ref="I47" si="5">(F47-H47)/H47</f>
        <v>-7.8732036419986336E-3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7181</v>
      </c>
      <c r="F49" s="43">
        <v>5798.333333333333</v>
      </c>
      <c r="G49" s="21">
        <f>(F49-E49)/E49</f>
        <v>-0.1925451422735924</v>
      </c>
      <c r="H49" s="43">
        <v>5951.25</v>
      </c>
      <c r="I49" s="21">
        <f>(F49-H49)/H49</f>
        <v>-2.569488202758529E-2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1951.6666666666667</v>
      </c>
      <c r="G50" s="21">
        <f>(F50-E50)/E50</f>
        <v>-1.2100175958734071E-2</v>
      </c>
      <c r="H50" s="47">
        <v>1971.3333333333333</v>
      </c>
      <c r="I50" s="21">
        <f>(F50-H50)/H50</f>
        <v>-9.9763273588095273E-3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6037.333333333333</v>
      </c>
      <c r="F51" s="47">
        <v>6035.1111111111113</v>
      </c>
      <c r="G51" s="21">
        <f>(F51-E51)/E51</f>
        <v>-3.6808009422842044E-4</v>
      </c>
      <c r="H51" s="47">
        <v>6035.1111111111113</v>
      </c>
      <c r="I51" s="21">
        <f>(F51-H51)/H51</f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19273.25</v>
      </c>
      <c r="F52" s="47">
        <v>19273.75</v>
      </c>
      <c r="G52" s="21">
        <f>(F52-E52)/E52</f>
        <v>2.5942692592064131E-5</v>
      </c>
      <c r="H52" s="47">
        <v>19273.75</v>
      </c>
      <c r="I52" s="21">
        <f>(F52-H52)/H52</f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16246.059333333335</v>
      </c>
      <c r="F53" s="47">
        <v>19241.428142857145</v>
      </c>
      <c r="G53" s="21">
        <f>(F53-E53)/E53</f>
        <v>0.18437509971282534</v>
      </c>
      <c r="H53" s="47">
        <v>18948.570000000003</v>
      </c>
      <c r="I53" s="21">
        <f>(F53-H53)/H53</f>
        <v>1.545542185279108E-2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23501.7</v>
      </c>
      <c r="F54" s="50">
        <v>24067.777777777777</v>
      </c>
      <c r="G54" s="31">
        <f>(F54-E54)/E54</f>
        <v>2.4086673635429635E-2</v>
      </c>
      <c r="H54" s="50">
        <v>23595.555555555555</v>
      </c>
      <c r="I54" s="31">
        <f>(F54-H54)/H54</f>
        <v>2.0013185157280108E-2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74214.914095238099</v>
      </c>
      <c r="F55" s="86">
        <f>SUM(F49:F54)</f>
        <v>76368.067031746032</v>
      </c>
      <c r="G55" s="110">
        <f t="shared" ref="G55" si="6">(F55-E55)/E55</f>
        <v>2.9012402193780717E-2</v>
      </c>
      <c r="H55" s="86">
        <f>SUM(H49:H54)</f>
        <v>75775.570000000007</v>
      </c>
      <c r="I55" s="111">
        <f t="shared" ref="I55" si="7">(F55-H55)/H55</f>
        <v>7.8191035942853961E-3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4766.2847222222226</v>
      </c>
      <c r="F57" s="43">
        <v>4414.4444444444443</v>
      </c>
      <c r="G57" s="22">
        <f>(F57-E57)/E57</f>
        <v>-7.3818560636414732E-2</v>
      </c>
      <c r="H57" s="43">
        <v>4447.7777777777774</v>
      </c>
      <c r="I57" s="22">
        <f>(F57-H57)/H57</f>
        <v>-7.4943792155882415E-3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3125</v>
      </c>
      <c r="F58" s="70">
        <v>3250</v>
      </c>
      <c r="G58" s="21">
        <f>(F58-E58)/E58</f>
        <v>0.04</v>
      </c>
      <c r="H58" s="70">
        <v>3250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3874.125</v>
      </c>
      <c r="F59" s="70">
        <v>3948</v>
      </c>
      <c r="G59" s="21">
        <f>(F59-E59)/E59</f>
        <v>1.9068821992062723E-2</v>
      </c>
      <c r="H59" s="70">
        <v>3948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2000.8333333333333</v>
      </c>
      <c r="F60" s="70">
        <v>2047.5</v>
      </c>
      <c r="G60" s="21">
        <f>(F60-E60)/E60</f>
        <v>2.3323615160349892E-2</v>
      </c>
      <c r="H60" s="70">
        <v>2047.5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>(F61-E61)/E61</f>
        <v>4.7619047619047616E-2</v>
      </c>
      <c r="H61" s="105">
        <v>5500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1952.5</v>
      </c>
      <c r="F62" s="73">
        <v>2108.75</v>
      </c>
      <c r="G62" s="29">
        <f>(F62-E62)/E62</f>
        <v>8.0025608194622275E-2</v>
      </c>
      <c r="H62" s="73">
        <v>2108.75</v>
      </c>
      <c r="I62" s="29">
        <f>(F62-H62)/H62</f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5148.95</v>
      </c>
      <c r="F63" s="68">
        <v>5280.625</v>
      </c>
      <c r="G63" s="21">
        <f>(F63-E63)/E63</f>
        <v>2.5573175113372665E-2</v>
      </c>
      <c r="H63" s="68">
        <v>5280.625</v>
      </c>
      <c r="I63" s="21">
        <f>(F63-H63)/H63</f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4814.3999999999996</v>
      </c>
      <c r="F64" s="70">
        <v>4766.5</v>
      </c>
      <c r="G64" s="21">
        <f>(F64-E64)/E64</f>
        <v>-9.9493187105349871E-3</v>
      </c>
      <c r="H64" s="70">
        <v>4766.5</v>
      </c>
      <c r="I64" s="21">
        <f>(F64-H64)/H64</f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17302.375</v>
      </c>
      <c r="F65" s="73">
        <v>19855.625</v>
      </c>
      <c r="G65" s="29">
        <f>(F65-E65)/E65</f>
        <v>0.14756644680282333</v>
      </c>
      <c r="H65" s="73">
        <v>19855.625</v>
      </c>
      <c r="I65" s="29">
        <f>(F65-H65)/H65</f>
        <v>0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48234.468055555553</v>
      </c>
      <c r="F66" s="106">
        <f>SUM(F57:F65)</f>
        <v>51171.444444444445</v>
      </c>
      <c r="G66" s="108">
        <f t="shared" ref="G66" si="8">(F66-E66)/E66</f>
        <v>6.0889577666869629E-2</v>
      </c>
      <c r="H66" s="106">
        <f>SUM(H57:H65)</f>
        <v>51204.777777777781</v>
      </c>
      <c r="I66" s="111">
        <f t="shared" ref="I66" si="9">(F66-H66)/H66</f>
        <v>-6.5098091974928943E-4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5886.9</v>
      </c>
      <c r="F68" s="54">
        <v>6451.5</v>
      </c>
      <c r="G68" s="21">
        <f>(F68-E68)/E68</f>
        <v>9.5907863221729672E-2</v>
      </c>
      <c r="H68" s="54">
        <v>6451.5</v>
      </c>
      <c r="I68" s="21">
        <f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47078.8125</v>
      </c>
      <c r="F69" s="46">
        <v>47046.625</v>
      </c>
      <c r="G69" s="21">
        <f>(F69-E69)/E69</f>
        <v>-6.8369396530551822E-4</v>
      </c>
      <c r="H69" s="46">
        <v>47046.625</v>
      </c>
      <c r="I69" s="21">
        <f>(F69-H69)/H69</f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12260.985119047618</v>
      </c>
      <c r="F70" s="46">
        <v>12162.5</v>
      </c>
      <c r="G70" s="21">
        <f>(F70-E70)/E70</f>
        <v>-8.0323985463957772E-3</v>
      </c>
      <c r="H70" s="46">
        <v>12162.5</v>
      </c>
      <c r="I70" s="21">
        <f>(F70-H70)/H70</f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7157.4444444444453</v>
      </c>
      <c r="F71" s="46">
        <v>7432.7142857142853</v>
      </c>
      <c r="G71" s="21">
        <f>(F71-E71)/E71</f>
        <v>3.8459235472446097E-2</v>
      </c>
      <c r="H71" s="46">
        <v>7432.7142857142853</v>
      </c>
      <c r="I71" s="21">
        <f>(F71-H71)/H71</f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3447.9583333333335</v>
      </c>
      <c r="F72" s="46">
        <v>3424.1428571428573</v>
      </c>
      <c r="G72" s="21">
        <f>(F72-E72)/E72</f>
        <v>-6.9071241262513745E-3</v>
      </c>
      <c r="H72" s="46">
        <v>3424.1428571428573</v>
      </c>
      <c r="I72" s="21">
        <f>(F72-H72)/H72</f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4056.4375</v>
      </c>
      <c r="F73" s="58">
        <v>3914.2</v>
      </c>
      <c r="G73" s="31">
        <f>(F73-E73)/E73</f>
        <v>-3.5064634916721925E-2</v>
      </c>
      <c r="H73" s="58">
        <v>3845.7</v>
      </c>
      <c r="I73" s="31">
        <f>(F73-H73)/H73</f>
        <v>1.7812101828015708E-2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79888.537896825394</v>
      </c>
      <c r="F74" s="86">
        <f>SUM(F68:F73)</f>
        <v>80431.682142857142</v>
      </c>
      <c r="G74" s="110">
        <f t="shared" ref="G74" si="10">(F74-E74)/E74</f>
        <v>6.7987756483065126E-3</v>
      </c>
      <c r="H74" s="86">
        <f>SUM(H68:H73)</f>
        <v>80363.182142857142</v>
      </c>
      <c r="I74" s="111">
        <f t="shared" ref="I74" si="11">(F74-H74)/H74</f>
        <v>8.5238038332319114E-4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3595</v>
      </c>
      <c r="F76" s="43">
        <v>3632.6</v>
      </c>
      <c r="G76" s="21">
        <f>(F76-E76)/E76</f>
        <v>1.0458970792767707E-2</v>
      </c>
      <c r="H76" s="43">
        <v>3632.6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2742.7777777777778</v>
      </c>
      <c r="F77" s="47">
        <v>2668.7777777777778</v>
      </c>
      <c r="G77" s="21">
        <f>(F77-E77)/E77</f>
        <v>-2.6979947336439134E-2</v>
      </c>
      <c r="H77" s="47">
        <v>2668.7777777777778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1262.6984126984128</v>
      </c>
      <c r="F78" s="47">
        <v>1320</v>
      </c>
      <c r="G78" s="21">
        <f>(F78-E78)/E78</f>
        <v>4.5380263984915091E-2</v>
      </c>
      <c r="H78" s="47">
        <v>1320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2137.5555555555557</v>
      </c>
      <c r="F79" s="47">
        <v>2113.3333333333335</v>
      </c>
      <c r="G79" s="21">
        <f>(F79-E79)/E79</f>
        <v>-1.1331739266035947E-2</v>
      </c>
      <c r="H79" s="47">
        <v>2113.3333333333335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1708.75</v>
      </c>
      <c r="F80" s="50">
        <v>1672</v>
      </c>
      <c r="G80" s="21">
        <f>(F80-E80)/E80</f>
        <v>-2.1506949524506217E-2</v>
      </c>
      <c r="H80" s="50">
        <v>1651</v>
      </c>
      <c r="I80" s="21">
        <f>(F80-H80)/H80</f>
        <v>1.2719563900666263E-2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11446.781746031746</v>
      </c>
      <c r="F81" s="86">
        <f>SUM(F76:F80)</f>
        <v>11406.711111111112</v>
      </c>
      <c r="G81" s="110">
        <f t="shared" ref="G81" si="12">(F81-E81)/E81</f>
        <v>-3.5006026855124738E-3</v>
      </c>
      <c r="H81" s="86">
        <f>SUM(H76:H80)</f>
        <v>11385.711111111112</v>
      </c>
      <c r="I81" s="111">
        <f t="shared" ref="I81" si="13">(F81-H81)/H81</f>
        <v>1.8444170763744811E-3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1423</v>
      </c>
      <c r="F83" s="43">
        <v>1466.4285714285713</v>
      </c>
      <c r="G83" s="22">
        <f>(F83-E83)/E83</f>
        <v>3.0519024194357928E-2</v>
      </c>
      <c r="H83" s="43">
        <v>1466.4285714285713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1464.55</v>
      </c>
      <c r="F84" s="32">
        <v>1448.1111111111111</v>
      </c>
      <c r="G84" s="21">
        <f>(F84-E84)/E84</f>
        <v>-1.1224532374373609E-2</v>
      </c>
      <c r="H84" s="32">
        <v>1448.1111111111111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907.4</v>
      </c>
      <c r="F85" s="47">
        <v>823.66666666666663</v>
      </c>
      <c r="G85" s="21">
        <f>(F85-E85)/E85</f>
        <v>-9.2278304312688283E-2</v>
      </c>
      <c r="H85" s="47">
        <v>823.66666666666663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1409.55</v>
      </c>
      <c r="F86" s="47">
        <v>1453.7</v>
      </c>
      <c r="G86" s="21">
        <f>(F86-E86)/E86</f>
        <v>3.1322053137526229E-2</v>
      </c>
      <c r="H86" s="47">
        <v>1453.7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8750</v>
      </c>
      <c r="G87" s="21">
        <f>(F87-E87)/E87</f>
        <v>0</v>
      </c>
      <c r="H87" s="61">
        <v>8750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3778.3</v>
      </c>
      <c r="F88" s="61">
        <v>3941.8</v>
      </c>
      <c r="G88" s="21">
        <f>(F88-E88)/E88</f>
        <v>4.3273429849403168E-2</v>
      </c>
      <c r="H88" s="61">
        <v>3941.8</v>
      </c>
      <c r="I88" s="21">
        <f>(F88-H88)/H88</f>
        <v>0</v>
      </c>
    </row>
    <row r="89" spans="1:11" ht="16.5" customHeight="1" thickBot="1" x14ac:dyDescent="0.35">
      <c r="A89" s="35"/>
      <c r="B89" s="36" t="s">
        <v>78</v>
      </c>
      <c r="C89" s="16" t="s">
        <v>149</v>
      </c>
      <c r="D89" s="12" t="s">
        <v>147</v>
      </c>
      <c r="E89" s="50">
        <v>1701.9</v>
      </c>
      <c r="F89" s="50">
        <v>1867</v>
      </c>
      <c r="G89" s="23">
        <f>(F89-E89)/E89</f>
        <v>9.7009224983841527E-2</v>
      </c>
      <c r="H89" s="50">
        <v>1807</v>
      </c>
      <c r="I89" s="23">
        <f>(F89-H89)/H89</f>
        <v>3.3204205866076371E-2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19434.7</v>
      </c>
      <c r="F90" s="86">
        <f>SUM(F83:F89)</f>
        <v>19750.70634920635</v>
      </c>
      <c r="G90" s="120">
        <f t="shared" ref="G90:G91" si="14">(F90-E90)/E90</f>
        <v>1.6259903636606128E-2</v>
      </c>
      <c r="H90" s="86">
        <f>SUM(H83:H89)</f>
        <v>19690.70634920635</v>
      </c>
      <c r="I90" s="111">
        <f t="shared" ref="I90:I91" si="15">(F90-H90)/H90</f>
        <v>3.0471227865534823E-3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SUM(E32,E39,E47,E55,E66,E74,E81,E90)</f>
        <v>351803.76202182536</v>
      </c>
      <c r="F91" s="106">
        <f>SUM(F32,F39,F47,F55,F66,F74,F81,F90)</f>
        <v>348394.68806349201</v>
      </c>
      <c r="G91" s="108">
        <f t="shared" si="14"/>
        <v>-9.6902714704962568E-3</v>
      </c>
      <c r="H91" s="106">
        <f>SUM(H32,H39,H47,H55,H66,H74,H81,H90)</f>
        <v>348343.45571428566</v>
      </c>
      <c r="I91" s="121">
        <f t="shared" si="15"/>
        <v>1.4707424056895573E-4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 vertic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.12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2000</v>
      </c>
      <c r="E16" s="139">
        <v>1500</v>
      </c>
      <c r="F16" s="139">
        <v>1750</v>
      </c>
      <c r="G16" s="140">
        <v>1750</v>
      </c>
      <c r="H16" s="140">
        <v>1500</v>
      </c>
      <c r="I16" s="83">
        <v>1700</v>
      </c>
    </row>
    <row r="17" spans="1:9" ht="16.5" x14ac:dyDescent="0.3">
      <c r="A17" s="92"/>
      <c r="B17" s="141" t="s">
        <v>5</v>
      </c>
      <c r="C17" s="15" t="s">
        <v>164</v>
      </c>
      <c r="D17" s="93">
        <v>1750</v>
      </c>
      <c r="E17" s="93">
        <v>1750</v>
      </c>
      <c r="F17" s="93">
        <v>2500</v>
      </c>
      <c r="G17" s="32">
        <v>1500</v>
      </c>
      <c r="H17" s="32">
        <v>1666</v>
      </c>
      <c r="I17" s="83">
        <v>1833.2</v>
      </c>
    </row>
    <row r="18" spans="1:9" ht="16.5" x14ac:dyDescent="0.3">
      <c r="A18" s="92"/>
      <c r="B18" s="141" t="s">
        <v>6</v>
      </c>
      <c r="C18" s="15" t="s">
        <v>165</v>
      </c>
      <c r="D18" s="93">
        <v>1750</v>
      </c>
      <c r="E18" s="93">
        <v>4000</v>
      </c>
      <c r="F18" s="93">
        <v>1500</v>
      </c>
      <c r="G18" s="32">
        <v>1500</v>
      </c>
      <c r="H18" s="32">
        <v>3000</v>
      </c>
      <c r="I18" s="83">
        <v>2350</v>
      </c>
    </row>
    <row r="19" spans="1:9" ht="16.5" x14ac:dyDescent="0.3">
      <c r="A19" s="92"/>
      <c r="B19" s="141" t="s">
        <v>7</v>
      </c>
      <c r="C19" s="15" t="s">
        <v>166</v>
      </c>
      <c r="D19" s="93">
        <v>750</v>
      </c>
      <c r="E19" s="93">
        <v>500</v>
      </c>
      <c r="F19" s="93">
        <v>1500</v>
      </c>
      <c r="G19" s="32">
        <v>750</v>
      </c>
      <c r="H19" s="32">
        <v>750</v>
      </c>
      <c r="I19" s="83">
        <v>850</v>
      </c>
    </row>
    <row r="20" spans="1:9" ht="16.5" x14ac:dyDescent="0.3">
      <c r="A20" s="92"/>
      <c r="B20" s="141" t="s">
        <v>8</v>
      </c>
      <c r="C20" s="15" t="s">
        <v>167</v>
      </c>
      <c r="D20" s="93">
        <v>5500</v>
      </c>
      <c r="E20" s="93">
        <v>4000</v>
      </c>
      <c r="F20" s="93">
        <v>2750</v>
      </c>
      <c r="G20" s="32">
        <v>6500</v>
      </c>
      <c r="H20" s="32">
        <v>6000</v>
      </c>
      <c r="I20" s="83">
        <v>4950</v>
      </c>
    </row>
    <row r="21" spans="1:9" ht="16.5" x14ac:dyDescent="0.3">
      <c r="A21" s="92"/>
      <c r="B21" s="141" t="s">
        <v>9</v>
      </c>
      <c r="C21" s="15" t="s">
        <v>168</v>
      </c>
      <c r="D21" s="93">
        <v>2000</v>
      </c>
      <c r="E21" s="93">
        <v>1750</v>
      </c>
      <c r="F21" s="93">
        <v>1500</v>
      </c>
      <c r="G21" s="32">
        <v>1750</v>
      </c>
      <c r="H21" s="32">
        <v>1500</v>
      </c>
      <c r="I21" s="83">
        <v>1700</v>
      </c>
    </row>
    <row r="22" spans="1:9" ht="16.5" x14ac:dyDescent="0.3">
      <c r="A22" s="92"/>
      <c r="B22" s="141" t="s">
        <v>10</v>
      </c>
      <c r="C22" s="15" t="s">
        <v>169</v>
      </c>
      <c r="D22" s="93">
        <v>1375</v>
      </c>
      <c r="E22" s="93">
        <v>1250</v>
      </c>
      <c r="F22" s="93">
        <v>1500</v>
      </c>
      <c r="G22" s="32">
        <v>1000</v>
      </c>
      <c r="H22" s="32">
        <v>1000</v>
      </c>
      <c r="I22" s="83">
        <v>1225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32">
        <v>350</v>
      </c>
      <c r="H23" s="32">
        <v>366</v>
      </c>
      <c r="I23" s="83">
        <v>413.2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750</v>
      </c>
      <c r="G24" s="32">
        <v>425</v>
      </c>
      <c r="H24" s="32">
        <v>500</v>
      </c>
      <c r="I24" s="83">
        <v>506.25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750</v>
      </c>
      <c r="G25" s="32">
        <v>500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173</v>
      </c>
      <c r="D26" s="93">
        <v>375</v>
      </c>
      <c r="E26" s="93">
        <v>500</v>
      </c>
      <c r="F26" s="93">
        <v>750</v>
      </c>
      <c r="G26" s="32">
        <v>500</v>
      </c>
      <c r="H26" s="32">
        <v>500</v>
      </c>
      <c r="I26" s="83">
        <v>525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1000</v>
      </c>
      <c r="F27" s="93">
        <v>1500</v>
      </c>
      <c r="G27" s="32">
        <v>1000</v>
      </c>
      <c r="H27" s="32">
        <v>1250</v>
      </c>
      <c r="I27" s="83">
        <v>1150</v>
      </c>
    </row>
    <row r="28" spans="1:9" ht="16.5" x14ac:dyDescent="0.3">
      <c r="A28" s="92"/>
      <c r="B28" s="141" t="s">
        <v>16</v>
      </c>
      <c r="C28" s="15" t="s">
        <v>175</v>
      </c>
      <c r="D28" s="93">
        <v>375</v>
      </c>
      <c r="E28" s="93">
        <v>500</v>
      </c>
      <c r="F28" s="93">
        <v>750</v>
      </c>
      <c r="G28" s="32">
        <v>500</v>
      </c>
      <c r="H28" s="32">
        <v>500</v>
      </c>
      <c r="I28" s="83">
        <v>525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1250</v>
      </c>
      <c r="F29" s="93">
        <v>1000</v>
      </c>
      <c r="G29" s="32">
        <v>1000</v>
      </c>
      <c r="H29" s="32">
        <v>1000</v>
      </c>
      <c r="I29" s="83">
        <v>1062.5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2500</v>
      </c>
      <c r="F30" s="93">
        <v>1500</v>
      </c>
      <c r="G30" s="32">
        <v>1000</v>
      </c>
      <c r="H30" s="32">
        <v>1000</v>
      </c>
      <c r="I30" s="83">
        <v>1500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1000</v>
      </c>
      <c r="F31" s="49">
        <v>1250</v>
      </c>
      <c r="G31" s="135">
        <v>1000</v>
      </c>
      <c r="H31" s="135">
        <v>1000</v>
      </c>
      <c r="I31" s="85">
        <v>1050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1750</v>
      </c>
      <c r="E33" s="139">
        <v>2500</v>
      </c>
      <c r="F33" s="139">
        <v>2500</v>
      </c>
      <c r="G33" s="140">
        <v>2500</v>
      </c>
      <c r="H33" s="140">
        <v>1833</v>
      </c>
      <c r="I33" s="83">
        <v>2216.6</v>
      </c>
    </row>
    <row r="34" spans="1:9" ht="16.5" x14ac:dyDescent="0.3">
      <c r="A34" s="92"/>
      <c r="B34" s="141" t="s">
        <v>27</v>
      </c>
      <c r="C34" s="15" t="s">
        <v>180</v>
      </c>
      <c r="D34" s="93">
        <v>2500</v>
      </c>
      <c r="E34" s="93">
        <v>2500</v>
      </c>
      <c r="F34" s="93">
        <v>2000</v>
      </c>
      <c r="G34" s="32">
        <v>2500</v>
      </c>
      <c r="H34" s="32">
        <v>1833</v>
      </c>
      <c r="I34" s="83">
        <v>2266.6</v>
      </c>
    </row>
    <row r="35" spans="1:9" ht="16.5" x14ac:dyDescent="0.3">
      <c r="A35" s="92"/>
      <c r="B35" s="143" t="s">
        <v>28</v>
      </c>
      <c r="C35" s="15" t="s">
        <v>181</v>
      </c>
      <c r="D35" s="93">
        <v>1500</v>
      </c>
      <c r="E35" s="93">
        <v>1250</v>
      </c>
      <c r="F35" s="93">
        <v>1375</v>
      </c>
      <c r="G35" s="32">
        <v>1250</v>
      </c>
      <c r="H35" s="32">
        <v>1416</v>
      </c>
      <c r="I35" s="83">
        <v>1358.2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1500</v>
      </c>
      <c r="F36" s="93">
        <v>1750</v>
      </c>
      <c r="G36" s="32">
        <v>1750</v>
      </c>
      <c r="H36" s="32">
        <v>1000</v>
      </c>
      <c r="I36" s="83">
        <v>1450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1500</v>
      </c>
      <c r="E37" s="145">
        <v>1000</v>
      </c>
      <c r="F37" s="145">
        <v>1500</v>
      </c>
      <c r="G37" s="146">
        <v>1500</v>
      </c>
      <c r="H37" s="146">
        <v>916</v>
      </c>
      <c r="I37" s="83">
        <v>1283.2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20950</v>
      </c>
      <c r="E39" s="42">
        <v>27000</v>
      </c>
      <c r="F39" s="42">
        <v>30000</v>
      </c>
      <c r="G39" s="140">
        <v>20000</v>
      </c>
      <c r="H39" s="140">
        <v>24333</v>
      </c>
      <c r="I39" s="84">
        <v>24456.6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12750</v>
      </c>
      <c r="E40" s="49">
        <v>17000</v>
      </c>
      <c r="F40" s="49">
        <v>16000</v>
      </c>
      <c r="G40" s="135">
        <v>14500</v>
      </c>
      <c r="H40" s="135">
        <v>16333</v>
      </c>
      <c r="I40" s="85">
        <v>15316.6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12-2-2018</vt:lpstr>
      <vt:lpstr>By Order</vt:lpstr>
      <vt:lpstr>All Stores</vt:lpstr>
      <vt:lpstr>'12-2-2018'!Print_Titles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2018-02-15T10:48:18Z</cp:lastPrinted>
  <dcterms:created xsi:type="dcterms:W3CDTF">2010-10-20T06:23:14Z</dcterms:created>
  <dcterms:modified xsi:type="dcterms:W3CDTF">2018-02-15T10:48:49Z</dcterms:modified>
</cp:coreProperties>
</file>