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6-02-2018" sheetId="9" r:id="rId4"/>
    <sheet name="By Order" sheetId="11" r:id="rId5"/>
    <sheet name="All Stores" sheetId="12" r:id="rId6"/>
  </sheets>
  <definedNames>
    <definedName name="_xlnm.Print_Titles" localSheetId="3">'26-02-2018'!$12:$14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9" i="11"/>
  <c r="G89" i="11"/>
  <c r="I88" i="11"/>
  <c r="G88" i="11"/>
  <c r="I85" i="11"/>
  <c r="G85" i="11"/>
  <c r="I83" i="11"/>
  <c r="G83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2" i="11"/>
  <c r="G72" i="11"/>
  <c r="I68" i="11"/>
  <c r="G68" i="11"/>
  <c r="I71" i="11"/>
  <c r="G71" i="11"/>
  <c r="I70" i="11"/>
  <c r="G70" i="11"/>
  <c r="I69" i="11"/>
  <c r="G69" i="11"/>
  <c r="I63" i="11"/>
  <c r="G63" i="11"/>
  <c r="I62" i="11"/>
  <c r="G62" i="11"/>
  <c r="I64" i="11"/>
  <c r="G64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2" i="11"/>
  <c r="G52" i="11"/>
  <c r="I54" i="11"/>
  <c r="G54" i="11"/>
  <c r="I53" i="11"/>
  <c r="G53" i="11"/>
  <c r="I51" i="11"/>
  <c r="G51" i="11"/>
  <c r="I50" i="11"/>
  <c r="G50" i="11"/>
  <c r="I49" i="11"/>
  <c r="G49" i="11"/>
  <c r="I45" i="11"/>
  <c r="G45" i="11"/>
  <c r="I44" i="11"/>
  <c r="G44" i="11"/>
  <c r="I43" i="11"/>
  <c r="G43" i="11"/>
  <c r="I41" i="11"/>
  <c r="G41" i="11"/>
  <c r="I46" i="11"/>
  <c r="G46" i="11"/>
  <c r="I42" i="11"/>
  <c r="G42" i="11"/>
  <c r="I38" i="11"/>
  <c r="G38" i="11"/>
  <c r="I35" i="11"/>
  <c r="G35" i="11"/>
  <c r="I34" i="11"/>
  <c r="G34" i="11"/>
  <c r="I37" i="11"/>
  <c r="G37" i="11"/>
  <c r="I36" i="11"/>
  <c r="G36" i="11"/>
  <c r="I18" i="11"/>
  <c r="G18" i="11"/>
  <c r="I21" i="11"/>
  <c r="G21" i="11"/>
  <c r="I26" i="11"/>
  <c r="G26" i="11"/>
  <c r="I20" i="11"/>
  <c r="G20" i="11"/>
  <c r="I19" i="11"/>
  <c r="G19" i="11"/>
  <c r="I28" i="11"/>
  <c r="G28" i="11"/>
  <c r="I17" i="11"/>
  <c r="G17" i="11"/>
  <c r="I27" i="11"/>
  <c r="G27" i="11"/>
  <c r="I25" i="11"/>
  <c r="G25" i="11"/>
  <c r="I16" i="11"/>
  <c r="G16" i="11"/>
  <c r="I31" i="11"/>
  <c r="G31" i="11"/>
  <c r="I29" i="11"/>
  <c r="G29" i="11"/>
  <c r="I23" i="11"/>
  <c r="G23" i="11"/>
  <c r="I30" i="11"/>
  <c r="G30" i="11"/>
  <c r="I22" i="11"/>
  <c r="G22" i="11"/>
  <c r="I24" i="11"/>
  <c r="G24" i="11"/>
  <c r="D41" i="8" l="1"/>
  <c r="G39" i="9" l="1"/>
  <c r="I39" i="9"/>
  <c r="G40" i="9"/>
  <c r="I40" i="9"/>
  <c r="G41" i="9"/>
  <c r="I41" i="9"/>
  <c r="G42" i="9"/>
  <c r="I42" i="9"/>
  <c r="G43" i="9"/>
  <c r="I43" i="9"/>
  <c r="I26" i="7" l="1"/>
  <c r="I45" i="5" l="1"/>
  <c r="F66" i="11" l="1"/>
  <c r="E66" i="11"/>
  <c r="G20" i="9" l="1"/>
  <c r="G34" i="9" l="1"/>
  <c r="G35" i="9"/>
  <c r="G36" i="9"/>
  <c r="G37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I90" i="11" s="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H91" i="11" l="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<sst xmlns="http://schemas.openxmlformats.org/spreadsheetml/2006/main" count="848" uniqueCount="226">
  <si>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</si>
  <si>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</si>
  <si>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</si>
  <si>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</si>
  <si>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</si>
  <si>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</si>
  <si>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</si>
  <si>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</si>
  <si>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</si>
  <si>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</si>
  <si>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</si>
  <si>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</si>
  <si>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</si>
  <si>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</si>
  <si>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</si>
  <si>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</si>
  <si>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</si>
  <si>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</si>
  <si>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</si>
  <si>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</si>
  <si>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</si>
  <si>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</si>
  <si>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</si>
  <si>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</si>
  <si>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</si>
  <si>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</si>
  <si>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</si>
  <si>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</si>
  <si>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</si>
  <si>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</si>
  <si>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</si>
  <si>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</si>
  <si>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</si>
  <si>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</si>
  <si>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</si>
  <si>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</si>
  <si>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</si>
  <si>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</si>
  <si>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</si>
  <si>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</si>
  <si>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</si>
  <si>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</si>
  <si>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</si>
  <si>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</si>
  <si>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</si>
  <si>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</si>
  <si>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</si>
  <si>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</si>
  <si>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</si>
  <si>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</si>
  <si>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</si>
  <si>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</si>
  <si>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</si>
  <si>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</si>
  <si>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</si>
  <si>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</si>
  <si>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</si>
  <si>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</si>
  <si>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</si>
  <si>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</si>
  <si>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</si>
  <si>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</si>
  <si>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</si>
  <si>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</si>
  <si>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</si>
  <si>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</si>
  <si>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</si>
  <si>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</si>
  <si>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</si>
  <si>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</si>
  <si>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</si>
  <si>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</si>
  <si>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</si>
  <si>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</si>
  <si>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</si>
  <si>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</si>
  <si>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</si>
  <si>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</si>
  <si>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</si>
  <si>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</si>
  <si>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</si>
  <si>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</si>
  <si>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</si>
  <si>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</si>
  <si>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</si>
  <si>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</si>
  <si>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</si>
  <si>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</si>
  <si>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</si>
  <si>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</si>
  <si>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</si>
  <si>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</si>
  <si>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</si>
  <si>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</si>
  <si>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</si>
  <si>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</si>
  <si>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</si>
  <si>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</si>
  <si>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</si>
  <si>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</si>
  <si>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</si>
  <si>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</si>
  <si>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</si>
  <si>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</si>
  <si>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</si>
  <si>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</si>
  <si>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</si>
  <si>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</si>
  <si>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</si>
  <si>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</si>
  <si>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</si>
  <si>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</si>
  <si>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</si>
  <si>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</si>
  <si>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</si>
  <si>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</si>
  <si>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</si>
  <si>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</si>
  <si>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</si>
  <si>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</si>
  <si>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</si>
  <si>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</si>
  <si>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</si>
  <si>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</si>
  <si>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</si>
  <si>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</si>
  <si>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</si>
  <si>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</si>
  <si>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</si>
  <si>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</si>
  <si>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</si>
  <si>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</si>
  <si>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</si>
  <si>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</si>
  <si>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</si>
  <si>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</si>
  <si>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</si>
  <si>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</si>
  <si>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</si>
  <si>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</si>
  <si>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</si>
  <si>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</si>
  <si>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</si>
  <si>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</si>
  <si>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</si>
  <si>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</si>
  <si>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</si>
  <si>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</si>
  <si>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</si>
  <si>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</si>
  <si>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</si>
  <si>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</si>
  <si>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</si>
  <si>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</si>
  <si>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</si>
  <si>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</si>
  <si>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</si>
  <si>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</si>
  <si>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</si>
  <si>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</si>
  <si>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</si>
  <si>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</si>
  <si>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</si>
  <si>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</si>
  <si>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</si>
  <si>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</si>
  <si>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</si>
  <si>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</si>
  <si>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</si>
  <si>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</si>
  <si>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</si>
  <si>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</si>
  <si>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</si>
  <si>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</si>
  <si>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</si>
  <si>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</si>
  <si>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</si>
  <si>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</si>
  <si>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</si>
  <si>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</si>
  <si>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</si>
  <si>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</si>
  <si>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</si>
  <si>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</si>
  <si>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</si>
  <si>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</si>
  <si>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</si>
  <si>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</si>
  <si>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</si>
  <si>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</si>
  <si>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</si>
  <si>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</si>
  <si>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</si>
  <si>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</si>
  <si>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</si>
  <si>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</si>
  <si>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</si>
  <si>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</si>
  <si>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</si>
  <si>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</si>
  <si>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</si>
  <si>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</si>
  <si>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</si>
  <si>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</si>
  <si>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</si>
  <si>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</si>
  <si>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</si>
  <si>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</si>
  <si>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</si>
  <si>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</si>
  <si>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</si>
  <si>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</si>
  <si>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</si>
  <si>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</si>
  <si>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</si>
  <si>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</si>
  <si>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</si>
  <si>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2017 (ل.ل.)</t>
  </si>
  <si>
    <t>معدل الأسعار في شباط2017 (ل.ل.)</t>
  </si>
  <si>
    <t>معدل أسعار  السوبرماركات في 19-02-2018 (ل.ل.)</t>
  </si>
  <si>
    <t>معدل أسعار المحلات والملاحم في 19-02-2018 (ل.ل.)</t>
  </si>
  <si>
    <t>المعدل العام للأسعار في 19-02-2018  (ل.ل.)</t>
  </si>
  <si>
    <t xml:space="preserve"> التاريخ 26 شباط 2018</t>
  </si>
  <si>
    <t>معدل أسعار  السوبرماركات في 26-02-2018 (ل.ل.)</t>
  </si>
  <si>
    <t>معدل أسعار المحلات والملاحم في 26-02-2018 (ل.ل.)</t>
  </si>
  <si>
    <t>المعدل العام للأسعار في 26-02-2018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</si>
</sst>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10" xfId="0" applyNumberFormat="1" applyFont="1" applyFill="1" applyBorder="1" applyAlignment="1">
      <alignment horizontal="center"/>
    </xf>
    <xf numFmtId="9" fontId="1" fillId="2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20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53" t="s">
        <v>202</v>
      </c>
      <c r="B9" s="153"/>
      <c r="C9" s="153"/>
      <c r="D9" s="153"/>
      <c r="E9" s="153"/>
      <c r="F9" s="153"/>
      <c r="G9" s="153"/>
      <c r="H9" s="153"/>
      <c r="I9" s="15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54" t="s">
        <v>3</v>
      </c>
      <c r="B12" s="160"/>
      <c r="C12" s="158" t="s">
        <v>0</v>
      </c>
      <c r="D12" s="156" t="s">
        <v>23</v>
      </c>
      <c r="E12" s="156" t="s">
        <v>217</v>
      </c>
      <c r="F12" s="156" t="s">
        <v>223</v>
      </c>
      <c r="G12" s="156" t="s">
        <v>197</v>
      </c>
      <c r="H12" s="156" t="s">
        <v>219</v>
      </c>
      <c r="I12" s="156" t="s">
        <v>187</v>
      </c>
    </row>
    <row r="13" spans="1:9" ht="38.25" customHeight="1" thickBot="1" x14ac:dyDescent="0.25">
      <c r="A13" s="155"/>
      <c r="B13" s="161"/>
      <c r="C13" s="159"/>
      <c r="D13" s="157"/>
      <c r="E13" s="157"/>
      <c r="F13" s="157"/>
      <c r="G13" s="157"/>
      <c r="H13" s="157"/>
      <c r="I13" s="15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1376.42</v>
      </c>
      <c r="F15" s="43">
        <v>1809.8</v>
      </c>
      <c r="G15" s="45">
        <f>(F15-E15)/E15</f>
        <v>0.31486028973714408</v>
      </c>
      <c r="H15" s="43">
        <v>1698.8</v>
      </c>
      <c r="I15" s="45">
        <f>(F15-H15)/H15</f>
        <v>6.5340240169531438E-2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2827.7736111111108</v>
      </c>
      <c r="F16" s="47">
        <v>1889.8</v>
      </c>
      <c r="G16" s="48">
        <f t="shared" ref="G16:G79" si="0">(F16-E16)/E16</f>
        <v>-0.33170039052120404</v>
      </c>
      <c r="H16" s="47">
        <v>1698.8</v>
      </c>
      <c r="I16" s="44">
        <f t="shared" ref="I16:I30" si="1">(F16-H16)/H16</f>
        <v>0.11243230515658112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2637.99</v>
      </c>
      <c r="F17" s="47">
        <v>1709.8</v>
      </c>
      <c r="G17" s="48">
        <f t="shared" si="0"/>
        <v>-0.35185501082263387</v>
      </c>
      <c r="H17" s="47">
        <v>1374.8</v>
      </c>
      <c r="I17" s="44">
        <f t="shared" si="1"/>
        <v>0.24367180680826303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964.30250000000001</v>
      </c>
      <c r="F18" s="47">
        <v>612.29999999999995</v>
      </c>
      <c r="G18" s="48">
        <f t="shared" si="0"/>
        <v>-0.36503327534668845</v>
      </c>
      <c r="H18" s="47">
        <v>574.79999999999995</v>
      </c>
      <c r="I18" s="44">
        <f>(F18-H18)/H18</f>
        <v>6.5240083507306895E-2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8298.7312500000007</v>
      </c>
      <c r="F19" s="47">
        <v>6331.25</v>
      </c>
      <c r="G19" s="48">
        <f>(F19-E19)/E19</f>
        <v>-0.23708217445889701</v>
      </c>
      <c r="H19" s="47">
        <v>5637.5</v>
      </c>
      <c r="I19" s="44">
        <f t="shared" si="1"/>
        <v>0.12305986696230599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2666.3575000000001</v>
      </c>
      <c r="F20" s="47">
        <v>2184.8000000000002</v>
      </c>
      <c r="G20" s="48">
        <f t="shared" si="0"/>
        <v>-0.18060500139234889</v>
      </c>
      <c r="H20" s="47">
        <v>1737.8</v>
      </c>
      <c r="I20" s="44">
        <f t="shared" si="1"/>
        <v>0.2572217746576132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1195.845</v>
      </c>
      <c r="F21" s="47">
        <v>1142.8</v>
      </c>
      <c r="G21" s="48">
        <f t="shared" si="0"/>
        <v>-4.4357755394720949E-2</v>
      </c>
      <c r="H21" s="47">
        <v>1319.7</v>
      </c>
      <c r="I21" s="44">
        <f t="shared" si="1"/>
        <v>-0.13404561642797613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528.82500000000005</v>
      </c>
      <c r="F22" s="47">
        <v>445</v>
      </c>
      <c r="G22" s="48">
        <f t="shared" si="0"/>
        <v>-0.15851179501725532</v>
      </c>
      <c r="H22" s="47">
        <v>412.8</v>
      </c>
      <c r="I22" s="44">
        <f>(F22-H22)/H22</f>
        <v>7.800387596899222E-2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651.45624999999995</v>
      </c>
      <c r="F23" s="47">
        <v>664.8</v>
      </c>
      <c r="G23" s="48">
        <f t="shared" si="0"/>
        <v>2.0482956453330519E-2</v>
      </c>
      <c r="H23" s="47">
        <v>659.8</v>
      </c>
      <c r="I23" s="44">
        <f t="shared" si="1"/>
        <v>7.5780539557441656E-3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706.95749999999998</v>
      </c>
      <c r="F24" s="47">
        <v>704.8</v>
      </c>
      <c r="G24" s="48">
        <f t="shared" si="0"/>
        <v>-3.0518100451583405E-3</v>
      </c>
      <c r="H24" s="47">
        <v>729.8</v>
      </c>
      <c r="I24" s="44">
        <f t="shared" si="1"/>
        <v>-3.4255960537133465E-2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635.13250000000005</v>
      </c>
      <c r="F25" s="47">
        <v>544.79999999999995</v>
      </c>
      <c r="G25" s="48">
        <f t="shared" si="0"/>
        <v>-0.14222622838541579</v>
      </c>
      <c r="H25" s="47">
        <v>507.8</v>
      </c>
      <c r="I25" s="44">
        <f t="shared" si="1"/>
        <v>7.2863332020480384E-2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1821.5500000000002</v>
      </c>
      <c r="F26" s="47">
        <v>1359.8</v>
      </c>
      <c r="G26" s="48">
        <f t="shared" si="0"/>
        <v>-0.25349290439460909</v>
      </c>
      <c r="H26" s="47">
        <v>1414.8</v>
      </c>
      <c r="I26" s="44">
        <f t="shared" si="1"/>
        <v>-3.8874752615210631E-2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635.20749999999998</v>
      </c>
      <c r="F27" s="47">
        <v>609.79999999999995</v>
      </c>
      <c r="G27" s="48">
        <f t="shared" si="0"/>
        <v>-3.9998740569026699E-2</v>
      </c>
      <c r="H27" s="47">
        <v>629.79999999999995</v>
      </c>
      <c r="I27" s="44">
        <f t="shared" si="1"/>
        <v>-3.1756113051762465E-2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1078.375</v>
      </c>
      <c r="F28" s="47">
        <v>889.8</v>
      </c>
      <c r="G28" s="48">
        <f t="shared" si="0"/>
        <v>-0.17486959545612615</v>
      </c>
      <c r="H28" s="47">
        <v>844.8</v>
      </c>
      <c r="I28" s="44">
        <f t="shared" si="1"/>
        <v>5.3267045454545456E-2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1717.8479166666666</v>
      </c>
      <c r="F29" s="47">
        <v>1743</v>
      </c>
      <c r="G29" s="48">
        <f t="shared" si="0"/>
        <v>1.4641624028126313E-2</v>
      </c>
      <c r="H29" s="47">
        <v>1843</v>
      </c>
      <c r="I29" s="44">
        <f t="shared" si="1"/>
        <v>-5.425935973955507E-2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1082.7250000000001</v>
      </c>
      <c r="F30" s="50">
        <v>779.8</v>
      </c>
      <c r="G30" s="51">
        <f t="shared" si="0"/>
        <v>-0.27978018425731388</v>
      </c>
      <c r="H30" s="50">
        <v>878.8</v>
      </c>
      <c r="I30" s="56">
        <f t="shared" si="1"/>
        <v>-0.11265361857077834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43">
        <v>2342.5</v>
      </c>
      <c r="G32" s="45">
        <f t="shared" si="0"/>
        <v>0.13523674290037846</v>
      </c>
      <c r="H32" s="43">
        <v>2435</v>
      </c>
      <c r="I32" s="44">
        <f>(F32-H32)/H32</f>
        <v>-3.7987679671457907E-2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47">
        <v>2574</v>
      </c>
      <c r="G33" s="48">
        <f t="shared" si="0"/>
        <v>0.36119715544696995</v>
      </c>
      <c r="H33" s="47">
        <v>2608</v>
      </c>
      <c r="I33" s="44">
        <f>(F33-H33)/H33</f>
        <v>-1.303680981595092E-2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47">
        <v>1356.25</v>
      </c>
      <c r="G34" s="48">
        <f t="shared" si="0"/>
        <v>0.25781278529019841</v>
      </c>
      <c r="H34" s="47">
        <v>1375</v>
      </c>
      <c r="I34" s="44">
        <f>(F34-H34)/H34</f>
        <v>-1.3636363636363636E-2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47">
        <v>1625</v>
      </c>
      <c r="G35" s="48">
        <f t="shared" si="0"/>
        <v>0.13242390982421304</v>
      </c>
      <c r="H35" s="47">
        <v>1581.25</v>
      </c>
      <c r="I35" s="44">
        <f>(F35-H35)/H35</f>
        <v>2.766798418972332E-2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50">
        <v>1465</v>
      </c>
      <c r="G36" s="51">
        <f t="shared" si="0"/>
        <v>0.49126110811388557</v>
      </c>
      <c r="H36" s="50">
        <v>1269.9000000000001</v>
      </c>
      <c r="I36" s="56">
        <f>(F36-H36)/H36</f>
        <v>0.15363414442082046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26932.968055555553</v>
      </c>
      <c r="F38" s="43">
        <v>26365.333333333332</v>
      </c>
      <c r="G38" s="45">
        <f t="shared" si="0"/>
        <v>-2.1075832453792007E-2</v>
      </c>
      <c r="H38" s="43">
        <v>26365.333333333332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15350.463888888888</v>
      </c>
      <c r="F39" s="57">
        <v>14082</v>
      </c>
      <c r="G39" s="48">
        <f t="shared" si="0"/>
        <v>-8.2633586715710833E-2</v>
      </c>
      <c r="H39" s="57">
        <v>14082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11957.875</v>
      </c>
      <c r="F40" s="57">
        <v>10436</v>
      </c>
      <c r="G40" s="48">
        <f t="shared" si="0"/>
        <v>-0.12726968629459665</v>
      </c>
      <c r="H40" s="57">
        <v>10686</v>
      </c>
      <c r="I40" s="44">
        <f t="shared" si="2"/>
        <v>-2.3395096387797118E-2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5880.0499999999993</v>
      </c>
      <c r="F41" s="47">
        <v>5723.2</v>
      </c>
      <c r="G41" s="48">
        <f t="shared" si="0"/>
        <v>-2.6674943240278481E-2</v>
      </c>
      <c r="H41" s="47">
        <v>5773.2</v>
      </c>
      <c r="I41" s="44">
        <f t="shared" si="2"/>
        <v>-8.6607080994942146E-3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9968.3333333333339</v>
      </c>
      <c r="G42" s="48">
        <f t="shared" si="0"/>
        <v>-1.1942437451492536E-5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12219</v>
      </c>
      <c r="F43" s="50">
        <v>12166.666666666666</v>
      </c>
      <c r="G43" s="51">
        <f t="shared" si="0"/>
        <v>-4.2829473224759752E-3</v>
      </c>
      <c r="H43" s="50">
        <v>12166.666666666666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7181</v>
      </c>
      <c r="F45" s="43">
        <v>5495.5555555555557</v>
      </c>
      <c r="G45" s="45">
        <f t="shared" si="0"/>
        <v>-0.23470887682000338</v>
      </c>
      <c r="H45" s="43">
        <v>5706.666666666667</v>
      </c>
      <c r="I45" s="44">
        <f t="shared" ref="I45:I50" si="3">(F45-H45)/H45</f>
        <v>-3.6993769470405016E-2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16246.059333333335</v>
      </c>
      <c r="F48" s="47">
        <v>19241.428142857145</v>
      </c>
      <c r="G48" s="48">
        <f t="shared" si="0"/>
        <v>0.18437509971282534</v>
      </c>
      <c r="H48" s="47">
        <v>19241.387285714289</v>
      </c>
      <c r="I48" s="87">
        <f t="shared" si="3"/>
        <v>2.1233990174110791E-6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2135</v>
      </c>
      <c r="G49" s="48">
        <f t="shared" si="0"/>
        <v>8.0699978306457393E-2</v>
      </c>
      <c r="H49" s="47">
        <v>2055</v>
      </c>
      <c r="I49" s="44">
        <f t="shared" si="3"/>
        <v>3.8929440389294405E-2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23501.7</v>
      </c>
      <c r="F50" s="50">
        <v>23951.25</v>
      </c>
      <c r="G50" s="56">
        <f t="shared" si="0"/>
        <v>1.9128403477195237E-2</v>
      </c>
      <c r="H50" s="50">
        <v>23951.25</v>
      </c>
      <c r="I50" s="59">
        <f t="shared" si="3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3125</v>
      </c>
      <c r="F52" s="66">
        <v>3250</v>
      </c>
      <c r="G52" s="45">
        <f t="shared" si="0"/>
        <v>0.04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3874.125</v>
      </c>
      <c r="F53" s="70">
        <v>3948</v>
      </c>
      <c r="G53" s="48">
        <f t="shared" si="0"/>
        <v>1.9068821992062723E-2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1952.5</v>
      </c>
      <c r="F56" s="105">
        <v>2108.75</v>
      </c>
      <c r="G56" s="55">
        <f t="shared" si="0"/>
        <v>8.0025608194622275E-2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4766.2847222222226</v>
      </c>
      <c r="F57" s="50">
        <v>4500.5</v>
      </c>
      <c r="G57" s="51">
        <f t="shared" si="0"/>
        <v>-5.5763500863268554E-2</v>
      </c>
      <c r="H57" s="50">
        <v>4347.7777777777774</v>
      </c>
      <c r="I57" s="126">
        <f t="shared" si="4"/>
        <v>3.5126501405571268E-2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5148.95</v>
      </c>
      <c r="F58" s="68">
        <v>5293.125</v>
      </c>
      <c r="G58" s="44">
        <f t="shared" si="0"/>
        <v>2.8000854543159322E-2</v>
      </c>
      <c r="H58" s="68">
        <v>5280.625</v>
      </c>
      <c r="I58" s="44">
        <f t="shared" si="4"/>
        <v>2.3671440407148775E-3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4814.3999999999996</v>
      </c>
      <c r="F59" s="70">
        <v>4819</v>
      </c>
      <c r="G59" s="48">
        <f t="shared" si="0"/>
        <v>9.5546693253580181E-4</v>
      </c>
      <c r="H59" s="70">
        <v>4819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17302.375</v>
      </c>
      <c r="F60" s="73">
        <v>19855.625</v>
      </c>
      <c r="G60" s="51">
        <f t="shared" si="0"/>
        <v>0.14756644680282333</v>
      </c>
      <c r="H60" s="73">
        <v>19855.625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47078.8125</v>
      </c>
      <c r="F63" s="46">
        <v>47046.625</v>
      </c>
      <c r="G63" s="48">
        <f t="shared" si="0"/>
        <v>-6.8369396530551822E-4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12260.985119047618</v>
      </c>
      <c r="F64" s="46">
        <v>12162.5</v>
      </c>
      <c r="G64" s="48">
        <f t="shared" si="0"/>
        <v>-8.0323985463957772E-3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7157.4444444444453</v>
      </c>
      <c r="F65" s="46">
        <v>7418.2222222222226</v>
      </c>
      <c r="G65" s="48">
        <f t="shared" si="0"/>
        <v>3.6434481580949064E-2</v>
      </c>
      <c r="H65" s="46">
        <v>7432.7142857142853</v>
      </c>
      <c r="I65" s="87">
        <f t="shared" si="5"/>
        <v>-1.9497673306125218E-3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4056.4375</v>
      </c>
      <c r="F66" s="46">
        <v>3914.2</v>
      </c>
      <c r="G66" s="48">
        <f t="shared" si="0"/>
        <v>-3.5064634916721925E-2</v>
      </c>
      <c r="H66" s="46">
        <v>3914.2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3447.9583333333335</v>
      </c>
      <c r="F67" s="58">
        <v>3424.1428571428573</v>
      </c>
      <c r="G67" s="51">
        <f t="shared" si="0"/>
        <v>-6.9071241262513745E-3</v>
      </c>
      <c r="H67" s="58">
        <v>3424.1428571428573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3632.6</v>
      </c>
      <c r="G69" s="45">
        <f t="shared" si="0"/>
        <v>1.0458970792767707E-2</v>
      </c>
      <c r="H69" s="43">
        <v>3632.6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2668.7777777777778</v>
      </c>
      <c r="G70" s="48">
        <f t="shared" si="0"/>
        <v>-2.6979947336439134E-2</v>
      </c>
      <c r="H70" s="47">
        <v>2668.7777777777778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1262.6984126984128</v>
      </c>
      <c r="F71" s="47">
        <v>1320</v>
      </c>
      <c r="G71" s="48">
        <f t="shared" si="0"/>
        <v>4.5380263984915091E-2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2137.5555555555557</v>
      </c>
      <c r="F72" s="47">
        <v>2113.3333333333335</v>
      </c>
      <c r="G72" s="48">
        <f t="shared" si="0"/>
        <v>-1.1331739266035947E-2</v>
      </c>
      <c r="H72" s="47">
        <v>2081.5</v>
      </c>
      <c r="I72" s="44">
        <f>(F72-H72)/H72</f>
        <v>1.5293458243254137E-2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1708.75</v>
      </c>
      <c r="F73" s="50">
        <v>1636.5</v>
      </c>
      <c r="G73" s="48">
        <f t="shared" si="0"/>
        <v>-4.2282370153621067E-2</v>
      </c>
      <c r="H73" s="50">
        <v>1672</v>
      </c>
      <c r="I73" s="59">
        <f>(F73-H73)/H73</f>
        <v>-2.1232057416267942E-2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1464.55</v>
      </c>
      <c r="F76" s="32">
        <v>1442.5555555555557</v>
      </c>
      <c r="G76" s="48">
        <f t="shared" si="0"/>
        <v>-1.5017885660745143E-2</v>
      </c>
      <c r="H76" s="32">
        <v>1448.1111111111111</v>
      </c>
      <c r="I76" s="44">
        <f t="shared" ref="I76:I81" si="6">(F76-H76)/H76</f>
        <v>-3.836415253586961E-3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907.4</v>
      </c>
      <c r="F77" s="47">
        <v>823.66666666666663</v>
      </c>
      <c r="G77" s="48">
        <f t="shared" si="0"/>
        <v>-9.2278304312688283E-2</v>
      </c>
      <c r="H77" s="47">
        <v>823.66666666666663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1409.55</v>
      </c>
      <c r="F78" s="47">
        <v>1454.7</v>
      </c>
      <c r="G78" s="48">
        <f t="shared" si="0"/>
        <v>3.2031499414706885E-2</v>
      </c>
      <c r="H78" s="47">
        <v>1453.7</v>
      </c>
      <c r="I78" s="44">
        <f t="shared" si="6"/>
        <v>6.8789984178303635E-4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1916.8</v>
      </c>
      <c r="G79" s="48">
        <f t="shared" si="0"/>
        <v>0.12627063869792576</v>
      </c>
      <c r="H79" s="61">
        <v>1867</v>
      </c>
      <c r="I79" s="44">
        <f t="shared" si="6"/>
        <v>2.6673808248527026E-2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3778.3</v>
      </c>
      <c r="F81" s="50">
        <v>3941.8</v>
      </c>
      <c r="G81" s="51">
        <f>(F81-E81)/E81</f>
        <v>4.3273429849403168E-2</v>
      </c>
      <c r="H81" s="50">
        <v>3941.8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12" zoomScaleNormal="100" workbookViewId="0">
      <selection activeCell="K21" sqref="K2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3" t="s">
        <v>203</v>
      </c>
      <c r="B9" s="153"/>
      <c r="C9" s="153"/>
      <c r="D9" s="153"/>
      <c r="E9" s="153"/>
      <c r="F9" s="153"/>
      <c r="G9" s="153"/>
      <c r="H9" s="153"/>
      <c r="I9" s="15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54" t="s">
        <v>3</v>
      </c>
      <c r="B12" s="160"/>
      <c r="C12" s="162" t="s">
        <v>0</v>
      </c>
      <c r="D12" s="156" t="s">
        <v>23</v>
      </c>
      <c r="E12" s="156" t="s">
        <v>217</v>
      </c>
      <c r="F12" s="164" t="s">
        <v>224</v>
      </c>
      <c r="G12" s="156" t="s">
        <v>197</v>
      </c>
      <c r="H12" s="164" t="s">
        <v>220</v>
      </c>
      <c r="I12" s="156" t="s">
        <v>187</v>
      </c>
    </row>
    <row r="13" spans="1:9" ht="30.75" customHeight="1" thickBot="1" x14ac:dyDescent="0.25">
      <c r="A13" s="155"/>
      <c r="B13" s="161"/>
      <c r="C13" s="163"/>
      <c r="D13" s="157"/>
      <c r="E13" s="157"/>
      <c r="F13" s="165"/>
      <c r="G13" s="157"/>
      <c r="H13" s="165"/>
      <c r="I13" s="15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1376.42</v>
      </c>
      <c r="F15" s="83">
        <v>1491.6</v>
      </c>
      <c r="G15" s="44">
        <f>(F15-E15)/E15</f>
        <v>8.3680853227939028E-2</v>
      </c>
      <c r="H15" s="83">
        <v>1675</v>
      </c>
      <c r="I15" s="127">
        <f>(F15-H15)/H15</f>
        <v>-0.10949253731343289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2827.7736111111108</v>
      </c>
      <c r="F16" s="83">
        <v>1600</v>
      </c>
      <c r="G16" s="48">
        <f t="shared" ref="G16:G39" si="0">(F16-E16)/E16</f>
        <v>-0.43418384211764549</v>
      </c>
      <c r="H16" s="83">
        <v>1916.6</v>
      </c>
      <c r="I16" s="48">
        <f>(F16-H16)/H16</f>
        <v>-0.16518835437754353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2637.99</v>
      </c>
      <c r="F17" s="83">
        <v>2046.6659999999999</v>
      </c>
      <c r="G17" s="48">
        <f t="shared" si="0"/>
        <v>-0.22415702864681059</v>
      </c>
      <c r="H17" s="83">
        <v>2013.3</v>
      </c>
      <c r="I17" s="48">
        <f t="shared" ref="I17:I29" si="1">(F17-H17)/H17</f>
        <v>1.6572790940247349E-2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964.30250000000001</v>
      </c>
      <c r="F18" s="83">
        <v>755</v>
      </c>
      <c r="G18" s="48">
        <f t="shared" si="0"/>
        <v>-0.21705066615507065</v>
      </c>
      <c r="H18" s="83">
        <v>837.5</v>
      </c>
      <c r="I18" s="48">
        <f t="shared" si="1"/>
        <v>-9.8507462686567168E-2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8298.7312500000007</v>
      </c>
      <c r="F19" s="83">
        <v>6450</v>
      </c>
      <c r="G19" s="48">
        <f t="shared" si="0"/>
        <v>-0.22277275818517445</v>
      </c>
      <c r="H19" s="83">
        <v>5933.2</v>
      </c>
      <c r="I19" s="48">
        <f t="shared" si="1"/>
        <v>8.7103080968111674E-2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2666.3575000000001</v>
      </c>
      <c r="F20" s="83">
        <v>1916.6659999999999</v>
      </c>
      <c r="G20" s="48">
        <f t="shared" si="0"/>
        <v>-0.28116691028866164</v>
      </c>
      <c r="H20" s="83">
        <v>1833.2</v>
      </c>
      <c r="I20" s="48">
        <f t="shared" si="1"/>
        <v>4.5530220379663915E-2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1195.845</v>
      </c>
      <c r="F21" s="83">
        <v>1136.6659999999999</v>
      </c>
      <c r="G21" s="48">
        <f t="shared" si="0"/>
        <v>-4.9487182703444078E-2</v>
      </c>
      <c r="H21" s="83">
        <v>1262.5</v>
      </c>
      <c r="I21" s="48">
        <f t="shared" si="1"/>
        <v>-9.9670495049504995E-2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528.82500000000005</v>
      </c>
      <c r="F22" s="83">
        <v>348.334</v>
      </c>
      <c r="G22" s="48">
        <f t="shared" si="0"/>
        <v>-0.34130572495627104</v>
      </c>
      <c r="H22" s="83">
        <v>391.53399999999999</v>
      </c>
      <c r="I22" s="48">
        <f t="shared" si="1"/>
        <v>-0.11033524547038058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651.45624999999995</v>
      </c>
      <c r="F23" s="83">
        <v>543.75</v>
      </c>
      <c r="G23" s="48">
        <f t="shared" si="0"/>
        <v>-0.16533151689004436</v>
      </c>
      <c r="H23" s="83">
        <v>556.25</v>
      </c>
      <c r="I23" s="48">
        <f t="shared" si="1"/>
        <v>-2.247191011235955E-2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706.95749999999998</v>
      </c>
      <c r="F24" s="83">
        <v>513.88800000000003</v>
      </c>
      <c r="G24" s="48">
        <f t="shared" si="0"/>
        <v>-0.27309916084064451</v>
      </c>
      <c r="H24" s="83">
        <v>603.33400000000006</v>
      </c>
      <c r="I24" s="48">
        <f t="shared" si="1"/>
        <v>-0.14825287485870184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635.13250000000005</v>
      </c>
      <c r="F25" s="83">
        <v>513.88800000000003</v>
      </c>
      <c r="G25" s="48">
        <f t="shared" si="0"/>
        <v>-0.1908963877616088</v>
      </c>
      <c r="H25" s="83">
        <v>520.83400000000006</v>
      </c>
      <c r="I25" s="48">
        <f t="shared" si="1"/>
        <v>-1.33363029295323E-2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1821.5500000000002</v>
      </c>
      <c r="F26" s="83">
        <v>1075</v>
      </c>
      <c r="G26" s="48">
        <f t="shared" si="0"/>
        <v>-0.40984326535093746</v>
      </c>
      <c r="H26" s="83">
        <v>1175</v>
      </c>
      <c r="I26" s="48">
        <f>(F26-H26)/H26</f>
        <v>-8.5106382978723402E-2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635.20749999999998</v>
      </c>
      <c r="F27" s="83">
        <v>488.88800000000003</v>
      </c>
      <c r="G27" s="48">
        <f t="shared" si="0"/>
        <v>-0.23034913788014144</v>
      </c>
      <c r="H27" s="83">
        <v>533.33400000000006</v>
      </c>
      <c r="I27" s="48">
        <f t="shared" si="1"/>
        <v>-8.3336145829817757E-2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1078.375</v>
      </c>
      <c r="F28" s="83">
        <v>1041.5</v>
      </c>
      <c r="G28" s="48">
        <f t="shared" si="0"/>
        <v>-3.4194969282485221E-2</v>
      </c>
      <c r="H28" s="83">
        <v>1104</v>
      </c>
      <c r="I28" s="48">
        <f t="shared" si="1"/>
        <v>-5.6612318840579712E-2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1717.8479166666666</v>
      </c>
      <c r="F29" s="83">
        <v>1391.6</v>
      </c>
      <c r="G29" s="48">
        <f t="shared" si="0"/>
        <v>-0.18991664716147993</v>
      </c>
      <c r="H29" s="83">
        <v>1466.6</v>
      </c>
      <c r="I29" s="48">
        <f t="shared" si="1"/>
        <v>-5.1138688122187373E-2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1082.7250000000001</v>
      </c>
      <c r="F30" s="95">
        <v>968.2</v>
      </c>
      <c r="G30" s="51">
        <f t="shared" si="0"/>
        <v>-0.10577478122330239</v>
      </c>
      <c r="H30" s="95">
        <v>1000</v>
      </c>
      <c r="I30" s="51">
        <f>(F30-H30)/H30</f>
        <v>-3.1799999999999953E-2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83">
        <v>2049.9340000000002</v>
      </c>
      <c r="G32" s="44">
        <f t="shared" si="0"/>
        <v>-6.5483896176116857E-3</v>
      </c>
      <c r="H32" s="83">
        <v>2241.6</v>
      </c>
      <c r="I32" s="45">
        <f>(F32-H32)/H32</f>
        <v>-8.5504104211277535E-2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83">
        <v>2016.7339999999999</v>
      </c>
      <c r="G33" s="48">
        <f t="shared" si="0"/>
        <v>6.6500615420819517E-2</v>
      </c>
      <c r="H33" s="83">
        <v>2108.1999999999998</v>
      </c>
      <c r="I33" s="48">
        <f>(F33-H33)/H33</f>
        <v>-4.33858267716535E-2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83">
        <v>1216.6659999999999</v>
      </c>
      <c r="G34" s="48">
        <f t="shared" si="0"/>
        <v>0.12835985270258762</v>
      </c>
      <c r="H34" s="83">
        <v>1416.6</v>
      </c>
      <c r="I34" s="48">
        <f>(F34-H34)/H34</f>
        <v>-0.141136524071721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83">
        <v>1233.3340000000001</v>
      </c>
      <c r="G35" s="48">
        <f t="shared" si="0"/>
        <v>-0.14051882436976243</v>
      </c>
      <c r="H35" s="83">
        <v>1483.2</v>
      </c>
      <c r="I35" s="48">
        <f>(F35-H35)/H35</f>
        <v>-0.16846413160733548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83">
        <v>1166.6659999999999</v>
      </c>
      <c r="G36" s="55">
        <f t="shared" si="0"/>
        <v>0.18757927096163435</v>
      </c>
      <c r="H36" s="83">
        <v>1266.5999999999999</v>
      </c>
      <c r="I36" s="48">
        <f>(F36-H36)/H36</f>
        <v>-7.8899415758724126E-2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26932.968055555553</v>
      </c>
      <c r="F38" s="84">
        <v>23766.6</v>
      </c>
      <c r="G38" s="45">
        <f t="shared" si="0"/>
        <v>-0.11756476482741075</v>
      </c>
      <c r="H38" s="84">
        <v>24366.6</v>
      </c>
      <c r="I38" s="45">
        <f>(F38-H38)/H38</f>
        <v>-2.462387037994632E-2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15350.463888888888</v>
      </c>
      <c r="F39" s="85">
        <v>16136.6</v>
      </c>
      <c r="G39" s="51">
        <f t="shared" si="0"/>
        <v>5.1212531217388224E-2</v>
      </c>
      <c r="H39" s="85">
        <v>15566.6</v>
      </c>
      <c r="I39" s="51">
        <f>(F39-H39)/H39</f>
        <v>3.6616859172844421E-2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13" zoomScaleNormal="100" workbookViewId="0">
      <selection activeCell="H18" sqref="H18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3" t="s">
        <v>204</v>
      </c>
      <c r="B9" s="153"/>
      <c r="C9" s="153"/>
      <c r="D9" s="153"/>
      <c r="E9" s="153"/>
      <c r="F9" s="153"/>
      <c r="G9" s="153"/>
      <c r="H9" s="153"/>
      <c r="I9" s="153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54" t="s">
        <v>3</v>
      </c>
      <c r="B13" s="160"/>
      <c r="C13" s="162" t="s">
        <v>0</v>
      </c>
      <c r="D13" s="156" t="s">
        <v>223</v>
      </c>
      <c r="E13" s="164" t="s">
        <v>224</v>
      </c>
      <c r="F13" s="171" t="s">
        <v>186</v>
      </c>
      <c r="G13" s="156" t="s">
        <v>217</v>
      </c>
      <c r="H13" s="173" t="s">
        <v>225</v>
      </c>
      <c r="I13" s="169" t="s">
        <v>196</v>
      </c>
    </row>
    <row r="14" spans="1:9" ht="39.75" customHeight="1" thickBot="1" x14ac:dyDescent="0.25">
      <c r="A14" s="155"/>
      <c r="B14" s="161"/>
      <c r="C14" s="163"/>
      <c r="D14" s="157"/>
      <c r="E14" s="165"/>
      <c r="F14" s="172"/>
      <c r="G14" s="157"/>
      <c r="H14" s="174"/>
      <c r="I14" s="170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1809.8</v>
      </c>
      <c r="E16" s="83">
        <v>1491.6</v>
      </c>
      <c r="F16" s="67">
        <f t="shared" ref="F16:F31" si="0">D16-E16</f>
        <v>318.20000000000005</v>
      </c>
      <c r="G16" s="42">
        <v>1376.42</v>
      </c>
      <c r="H16" s="66">
        <f t="shared" ref="H16:H31" si="1">AVERAGE(D16:E16)</f>
        <v>1650.6999999999998</v>
      </c>
      <c r="I16" s="69">
        <f>(H16-G16)/G16</f>
        <v>0.19927057148254146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1889.8</v>
      </c>
      <c r="E17" s="83">
        <v>1600</v>
      </c>
      <c r="F17" s="71">
        <f t="shared" si="0"/>
        <v>289.79999999999995</v>
      </c>
      <c r="G17" s="46">
        <v>2827.7736111111108</v>
      </c>
      <c r="H17" s="68">
        <f t="shared" si="1"/>
        <v>1744.9</v>
      </c>
      <c r="I17" s="72">
        <f t="shared" ref="I17:I40" si="2">(H17-G17)/G17</f>
        <v>-0.38294211631942471</v>
      </c>
    </row>
    <row r="18" spans="1:9" ht="16.5" x14ac:dyDescent="0.3">
      <c r="A18" s="37"/>
      <c r="B18" s="34" t="s">
        <v>6</v>
      </c>
      <c r="C18" s="15" t="s">
        <v>165</v>
      </c>
      <c r="D18" s="47">
        <v>1709.8</v>
      </c>
      <c r="E18" s="83">
        <v>2046.6659999999999</v>
      </c>
      <c r="F18" s="71">
        <f t="shared" si="0"/>
        <v>-336.86599999999999</v>
      </c>
      <c r="G18" s="46">
        <v>2637.99</v>
      </c>
      <c r="H18" s="68">
        <f t="shared" si="1"/>
        <v>1878.2329999999999</v>
      </c>
      <c r="I18" s="72">
        <f t="shared" si="2"/>
        <v>-0.28800601973472223</v>
      </c>
    </row>
    <row r="19" spans="1:9" ht="16.5" x14ac:dyDescent="0.3">
      <c r="A19" s="37"/>
      <c r="B19" s="34" t="s">
        <v>7</v>
      </c>
      <c r="C19" s="15" t="s">
        <v>166</v>
      </c>
      <c r="D19" s="47">
        <v>612.29999999999995</v>
      </c>
      <c r="E19" s="83">
        <v>755</v>
      </c>
      <c r="F19" s="71">
        <f t="shared" si="0"/>
        <v>-142.70000000000005</v>
      </c>
      <c r="G19" s="46">
        <v>964.30250000000001</v>
      </c>
      <c r="H19" s="68">
        <f t="shared" si="1"/>
        <v>683.65</v>
      </c>
      <c r="I19" s="72">
        <f t="shared" si="2"/>
        <v>-0.29104197075087956</v>
      </c>
    </row>
    <row r="20" spans="1:9" ht="16.5" x14ac:dyDescent="0.3">
      <c r="A20" s="37"/>
      <c r="B20" s="34" t="s">
        <v>8</v>
      </c>
      <c r="C20" s="15" t="s">
        <v>167</v>
      </c>
      <c r="D20" s="47">
        <v>6331.25</v>
      </c>
      <c r="E20" s="83">
        <v>6450</v>
      </c>
      <c r="F20" s="71">
        <f t="shared" si="0"/>
        <v>-118.75</v>
      </c>
      <c r="G20" s="46">
        <v>8298.7312500000007</v>
      </c>
      <c r="H20" s="68">
        <f t="shared" si="1"/>
        <v>6390.625</v>
      </c>
      <c r="I20" s="72">
        <f t="shared" si="2"/>
        <v>-0.22992746632203573</v>
      </c>
    </row>
    <row r="21" spans="1:9" ht="16.5" x14ac:dyDescent="0.3">
      <c r="A21" s="37"/>
      <c r="B21" s="34" t="s">
        <v>9</v>
      </c>
      <c r="C21" s="15" t="s">
        <v>168</v>
      </c>
      <c r="D21" s="47">
        <v>2184.8000000000002</v>
      </c>
      <c r="E21" s="83">
        <v>1916.6659999999999</v>
      </c>
      <c r="F21" s="71">
        <f t="shared" si="0"/>
        <v>268.13400000000024</v>
      </c>
      <c r="G21" s="46">
        <v>2666.3575000000001</v>
      </c>
      <c r="H21" s="68">
        <f t="shared" si="1"/>
        <v>2050.7330000000002</v>
      </c>
      <c r="I21" s="72">
        <f t="shared" si="2"/>
        <v>-0.23088595584050522</v>
      </c>
    </row>
    <row r="22" spans="1:9" ht="16.5" x14ac:dyDescent="0.3">
      <c r="A22" s="37"/>
      <c r="B22" s="34" t="s">
        <v>10</v>
      </c>
      <c r="C22" s="15" t="s">
        <v>169</v>
      </c>
      <c r="D22" s="47">
        <v>1142.8</v>
      </c>
      <c r="E22" s="83">
        <v>1136.6659999999999</v>
      </c>
      <c r="F22" s="71">
        <f t="shared" si="0"/>
        <v>6.1340000000000146</v>
      </c>
      <c r="G22" s="46">
        <v>1195.845</v>
      </c>
      <c r="H22" s="68">
        <f t="shared" si="1"/>
        <v>1139.7329999999999</v>
      </c>
      <c r="I22" s="72">
        <f t="shared" si="2"/>
        <v>-4.6922469049082517E-2</v>
      </c>
    </row>
    <row r="23" spans="1:9" ht="16.5" x14ac:dyDescent="0.3">
      <c r="A23" s="37"/>
      <c r="B23" s="34" t="s">
        <v>11</v>
      </c>
      <c r="C23" s="15" t="s">
        <v>170</v>
      </c>
      <c r="D23" s="47">
        <v>445</v>
      </c>
      <c r="E23" s="83">
        <v>348.334</v>
      </c>
      <c r="F23" s="71">
        <f t="shared" si="0"/>
        <v>96.665999999999997</v>
      </c>
      <c r="G23" s="46">
        <v>528.82500000000005</v>
      </c>
      <c r="H23" s="68">
        <f t="shared" si="1"/>
        <v>396.66700000000003</v>
      </c>
      <c r="I23" s="72">
        <f t="shared" si="2"/>
        <v>-0.24990875998676312</v>
      </c>
    </row>
    <row r="24" spans="1:9" ht="16.5" x14ac:dyDescent="0.3">
      <c r="A24" s="37"/>
      <c r="B24" s="34" t="s">
        <v>12</v>
      </c>
      <c r="C24" s="15" t="s">
        <v>171</v>
      </c>
      <c r="D24" s="47">
        <v>664.8</v>
      </c>
      <c r="E24" s="83">
        <v>543.75</v>
      </c>
      <c r="F24" s="71">
        <f t="shared" si="0"/>
        <v>121.04999999999995</v>
      </c>
      <c r="G24" s="46">
        <v>651.45624999999995</v>
      </c>
      <c r="H24" s="68">
        <f t="shared" si="1"/>
        <v>604.27499999999998</v>
      </c>
      <c r="I24" s="72">
        <f t="shared" si="2"/>
        <v>-7.2424280218356923E-2</v>
      </c>
    </row>
    <row r="25" spans="1:9" ht="16.5" x14ac:dyDescent="0.3">
      <c r="A25" s="37"/>
      <c r="B25" s="34" t="s">
        <v>13</v>
      </c>
      <c r="C25" s="15" t="s">
        <v>172</v>
      </c>
      <c r="D25" s="47">
        <v>704.8</v>
      </c>
      <c r="E25" s="83">
        <v>513.88800000000003</v>
      </c>
      <c r="F25" s="71">
        <f t="shared" si="0"/>
        <v>190.91199999999992</v>
      </c>
      <c r="G25" s="46">
        <v>706.95749999999998</v>
      </c>
      <c r="H25" s="68">
        <f t="shared" si="1"/>
        <v>609.34400000000005</v>
      </c>
      <c r="I25" s="72">
        <f t="shared" si="2"/>
        <v>-0.13807548544290135</v>
      </c>
    </row>
    <row r="26" spans="1:9" ht="16.5" x14ac:dyDescent="0.3">
      <c r="A26" s="37"/>
      <c r="B26" s="34" t="s">
        <v>14</v>
      </c>
      <c r="C26" s="15" t="s">
        <v>173</v>
      </c>
      <c r="D26" s="47">
        <v>544.79999999999995</v>
      </c>
      <c r="E26" s="83">
        <v>513.88800000000003</v>
      </c>
      <c r="F26" s="71">
        <f t="shared" si="0"/>
        <v>30.911999999999921</v>
      </c>
      <c r="G26" s="46">
        <v>635.13250000000005</v>
      </c>
      <c r="H26" s="68">
        <f t="shared" si="1"/>
        <v>529.34400000000005</v>
      </c>
      <c r="I26" s="72">
        <f t="shared" si="2"/>
        <v>-0.16656130807351222</v>
      </c>
    </row>
    <row r="27" spans="1:9" ht="16.5" x14ac:dyDescent="0.3">
      <c r="A27" s="37"/>
      <c r="B27" s="34" t="s">
        <v>15</v>
      </c>
      <c r="C27" s="15" t="s">
        <v>174</v>
      </c>
      <c r="D27" s="47">
        <v>1359.8</v>
      </c>
      <c r="E27" s="83">
        <v>1075</v>
      </c>
      <c r="F27" s="71">
        <f t="shared" si="0"/>
        <v>284.79999999999995</v>
      </c>
      <c r="G27" s="46">
        <v>1821.5500000000002</v>
      </c>
      <c r="H27" s="68">
        <f t="shared" si="1"/>
        <v>1217.4000000000001</v>
      </c>
      <c r="I27" s="72">
        <f t="shared" si="2"/>
        <v>-0.33166808487277322</v>
      </c>
    </row>
    <row r="28" spans="1:9" ht="16.5" x14ac:dyDescent="0.3">
      <c r="A28" s="37"/>
      <c r="B28" s="34" t="s">
        <v>16</v>
      </c>
      <c r="C28" s="15" t="s">
        <v>175</v>
      </c>
      <c r="D28" s="47">
        <v>609.79999999999995</v>
      </c>
      <c r="E28" s="83">
        <v>488.88800000000003</v>
      </c>
      <c r="F28" s="71">
        <f t="shared" si="0"/>
        <v>120.91199999999992</v>
      </c>
      <c r="G28" s="46">
        <v>635.20749999999998</v>
      </c>
      <c r="H28" s="68">
        <f t="shared" si="1"/>
        <v>549.34400000000005</v>
      </c>
      <c r="I28" s="72">
        <f t="shared" si="2"/>
        <v>-0.13517393922458398</v>
      </c>
    </row>
    <row r="29" spans="1:9" ht="16.5" x14ac:dyDescent="0.3">
      <c r="A29" s="37"/>
      <c r="B29" s="34" t="s">
        <v>17</v>
      </c>
      <c r="C29" s="15" t="s">
        <v>176</v>
      </c>
      <c r="D29" s="47">
        <v>889.8</v>
      </c>
      <c r="E29" s="83">
        <v>1041.5</v>
      </c>
      <c r="F29" s="71">
        <f t="shared" si="0"/>
        <v>-151.70000000000005</v>
      </c>
      <c r="G29" s="46">
        <v>1078.375</v>
      </c>
      <c r="H29" s="68">
        <f t="shared" si="1"/>
        <v>965.65</v>
      </c>
      <c r="I29" s="72">
        <f t="shared" si="2"/>
        <v>-0.10453228236930569</v>
      </c>
    </row>
    <row r="30" spans="1:9" ht="16.5" x14ac:dyDescent="0.3">
      <c r="A30" s="37"/>
      <c r="B30" s="34" t="s">
        <v>18</v>
      </c>
      <c r="C30" s="15" t="s">
        <v>177</v>
      </c>
      <c r="D30" s="47">
        <v>1743</v>
      </c>
      <c r="E30" s="83">
        <v>1391.6</v>
      </c>
      <c r="F30" s="71">
        <f t="shared" si="0"/>
        <v>351.40000000000009</v>
      </c>
      <c r="G30" s="46">
        <v>1717.8479166666666</v>
      </c>
      <c r="H30" s="68">
        <f t="shared" si="1"/>
        <v>1567.3</v>
      </c>
      <c r="I30" s="72">
        <f t="shared" si="2"/>
        <v>-8.7637511566676804E-2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779.8</v>
      </c>
      <c r="E31" s="95">
        <v>968.2</v>
      </c>
      <c r="F31" s="74">
        <f t="shared" si="0"/>
        <v>-188.40000000000009</v>
      </c>
      <c r="G31" s="49">
        <v>1082.7250000000001</v>
      </c>
      <c r="H31" s="107">
        <f t="shared" si="1"/>
        <v>874</v>
      </c>
      <c r="I31" s="75">
        <f t="shared" si="2"/>
        <v>-0.19277748274030812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2342.5</v>
      </c>
      <c r="E33" s="83">
        <v>2049.9340000000002</v>
      </c>
      <c r="F33" s="67">
        <f>D33-E33</f>
        <v>292.5659999999998</v>
      </c>
      <c r="G33" s="54">
        <v>2063.44625</v>
      </c>
      <c r="H33" s="68">
        <f>AVERAGE(D33:E33)</f>
        <v>2196.2170000000001</v>
      </c>
      <c r="I33" s="78">
        <f t="shared" si="2"/>
        <v>6.434417664138338E-2</v>
      </c>
    </row>
    <row r="34" spans="1:9" ht="16.5" x14ac:dyDescent="0.3">
      <c r="A34" s="37"/>
      <c r="B34" s="34" t="s">
        <v>27</v>
      </c>
      <c r="C34" s="15" t="s">
        <v>180</v>
      </c>
      <c r="D34" s="47">
        <v>2574</v>
      </c>
      <c r="E34" s="83">
        <v>2016.7339999999999</v>
      </c>
      <c r="F34" s="79">
        <f>D34-E34</f>
        <v>557.26600000000008</v>
      </c>
      <c r="G34" s="46">
        <v>1890.9825000000001</v>
      </c>
      <c r="H34" s="68">
        <f>AVERAGE(D34:E34)</f>
        <v>2295.3670000000002</v>
      </c>
      <c r="I34" s="72">
        <f t="shared" si="2"/>
        <v>0.21384888543389488</v>
      </c>
    </row>
    <row r="35" spans="1:9" ht="16.5" x14ac:dyDescent="0.3">
      <c r="A35" s="37"/>
      <c r="B35" s="39" t="s">
        <v>28</v>
      </c>
      <c r="C35" s="15" t="s">
        <v>181</v>
      </c>
      <c r="D35" s="47">
        <v>1356.25</v>
      </c>
      <c r="E35" s="83">
        <v>1216.6659999999999</v>
      </c>
      <c r="F35" s="71">
        <f>D35-E35</f>
        <v>139.58400000000006</v>
      </c>
      <c r="G35" s="46">
        <v>1078.2606249999999</v>
      </c>
      <c r="H35" s="68">
        <f>AVERAGE(D35:E35)</f>
        <v>1286.4580000000001</v>
      </c>
      <c r="I35" s="72">
        <f t="shared" si="2"/>
        <v>0.19308631899639311</v>
      </c>
    </row>
    <row r="36" spans="1:9" ht="16.5" x14ac:dyDescent="0.3">
      <c r="A36" s="37"/>
      <c r="B36" s="34" t="s">
        <v>29</v>
      </c>
      <c r="C36" s="15" t="s">
        <v>182</v>
      </c>
      <c r="D36" s="47">
        <v>1625</v>
      </c>
      <c r="E36" s="83">
        <v>1233.3340000000001</v>
      </c>
      <c r="F36" s="79">
        <f>D36-E36</f>
        <v>391.66599999999994</v>
      </c>
      <c r="G36" s="46">
        <v>1434.9749999999999</v>
      </c>
      <c r="H36" s="68">
        <f>AVERAGE(D36:E36)</f>
        <v>1429.1669999999999</v>
      </c>
      <c r="I36" s="72">
        <f t="shared" si="2"/>
        <v>-4.0474572727747819E-3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1465</v>
      </c>
      <c r="E37" s="83">
        <v>1166.6659999999999</v>
      </c>
      <c r="F37" s="71">
        <f>D37-E37</f>
        <v>298.33400000000006</v>
      </c>
      <c r="G37" s="49">
        <v>982.39</v>
      </c>
      <c r="H37" s="68">
        <f>AVERAGE(D37:E37)</f>
        <v>1315.8330000000001</v>
      </c>
      <c r="I37" s="80">
        <f t="shared" si="2"/>
        <v>0.33942018953776004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26365.333333333332</v>
      </c>
      <c r="E39" s="84">
        <v>23766.6</v>
      </c>
      <c r="F39" s="67">
        <f>D39-E39</f>
        <v>2598.7333333333336</v>
      </c>
      <c r="G39" s="46">
        <v>26932.968055555553</v>
      </c>
      <c r="H39" s="67">
        <f>AVERAGE(D39:E39)</f>
        <v>25065.966666666667</v>
      </c>
      <c r="I39" s="78">
        <f t="shared" si="2"/>
        <v>-6.9320298640601311E-2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14082</v>
      </c>
      <c r="E40" s="85">
        <v>16136.6</v>
      </c>
      <c r="F40" s="74">
        <f>D40-E40</f>
        <v>-2054.6000000000004</v>
      </c>
      <c r="G40" s="46">
        <v>15350.463888888888</v>
      </c>
      <c r="H40" s="81">
        <f>AVERAGE(D40:E40)</f>
        <v>15109.3</v>
      </c>
      <c r="I40" s="75">
        <f t="shared" si="2"/>
        <v>-1.5710527749161363E-2</v>
      </c>
    </row>
    <row r="41" spans="1:9" ht="15.75" customHeight="1" thickBot="1" x14ac:dyDescent="0.25">
      <c r="A41" s="166"/>
      <c r="B41" s="167"/>
      <c r="C41" s="168"/>
      <c r="D41" s="86">
        <f>SUM(D16:D40)</f>
        <v>73232.233333333323</v>
      </c>
      <c r="E41" s="86">
        <f>SUM(E16:E40)</f>
        <v>69868.180000000008</v>
      </c>
      <c r="F41" s="86">
        <f>SUM(F16:F40)</f>
        <v>3364.0533333333333</v>
      </c>
      <c r="G41" s="86">
        <f>SUM(G16:G40)</f>
        <v>78558.982847222214</v>
      </c>
      <c r="H41" s="86">
        <f>AVERAGE(D41:E41)</f>
        <v>71550.206666666665</v>
      </c>
      <c r="I41" s="75">
        <f>(H41-G41)/G41</f>
        <v>-8.9216737876887803E-2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5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3" t="s">
        <v>201</v>
      </c>
      <c r="B9" s="153"/>
      <c r="C9" s="153"/>
      <c r="D9" s="153"/>
      <c r="E9" s="153"/>
      <c r="F9" s="153"/>
      <c r="G9" s="153"/>
      <c r="H9" s="153"/>
      <c r="I9" s="15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54" t="s">
        <v>3</v>
      </c>
      <c r="B13" s="160"/>
      <c r="C13" s="162" t="s">
        <v>0</v>
      </c>
      <c r="D13" s="156" t="s">
        <v>23</v>
      </c>
      <c r="E13" s="156" t="s">
        <v>217</v>
      </c>
      <c r="F13" s="173" t="s">
        <v>225</v>
      </c>
      <c r="G13" s="156" t="s">
        <v>197</v>
      </c>
      <c r="H13" s="173" t="s">
        <v>221</v>
      </c>
      <c r="I13" s="156" t="s">
        <v>187</v>
      </c>
    </row>
    <row r="14" spans="1:9" ht="30" customHeight="1" thickBot="1" x14ac:dyDescent="0.25">
      <c r="A14" s="155"/>
      <c r="B14" s="161"/>
      <c r="C14" s="163"/>
      <c r="D14" s="176"/>
      <c r="E14" s="157"/>
      <c r="F14" s="174"/>
      <c r="G14" s="175"/>
      <c r="H14" s="174"/>
      <c r="I14" s="17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1376.42</v>
      </c>
      <c r="F16" s="42">
        <v>1650.6999999999998</v>
      </c>
      <c r="G16" s="21">
        <f>(F16-E16)/E16</f>
        <v>0.19927057148254146</v>
      </c>
      <c r="H16" s="42">
        <v>1686.9</v>
      </c>
      <c r="I16" s="21">
        <f>(F16-H16)/H16</f>
        <v>-2.1459481889857294E-2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2827.7736111111108</v>
      </c>
      <c r="F17" s="46">
        <v>1744.9</v>
      </c>
      <c r="G17" s="21">
        <f t="shared" ref="G17:G80" si="0">(F17-E17)/E17</f>
        <v>-0.38294211631942471</v>
      </c>
      <c r="H17" s="46">
        <v>1807.6999999999998</v>
      </c>
      <c r="I17" s="21">
        <f t="shared" ref="I17:I31" si="1">(F17-H17)/H17</f>
        <v>-3.4740277700945808E-2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2637.99</v>
      </c>
      <c r="F18" s="46">
        <v>1878.2329999999999</v>
      </c>
      <c r="G18" s="21">
        <f t="shared" si="0"/>
        <v>-0.28800601973472223</v>
      </c>
      <c r="H18" s="46">
        <v>1694.05</v>
      </c>
      <c r="I18" s="21">
        <f t="shared" si="1"/>
        <v>0.10872347333313656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964.30250000000001</v>
      </c>
      <c r="F19" s="46">
        <v>683.65</v>
      </c>
      <c r="G19" s="21">
        <f t="shared" si="0"/>
        <v>-0.29104197075087956</v>
      </c>
      <c r="H19" s="46">
        <v>706.15</v>
      </c>
      <c r="I19" s="21">
        <f t="shared" si="1"/>
        <v>-3.1862918643347733E-2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8298.7312500000007</v>
      </c>
      <c r="F20" s="46">
        <v>6390.625</v>
      </c>
      <c r="G20" s="21">
        <f>(F20-E20)/E20</f>
        <v>-0.22992746632203573</v>
      </c>
      <c r="H20" s="46">
        <v>5785.35</v>
      </c>
      <c r="I20" s="21">
        <f t="shared" si="1"/>
        <v>0.10462201941109865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2666.3575000000001</v>
      </c>
      <c r="F21" s="46">
        <v>2050.7330000000002</v>
      </c>
      <c r="G21" s="21">
        <f t="shared" si="0"/>
        <v>-0.23088595584050522</v>
      </c>
      <c r="H21" s="46">
        <v>1785.5</v>
      </c>
      <c r="I21" s="21">
        <f t="shared" si="1"/>
        <v>0.1485483057966957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1195.845</v>
      </c>
      <c r="F22" s="46">
        <v>1139.7329999999999</v>
      </c>
      <c r="G22" s="21">
        <f t="shared" si="0"/>
        <v>-4.6922469049082517E-2</v>
      </c>
      <c r="H22" s="46">
        <v>1291.0999999999999</v>
      </c>
      <c r="I22" s="21">
        <f t="shared" si="1"/>
        <v>-0.11723878862985049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528.82500000000005</v>
      </c>
      <c r="F23" s="46">
        <v>396.66700000000003</v>
      </c>
      <c r="G23" s="21">
        <f t="shared" si="0"/>
        <v>-0.24990875998676312</v>
      </c>
      <c r="H23" s="46">
        <v>402.16700000000003</v>
      </c>
      <c r="I23" s="21">
        <f t="shared" si="1"/>
        <v>-1.3675910753492952E-2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651.45624999999995</v>
      </c>
      <c r="F24" s="46">
        <v>604.27499999999998</v>
      </c>
      <c r="G24" s="21">
        <f t="shared" si="0"/>
        <v>-7.2424280218356923E-2</v>
      </c>
      <c r="H24" s="46">
        <v>608.02499999999998</v>
      </c>
      <c r="I24" s="21">
        <f t="shared" si="1"/>
        <v>-6.1675095596398178E-3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706.95749999999998</v>
      </c>
      <c r="F25" s="46">
        <v>609.34400000000005</v>
      </c>
      <c r="G25" s="21">
        <f t="shared" si="0"/>
        <v>-0.13807548544290135</v>
      </c>
      <c r="H25" s="46">
        <v>666.56700000000001</v>
      </c>
      <c r="I25" s="21">
        <f t="shared" si="1"/>
        <v>-8.5847334176459317E-2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635.13250000000005</v>
      </c>
      <c r="F26" s="46">
        <v>529.34400000000005</v>
      </c>
      <c r="G26" s="21">
        <f t="shared" si="0"/>
        <v>-0.16656130807351222</v>
      </c>
      <c r="H26" s="46">
        <v>514.31700000000001</v>
      </c>
      <c r="I26" s="21">
        <f t="shared" si="1"/>
        <v>2.9217389275485825E-2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1821.5500000000002</v>
      </c>
      <c r="F27" s="46">
        <v>1217.4000000000001</v>
      </c>
      <c r="G27" s="21">
        <f t="shared" si="0"/>
        <v>-0.33166808487277322</v>
      </c>
      <c r="H27" s="46">
        <v>1294.9000000000001</v>
      </c>
      <c r="I27" s="21">
        <f t="shared" si="1"/>
        <v>-5.9850181481195454E-2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635.20749999999998</v>
      </c>
      <c r="F28" s="46">
        <v>549.34400000000005</v>
      </c>
      <c r="G28" s="21">
        <f t="shared" si="0"/>
        <v>-0.13517393922458398</v>
      </c>
      <c r="H28" s="46">
        <v>581.56700000000001</v>
      </c>
      <c r="I28" s="21">
        <f t="shared" si="1"/>
        <v>-5.5407201577806091E-2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1078.375</v>
      </c>
      <c r="F29" s="46">
        <v>965.65</v>
      </c>
      <c r="G29" s="21">
        <f t="shared" si="0"/>
        <v>-0.10453228236930569</v>
      </c>
      <c r="H29" s="46">
        <v>974.4</v>
      </c>
      <c r="I29" s="21">
        <f t="shared" si="1"/>
        <v>-8.9798850574712638E-3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1717.8479166666666</v>
      </c>
      <c r="F30" s="46">
        <v>1567.3</v>
      </c>
      <c r="G30" s="21">
        <f t="shared" si="0"/>
        <v>-8.7637511566676804E-2</v>
      </c>
      <c r="H30" s="46">
        <v>1654.8</v>
      </c>
      <c r="I30" s="21">
        <f t="shared" si="1"/>
        <v>-5.2876480541455162E-2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1082.7250000000001</v>
      </c>
      <c r="F31" s="49">
        <v>874</v>
      </c>
      <c r="G31" s="23">
        <f t="shared" si="0"/>
        <v>-0.19277748274030812</v>
      </c>
      <c r="H31" s="49">
        <v>939.4</v>
      </c>
      <c r="I31" s="23">
        <f t="shared" si="1"/>
        <v>-6.9618905684479426E-2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2063.44625</v>
      </c>
      <c r="F33" s="54">
        <v>2196.2170000000001</v>
      </c>
      <c r="G33" s="21">
        <f t="shared" si="0"/>
        <v>6.434417664138338E-2</v>
      </c>
      <c r="H33" s="54">
        <v>2338.3000000000002</v>
      </c>
      <c r="I33" s="21">
        <f>(F33-H33)/H33</f>
        <v>-6.0763375101569546E-2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1890.9825000000001</v>
      </c>
      <c r="F34" s="46">
        <v>2295.3670000000002</v>
      </c>
      <c r="G34" s="21">
        <f t="shared" si="0"/>
        <v>0.21384888543389488</v>
      </c>
      <c r="H34" s="46">
        <v>2358.1</v>
      </c>
      <c r="I34" s="21">
        <f>(F34-H34)/H34</f>
        <v>-2.6603197489504144E-2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1078.2606249999999</v>
      </c>
      <c r="F35" s="46">
        <v>1286.4580000000001</v>
      </c>
      <c r="G35" s="21">
        <f t="shared" si="0"/>
        <v>0.19308631899639311</v>
      </c>
      <c r="H35" s="46">
        <v>1395.8</v>
      </c>
      <c r="I35" s="21">
        <f>(F35-H35)/H35</f>
        <v>-7.8336437885083737E-2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1434.9749999999999</v>
      </c>
      <c r="F36" s="46">
        <v>1429.1669999999999</v>
      </c>
      <c r="G36" s="21">
        <f t="shared" si="0"/>
        <v>-4.0474572727747819E-3</v>
      </c>
      <c r="H36" s="46">
        <v>1532.2249999999999</v>
      </c>
      <c r="I36" s="21">
        <f>(F36-H36)/H36</f>
        <v>-6.7260356670854476E-2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982.39</v>
      </c>
      <c r="F37" s="49">
        <v>1315.8330000000001</v>
      </c>
      <c r="G37" s="23">
        <f t="shared" si="0"/>
        <v>0.33942018953776004</v>
      </c>
      <c r="H37" s="49">
        <v>1268.25</v>
      </c>
      <c r="I37" s="23">
        <f>(F37-H37)/H37</f>
        <v>3.7518628030751101E-2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26932.968055555553</v>
      </c>
      <c r="F39" s="46">
        <v>25065.966666666667</v>
      </c>
      <c r="G39" s="21">
        <f t="shared" si="0"/>
        <v>-6.9320298640601311E-2</v>
      </c>
      <c r="H39" s="46">
        <v>25365.966666666667</v>
      </c>
      <c r="I39" s="21">
        <f t="shared" ref="I39:I44" si="2">(F39-H39)/H39</f>
        <v>-1.1826870386699238E-2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15350.463888888888</v>
      </c>
      <c r="F40" s="46">
        <v>15109.3</v>
      </c>
      <c r="G40" s="21">
        <f t="shared" si="0"/>
        <v>-1.5710527749161363E-2</v>
      </c>
      <c r="H40" s="46">
        <v>14824.3</v>
      </c>
      <c r="I40" s="21">
        <f t="shared" si="2"/>
        <v>1.9225191071416528E-2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11957.875</v>
      </c>
      <c r="F41" s="57">
        <v>10436</v>
      </c>
      <c r="G41" s="21">
        <f t="shared" si="0"/>
        <v>-0.12726968629459665</v>
      </c>
      <c r="H41" s="57">
        <v>10686</v>
      </c>
      <c r="I41" s="21">
        <f t="shared" si="2"/>
        <v>-2.3395096387797118E-2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5880.0499999999993</v>
      </c>
      <c r="F42" s="47">
        <v>5723.2</v>
      </c>
      <c r="G42" s="21">
        <f t="shared" si="0"/>
        <v>-2.6674943240278481E-2</v>
      </c>
      <c r="H42" s="47">
        <v>5773.2</v>
      </c>
      <c r="I42" s="21">
        <f t="shared" si="2"/>
        <v>-8.6607080994942146E-3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9968.3333333333339</v>
      </c>
      <c r="G43" s="21">
        <f t="shared" si="0"/>
        <v>-1.1942437451492536E-5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12219</v>
      </c>
      <c r="F44" s="50">
        <v>12166.666666666666</v>
      </c>
      <c r="G44" s="31">
        <f t="shared" si="0"/>
        <v>-4.2829473224759752E-3</v>
      </c>
      <c r="H44" s="50">
        <v>12166.666666666666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7181</v>
      </c>
      <c r="F46" s="43">
        <v>5495.5555555555557</v>
      </c>
      <c r="G46" s="21">
        <f t="shared" si="0"/>
        <v>-0.23470887682000338</v>
      </c>
      <c r="H46" s="43">
        <v>5706.666666666667</v>
      </c>
      <c r="I46" s="21">
        <f t="shared" ref="I46:I51" si="3">(F46-H46)/H46</f>
        <v>-3.6993769470405016E-2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16246.059333333335</v>
      </c>
      <c r="F49" s="47">
        <v>19241.428142857145</v>
      </c>
      <c r="G49" s="21">
        <f t="shared" si="0"/>
        <v>0.18437509971282534</v>
      </c>
      <c r="H49" s="47">
        <v>19241.387285714289</v>
      </c>
      <c r="I49" s="21">
        <f t="shared" si="3"/>
        <v>2.1233990174110791E-6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2135</v>
      </c>
      <c r="G50" s="21">
        <f t="shared" si="0"/>
        <v>8.0699978306457393E-2</v>
      </c>
      <c r="H50" s="47">
        <v>2055</v>
      </c>
      <c r="I50" s="21">
        <f t="shared" si="3"/>
        <v>3.8929440389294405E-2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23501.7</v>
      </c>
      <c r="F51" s="50">
        <v>23951.25</v>
      </c>
      <c r="G51" s="31">
        <f t="shared" si="0"/>
        <v>1.9128403477195237E-2</v>
      </c>
      <c r="H51" s="50">
        <v>23951.25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3125</v>
      </c>
      <c r="F53" s="66">
        <v>3250</v>
      </c>
      <c r="G53" s="22">
        <f t="shared" si="0"/>
        <v>0.04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3874.125</v>
      </c>
      <c r="F54" s="70">
        <v>3948</v>
      </c>
      <c r="G54" s="21">
        <f t="shared" si="0"/>
        <v>1.9068821992062723E-2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1952.5</v>
      </c>
      <c r="F57" s="105">
        <v>2108.75</v>
      </c>
      <c r="G57" s="21">
        <f t="shared" si="0"/>
        <v>8.0025608194622275E-2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4766.2847222222226</v>
      </c>
      <c r="F58" s="50">
        <v>4500.5</v>
      </c>
      <c r="G58" s="29">
        <f t="shared" si="0"/>
        <v>-5.5763500863268554E-2</v>
      </c>
      <c r="H58" s="50">
        <v>4347.7777777777774</v>
      </c>
      <c r="I58" s="29">
        <f t="shared" si="4"/>
        <v>3.5126501405571268E-2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5148.95</v>
      </c>
      <c r="F59" s="68">
        <v>5293.125</v>
      </c>
      <c r="G59" s="21">
        <f t="shared" si="0"/>
        <v>2.8000854543159322E-2</v>
      </c>
      <c r="H59" s="68">
        <v>5280.625</v>
      </c>
      <c r="I59" s="21">
        <f t="shared" si="4"/>
        <v>2.3671440407148775E-3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4814.3999999999996</v>
      </c>
      <c r="F60" s="70">
        <v>4819</v>
      </c>
      <c r="G60" s="21">
        <f t="shared" si="0"/>
        <v>9.5546693253580181E-4</v>
      </c>
      <c r="H60" s="70">
        <v>4819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17302.375</v>
      </c>
      <c r="F61" s="73">
        <v>19855.625</v>
      </c>
      <c r="G61" s="29">
        <f t="shared" si="0"/>
        <v>0.14756644680282333</v>
      </c>
      <c r="H61" s="73">
        <v>19855.625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47078.8125</v>
      </c>
      <c r="F64" s="46">
        <v>47046.625</v>
      </c>
      <c r="G64" s="21">
        <f t="shared" si="0"/>
        <v>-6.8369396530551822E-4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12260.985119047618</v>
      </c>
      <c r="F65" s="46">
        <v>12162.5</v>
      </c>
      <c r="G65" s="21">
        <f t="shared" si="0"/>
        <v>-8.0323985463957772E-3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7157.4444444444453</v>
      </c>
      <c r="F66" s="46">
        <v>7418.2222222222226</v>
      </c>
      <c r="G66" s="21">
        <f t="shared" si="0"/>
        <v>3.6434481580949064E-2</v>
      </c>
      <c r="H66" s="46">
        <v>7432.7142857142853</v>
      </c>
      <c r="I66" s="21">
        <f t="shared" si="5"/>
        <v>-1.9497673306125218E-3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4056.4375</v>
      </c>
      <c r="F67" s="46">
        <v>3914.2</v>
      </c>
      <c r="G67" s="21">
        <f t="shared" si="0"/>
        <v>-3.5064634916721925E-2</v>
      </c>
      <c r="H67" s="46">
        <v>3914.2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3447.9583333333335</v>
      </c>
      <c r="F68" s="58">
        <v>3424.1428571428573</v>
      </c>
      <c r="G68" s="31">
        <f t="shared" si="0"/>
        <v>-6.9071241262513745E-3</v>
      </c>
      <c r="H68" s="58">
        <v>3424.1428571428573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3632.6</v>
      </c>
      <c r="G70" s="21">
        <f t="shared" si="0"/>
        <v>1.0458970792767707E-2</v>
      </c>
      <c r="H70" s="43">
        <v>3632.6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2668.7777777777778</v>
      </c>
      <c r="G71" s="21">
        <f t="shared" si="0"/>
        <v>-2.6979947336439134E-2</v>
      </c>
      <c r="H71" s="47">
        <v>2668.7777777777778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1262.6984126984128</v>
      </c>
      <c r="F72" s="47">
        <v>1320</v>
      </c>
      <c r="G72" s="21">
        <f t="shared" si="0"/>
        <v>4.5380263984915091E-2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2137.5555555555557</v>
      </c>
      <c r="F73" s="47">
        <v>2113.3333333333335</v>
      </c>
      <c r="G73" s="21">
        <f t="shared" si="0"/>
        <v>-1.1331739266035947E-2</v>
      </c>
      <c r="H73" s="47">
        <v>2081.5</v>
      </c>
      <c r="I73" s="21">
        <f t="shared" si="5"/>
        <v>1.5293458243254137E-2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1708.75</v>
      </c>
      <c r="F74" s="50">
        <v>1636.5</v>
      </c>
      <c r="G74" s="21">
        <f t="shared" si="0"/>
        <v>-4.2282370153621067E-2</v>
      </c>
      <c r="H74" s="50">
        <v>1672</v>
      </c>
      <c r="I74" s="21">
        <f t="shared" si="5"/>
        <v>-2.1232057416267942E-2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1464.55</v>
      </c>
      <c r="F77" s="32">
        <v>1442.5555555555557</v>
      </c>
      <c r="G77" s="21">
        <f t="shared" si="0"/>
        <v>-1.5017885660745143E-2</v>
      </c>
      <c r="H77" s="32">
        <v>1448.1111111111111</v>
      </c>
      <c r="I77" s="21">
        <f t="shared" si="6"/>
        <v>-3.836415253586961E-3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907.4</v>
      </c>
      <c r="F78" s="47">
        <v>823.66666666666663</v>
      </c>
      <c r="G78" s="21">
        <f t="shared" si="0"/>
        <v>-9.2278304312688283E-2</v>
      </c>
      <c r="H78" s="47">
        <v>823.66666666666663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1409.55</v>
      </c>
      <c r="F79" s="47">
        <v>1454.7</v>
      </c>
      <c r="G79" s="21">
        <f t="shared" si="0"/>
        <v>3.2031499414706885E-2</v>
      </c>
      <c r="H79" s="47">
        <v>1453.7</v>
      </c>
      <c r="I79" s="21">
        <f t="shared" si="6"/>
        <v>6.8789984178303635E-4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1916.8</v>
      </c>
      <c r="G80" s="21">
        <f t="shared" si="0"/>
        <v>0.12627063869792576</v>
      </c>
      <c r="H80" s="61">
        <v>1867</v>
      </c>
      <c r="I80" s="21">
        <f t="shared" si="6"/>
        <v>2.6673808248527026E-2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3778.3</v>
      </c>
      <c r="F82" s="50">
        <v>3941.8</v>
      </c>
      <c r="G82" s="23">
        <f t="shared" si="7"/>
        <v>4.3273429849403168E-2</v>
      </c>
      <c r="H82" s="50">
        <v>3941.8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67" zoomScaleNormal="100" workbookViewId="0">
      <selection activeCell="I57" sqref="I57:I65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3" t="s">
        <v>201</v>
      </c>
      <c r="B9" s="153"/>
      <c r="C9" s="153"/>
      <c r="D9" s="153"/>
      <c r="E9" s="153"/>
      <c r="F9" s="153"/>
      <c r="G9" s="153"/>
      <c r="H9" s="153"/>
      <c r="I9" s="15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54" t="s">
        <v>3</v>
      </c>
      <c r="B13" s="160"/>
      <c r="C13" s="179" t="s">
        <v>0</v>
      </c>
      <c r="D13" s="181" t="s">
        <v>23</v>
      </c>
      <c r="E13" s="156" t="s">
        <v>218</v>
      </c>
      <c r="F13" s="173" t="s">
        <v>225</v>
      </c>
      <c r="G13" s="156" t="s">
        <v>197</v>
      </c>
      <c r="H13" s="173" t="s">
        <v>221</v>
      </c>
      <c r="I13" s="156" t="s">
        <v>187</v>
      </c>
    </row>
    <row r="14" spans="1:9" ht="38.25" customHeight="1" thickBot="1" x14ac:dyDescent="0.25">
      <c r="A14" s="155"/>
      <c r="B14" s="161"/>
      <c r="C14" s="180"/>
      <c r="D14" s="182"/>
      <c r="E14" s="157"/>
      <c r="F14" s="174"/>
      <c r="G14" s="175"/>
      <c r="H14" s="174"/>
      <c r="I14" s="175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10</v>
      </c>
      <c r="C16" s="14" t="s">
        <v>90</v>
      </c>
      <c r="D16" s="11" t="s">
        <v>161</v>
      </c>
      <c r="E16" s="42">
        <v>1195.845</v>
      </c>
      <c r="F16" s="42">
        <v>1139.7329999999999</v>
      </c>
      <c r="G16" s="21">
        <f t="shared" ref="G16:G31" si="0">(F16-E16)/E16</f>
        <v>-4.6922469049082517E-2</v>
      </c>
      <c r="H16" s="42">
        <v>1291.0999999999999</v>
      </c>
      <c r="I16" s="21">
        <f t="shared" ref="I16:I31" si="1">(F16-H16)/H16</f>
        <v>-0.11723878862985049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706.95749999999998</v>
      </c>
      <c r="F17" s="46">
        <v>609.34400000000005</v>
      </c>
      <c r="G17" s="21">
        <f t="shared" si="0"/>
        <v>-0.13807548544290135</v>
      </c>
      <c r="H17" s="46">
        <v>666.56700000000001</v>
      </c>
      <c r="I17" s="21">
        <f t="shared" si="1"/>
        <v>-8.5847334176459317E-2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1082.7250000000001</v>
      </c>
      <c r="F18" s="46">
        <v>874</v>
      </c>
      <c r="G18" s="21">
        <f t="shared" si="0"/>
        <v>-0.19277748274030812</v>
      </c>
      <c r="H18" s="46">
        <v>939.4</v>
      </c>
      <c r="I18" s="21">
        <f t="shared" si="1"/>
        <v>-6.9618905684479426E-2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1821.5500000000002</v>
      </c>
      <c r="F19" s="46">
        <v>1217.4000000000001</v>
      </c>
      <c r="G19" s="21">
        <f t="shared" si="0"/>
        <v>-0.33166808487277322</v>
      </c>
      <c r="H19" s="46">
        <v>1294.9000000000001</v>
      </c>
      <c r="I19" s="21">
        <f t="shared" si="1"/>
        <v>-5.9850181481195454E-2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635.20749999999998</v>
      </c>
      <c r="F20" s="46">
        <v>549.34400000000005</v>
      </c>
      <c r="G20" s="21">
        <f t="shared" si="0"/>
        <v>-0.13517393922458398</v>
      </c>
      <c r="H20" s="46">
        <v>581.56700000000001</v>
      </c>
      <c r="I20" s="21">
        <f t="shared" si="1"/>
        <v>-5.5407201577806091E-2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1717.8479166666666</v>
      </c>
      <c r="F21" s="46">
        <v>1567.3</v>
      </c>
      <c r="G21" s="21">
        <f t="shared" si="0"/>
        <v>-8.7637511566676804E-2</v>
      </c>
      <c r="H21" s="46">
        <v>1654.8</v>
      </c>
      <c r="I21" s="21">
        <f t="shared" si="1"/>
        <v>-5.2876480541455162E-2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2827.7736111111108</v>
      </c>
      <c r="F22" s="46">
        <v>1744.9</v>
      </c>
      <c r="G22" s="21">
        <f t="shared" si="0"/>
        <v>-0.38294211631942471</v>
      </c>
      <c r="H22" s="46">
        <v>1807.6999999999998</v>
      </c>
      <c r="I22" s="21">
        <f t="shared" si="1"/>
        <v>-3.4740277700945808E-2</v>
      </c>
    </row>
    <row r="23" spans="1:9" ht="16.5" x14ac:dyDescent="0.3">
      <c r="A23" s="37"/>
      <c r="B23" s="34" t="s">
        <v>7</v>
      </c>
      <c r="C23" s="15" t="s">
        <v>87</v>
      </c>
      <c r="D23" s="13" t="s">
        <v>161</v>
      </c>
      <c r="E23" s="46">
        <v>964.30250000000001</v>
      </c>
      <c r="F23" s="46">
        <v>683.65</v>
      </c>
      <c r="G23" s="21">
        <f t="shared" si="0"/>
        <v>-0.29104197075087956</v>
      </c>
      <c r="H23" s="46">
        <v>706.15</v>
      </c>
      <c r="I23" s="21">
        <f t="shared" si="1"/>
        <v>-3.1862918643347733E-2</v>
      </c>
    </row>
    <row r="24" spans="1:9" ht="16.5" x14ac:dyDescent="0.3">
      <c r="A24" s="37"/>
      <c r="B24" s="34" t="s">
        <v>4</v>
      </c>
      <c r="C24" s="15" t="s">
        <v>84</v>
      </c>
      <c r="D24" s="13" t="s">
        <v>161</v>
      </c>
      <c r="E24" s="46">
        <v>1376.42</v>
      </c>
      <c r="F24" s="46">
        <v>1650.6999999999998</v>
      </c>
      <c r="G24" s="21">
        <f t="shared" si="0"/>
        <v>0.19927057148254146</v>
      </c>
      <c r="H24" s="46">
        <v>1686.9</v>
      </c>
      <c r="I24" s="21">
        <f t="shared" si="1"/>
        <v>-2.1459481889857294E-2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528.82500000000005</v>
      </c>
      <c r="F25" s="46">
        <v>396.66700000000003</v>
      </c>
      <c r="G25" s="21">
        <f t="shared" si="0"/>
        <v>-0.24990875998676312</v>
      </c>
      <c r="H25" s="46">
        <v>402.16700000000003</v>
      </c>
      <c r="I25" s="21">
        <f t="shared" si="1"/>
        <v>-1.3675910753492952E-2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1078.375</v>
      </c>
      <c r="F26" s="46">
        <v>965.65</v>
      </c>
      <c r="G26" s="21">
        <f t="shared" si="0"/>
        <v>-0.10453228236930569</v>
      </c>
      <c r="H26" s="46">
        <v>974.4</v>
      </c>
      <c r="I26" s="21">
        <f t="shared" si="1"/>
        <v>-8.9798850574712638E-3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651.45624999999995</v>
      </c>
      <c r="F27" s="46">
        <v>604.27499999999998</v>
      </c>
      <c r="G27" s="21">
        <f t="shared" si="0"/>
        <v>-7.2424280218356923E-2</v>
      </c>
      <c r="H27" s="46">
        <v>608.02499999999998</v>
      </c>
      <c r="I27" s="21">
        <f t="shared" si="1"/>
        <v>-6.1675095596398178E-3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635.13250000000005</v>
      </c>
      <c r="F28" s="46">
        <v>529.34400000000005</v>
      </c>
      <c r="G28" s="21">
        <f t="shared" si="0"/>
        <v>-0.16656130807351222</v>
      </c>
      <c r="H28" s="46">
        <v>514.31700000000001</v>
      </c>
      <c r="I28" s="21">
        <f t="shared" si="1"/>
        <v>2.9217389275485825E-2</v>
      </c>
    </row>
    <row r="29" spans="1:9" ht="17.25" thickBot="1" x14ac:dyDescent="0.35">
      <c r="A29" s="38"/>
      <c r="B29" s="34" t="s">
        <v>8</v>
      </c>
      <c r="C29" s="15" t="s">
        <v>89</v>
      </c>
      <c r="D29" s="13" t="s">
        <v>161</v>
      </c>
      <c r="E29" s="46">
        <v>8298.7312500000007</v>
      </c>
      <c r="F29" s="46">
        <v>6390.625</v>
      </c>
      <c r="G29" s="21">
        <f t="shared" si="0"/>
        <v>-0.22992746632203573</v>
      </c>
      <c r="H29" s="46">
        <v>5785.35</v>
      </c>
      <c r="I29" s="21">
        <f t="shared" si="1"/>
        <v>0.10462201941109865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2637.99</v>
      </c>
      <c r="F30" s="46">
        <v>1878.2329999999999</v>
      </c>
      <c r="G30" s="21">
        <f t="shared" si="0"/>
        <v>-0.28800601973472223</v>
      </c>
      <c r="H30" s="46">
        <v>1693.65</v>
      </c>
      <c r="I30" s="21">
        <f t="shared" si="1"/>
        <v>0.10898532754701376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2666.3575000000001</v>
      </c>
      <c r="F31" s="49">
        <v>2050.7330000000002</v>
      </c>
      <c r="G31" s="23">
        <f t="shared" si="0"/>
        <v>-0.23088595584050522</v>
      </c>
      <c r="H31" s="49">
        <v>1785.5</v>
      </c>
      <c r="I31" s="23">
        <f t="shared" si="1"/>
        <v>0.1485483057966957</v>
      </c>
    </row>
    <row r="32" spans="1:9" ht="15.75" customHeight="1" thickBot="1" x14ac:dyDescent="0.25">
      <c r="A32" s="166" t="s">
        <v>188</v>
      </c>
      <c r="B32" s="167"/>
      <c r="C32" s="167"/>
      <c r="D32" s="168"/>
      <c r="E32" s="106">
        <f>SUM(E16:E31)</f>
        <v>28825.496527777774</v>
      </c>
      <c r="F32" s="107">
        <f>SUM(F16:F31)</f>
        <v>22851.897999999997</v>
      </c>
      <c r="G32" s="108">
        <f t="shared" ref="G32" si="2">(F32-E32)/E32</f>
        <v>-0.20723315284513141</v>
      </c>
      <c r="H32" s="107">
        <f>SUM(H16:H31)</f>
        <v>22392.493000000002</v>
      </c>
      <c r="I32" s="111">
        <f t="shared" ref="I32" si="3">(F32-H32)/H32</f>
        <v>2.0516027402576173E-2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1078.2606249999999</v>
      </c>
      <c r="F34" s="54">
        <v>1286.4580000000001</v>
      </c>
      <c r="G34" s="21">
        <f>(F34-E34)/E34</f>
        <v>0.19308631899639311</v>
      </c>
      <c r="H34" s="54">
        <v>1395.8</v>
      </c>
      <c r="I34" s="21">
        <f>(F34-H34)/H34</f>
        <v>-7.8336437885083737E-2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46">
        <v>1429.1669999999999</v>
      </c>
      <c r="G35" s="21">
        <f>(F35-E35)/E35</f>
        <v>-4.0474572727747819E-3</v>
      </c>
      <c r="H35" s="46">
        <v>1532.2249999999999</v>
      </c>
      <c r="I35" s="21">
        <f>(F35-H35)/H35</f>
        <v>-6.7260356670854476E-2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2063.44625</v>
      </c>
      <c r="F36" s="46">
        <v>2196.2170000000001</v>
      </c>
      <c r="G36" s="21">
        <f>(F36-E36)/E36</f>
        <v>6.434417664138338E-2</v>
      </c>
      <c r="H36" s="46">
        <v>2338.3000000000002</v>
      </c>
      <c r="I36" s="21">
        <f>(F36-H36)/H36</f>
        <v>-6.0763375101569546E-2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1890.9825000000001</v>
      </c>
      <c r="F37" s="46">
        <v>2295.3670000000002</v>
      </c>
      <c r="G37" s="21">
        <f>(F37-E37)/E37</f>
        <v>0.21384888543389488</v>
      </c>
      <c r="H37" s="46">
        <v>2358.1</v>
      </c>
      <c r="I37" s="21">
        <f>(F37-H37)/H37</f>
        <v>-2.6603197489504144E-2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982.39</v>
      </c>
      <c r="F38" s="49">
        <v>1315.8330000000001</v>
      </c>
      <c r="G38" s="23">
        <f>(F38-E38)/E38</f>
        <v>0.33942018953776004</v>
      </c>
      <c r="H38" s="49">
        <v>1268.25</v>
      </c>
      <c r="I38" s="23">
        <f>(F38-H38)/H38</f>
        <v>3.7518628030751101E-2</v>
      </c>
    </row>
    <row r="39" spans="1:9" ht="15.75" customHeight="1" thickBot="1" x14ac:dyDescent="0.25">
      <c r="A39" s="166" t="s">
        <v>189</v>
      </c>
      <c r="B39" s="167"/>
      <c r="C39" s="167"/>
      <c r="D39" s="168"/>
      <c r="E39" s="86">
        <f>SUM(E34:E38)</f>
        <v>7450.0543750000006</v>
      </c>
      <c r="F39" s="109">
        <f>SUM(F34:F38)</f>
        <v>8523.0420000000013</v>
      </c>
      <c r="G39" s="110">
        <f t="shared" ref="G39" si="4">(F39-E39)/E39</f>
        <v>0.14402413338090578</v>
      </c>
      <c r="H39" s="109">
        <f>SUM(H34:H38)</f>
        <v>8892.6749999999993</v>
      </c>
      <c r="I39" s="111">
        <f t="shared" ref="I39" si="5">(F39-H39)/H39</f>
        <v>-4.1566007978476448E-2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11957.875</v>
      </c>
      <c r="F41" s="46">
        <v>10436</v>
      </c>
      <c r="G41" s="21">
        <f t="shared" ref="G41:G46" si="6">(F41-E41)/E41</f>
        <v>-0.12726968629459665</v>
      </c>
      <c r="H41" s="46">
        <v>10686</v>
      </c>
      <c r="I41" s="21">
        <f t="shared" ref="I41:I46" si="7">(F41-H41)/H41</f>
        <v>-2.3395096387797118E-2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26932.968055555553</v>
      </c>
      <c r="F42" s="46">
        <v>25065.966666666667</v>
      </c>
      <c r="G42" s="21">
        <f t="shared" si="6"/>
        <v>-6.9320298640601311E-2</v>
      </c>
      <c r="H42" s="46">
        <v>25365.966666666667</v>
      </c>
      <c r="I42" s="21">
        <f t="shared" si="7"/>
        <v>-1.1826870386699238E-2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5880.0499999999993</v>
      </c>
      <c r="F43" s="57">
        <v>5723.2</v>
      </c>
      <c r="G43" s="21">
        <f t="shared" si="6"/>
        <v>-2.6674943240278481E-2</v>
      </c>
      <c r="H43" s="57">
        <v>5773.2</v>
      </c>
      <c r="I43" s="21">
        <f t="shared" si="7"/>
        <v>-8.6607080994942146E-3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9968.3333333333339</v>
      </c>
      <c r="G44" s="21">
        <f t="shared" si="6"/>
        <v>-1.1942437451492536E-5</v>
      </c>
      <c r="H44" s="47">
        <v>9968.5714285714294</v>
      </c>
      <c r="I44" s="21">
        <f t="shared" si="7"/>
        <v>-2.3884589662766969E-5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12219</v>
      </c>
      <c r="F45" s="47">
        <v>12166.666666666666</v>
      </c>
      <c r="G45" s="21">
        <f t="shared" si="6"/>
        <v>-4.2829473224759752E-3</v>
      </c>
      <c r="H45" s="47">
        <v>12166.666666666666</v>
      </c>
      <c r="I45" s="21">
        <f t="shared" si="7"/>
        <v>0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15350.463888888888</v>
      </c>
      <c r="F46" s="50">
        <v>15109.3</v>
      </c>
      <c r="G46" s="31">
        <f t="shared" si="6"/>
        <v>-1.5710527749161363E-2</v>
      </c>
      <c r="H46" s="50">
        <v>14824.3</v>
      </c>
      <c r="I46" s="31">
        <f t="shared" si="7"/>
        <v>1.9225191071416528E-2</v>
      </c>
    </row>
    <row r="47" spans="1:9" ht="15.75" customHeight="1" thickBot="1" x14ac:dyDescent="0.25">
      <c r="A47" s="166" t="s">
        <v>190</v>
      </c>
      <c r="B47" s="167"/>
      <c r="C47" s="167"/>
      <c r="D47" s="168"/>
      <c r="E47" s="86">
        <f>SUM(E41:E46)</f>
        <v>82308.809325396825</v>
      </c>
      <c r="F47" s="86">
        <f>SUM(F41:F46)</f>
        <v>78469.46666666666</v>
      </c>
      <c r="G47" s="110">
        <f t="shared" ref="G47" si="8">(F47-E47)/E47</f>
        <v>-4.664558617962556E-2</v>
      </c>
      <c r="H47" s="109">
        <f>SUM(H41:H46)</f>
        <v>78784.704761904752</v>
      </c>
      <c r="I47" s="111">
        <f t="shared" ref="I47" si="9">(F47-H47)/H47</f>
        <v>-4.0012600947198166E-3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7181</v>
      </c>
      <c r="F49" s="43">
        <v>5495.5555555555557</v>
      </c>
      <c r="G49" s="21">
        <f t="shared" ref="G49:G54" si="10">(F49-E49)/E49</f>
        <v>-0.23470887682000338</v>
      </c>
      <c r="H49" s="43">
        <v>5706.666666666667</v>
      </c>
      <c r="I49" s="21">
        <f t="shared" ref="I49:I54" si="11">(F49-H49)/H49</f>
        <v>-3.6993769470405016E-2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 t="shared" si="10"/>
        <v>-3.6808009422842044E-4</v>
      </c>
      <c r="H50" s="47">
        <v>6035.1111111111113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23501.7</v>
      </c>
      <c r="F52" s="47">
        <v>23951.25</v>
      </c>
      <c r="G52" s="21">
        <f t="shared" si="10"/>
        <v>1.9128403477195237E-2</v>
      </c>
      <c r="H52" s="47">
        <v>23951.25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16246.059333333335</v>
      </c>
      <c r="F53" s="47">
        <v>19241.428142857145</v>
      </c>
      <c r="G53" s="21">
        <f t="shared" si="10"/>
        <v>0.18437509971282534</v>
      </c>
      <c r="H53" s="47">
        <v>19241.387285714289</v>
      </c>
      <c r="I53" s="21">
        <f t="shared" si="11"/>
        <v>2.1233990174110791E-6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1975.5714285714287</v>
      </c>
      <c r="F54" s="50">
        <v>2135</v>
      </c>
      <c r="G54" s="31">
        <f t="shared" si="10"/>
        <v>8.0699978306457393E-2</v>
      </c>
      <c r="H54" s="50">
        <v>2055</v>
      </c>
      <c r="I54" s="31">
        <f t="shared" si="11"/>
        <v>3.8929440389294405E-2</v>
      </c>
    </row>
    <row r="55" spans="1:9" ht="15.75" customHeight="1" thickBot="1" x14ac:dyDescent="0.25">
      <c r="A55" s="166" t="s">
        <v>191</v>
      </c>
      <c r="B55" s="167"/>
      <c r="C55" s="167"/>
      <c r="D55" s="168"/>
      <c r="E55" s="86">
        <f>SUM(E49:E54)</f>
        <v>74214.914095238099</v>
      </c>
      <c r="F55" s="86">
        <f>SUM(F49:F54)</f>
        <v>76132.094809523813</v>
      </c>
      <c r="G55" s="110">
        <f t="shared" ref="G55" si="12">(F55-E55)/E55</f>
        <v>2.5832822656446725E-2</v>
      </c>
      <c r="H55" s="86">
        <f>SUM(H49:H54)</f>
        <v>76263.165063492066</v>
      </c>
      <c r="I55" s="111">
        <f t="shared" ref="I55" si="13">(F55-H55)/H55</f>
        <v>-1.7186574129087388E-3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47" t="s">
        <v>115</v>
      </c>
      <c r="D57" s="20" t="s">
        <v>114</v>
      </c>
      <c r="E57" s="42">
        <v>3125</v>
      </c>
      <c r="F57" s="67">
        <v>3250</v>
      </c>
      <c r="G57" s="22">
        <f t="shared" ref="G57:G65" si="14">(F57-E57)/E57</f>
        <v>0.04</v>
      </c>
      <c r="H57" s="67">
        <v>3250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48" t="s">
        <v>116</v>
      </c>
      <c r="D58" s="11" t="s">
        <v>114</v>
      </c>
      <c r="E58" s="46">
        <v>3874.125</v>
      </c>
      <c r="F58" s="79">
        <v>3948</v>
      </c>
      <c r="G58" s="21">
        <f t="shared" si="14"/>
        <v>1.9068821992062723E-2</v>
      </c>
      <c r="H58" s="79">
        <v>3948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48" t="s">
        <v>117</v>
      </c>
      <c r="D59" s="11" t="s">
        <v>114</v>
      </c>
      <c r="E59" s="46">
        <v>2000.8333333333333</v>
      </c>
      <c r="F59" s="79">
        <v>2047.5</v>
      </c>
      <c r="G59" s="21">
        <f t="shared" si="14"/>
        <v>2.3323615160349892E-2</v>
      </c>
      <c r="H59" s="79">
        <v>2047.5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48" t="s">
        <v>118</v>
      </c>
      <c r="D60" s="11" t="s">
        <v>114</v>
      </c>
      <c r="E60" s="46">
        <v>5250</v>
      </c>
      <c r="F60" s="79">
        <v>5500</v>
      </c>
      <c r="G60" s="21">
        <f t="shared" si="14"/>
        <v>4.7619047619047616E-2</v>
      </c>
      <c r="H60" s="79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48" t="s">
        <v>198</v>
      </c>
      <c r="D61" s="11" t="s">
        <v>114</v>
      </c>
      <c r="E61" s="58">
        <v>1952.5</v>
      </c>
      <c r="F61" s="151">
        <v>2108.75</v>
      </c>
      <c r="G61" s="21">
        <f t="shared" si="14"/>
        <v>8.0025608194622275E-2</v>
      </c>
      <c r="H61" s="151">
        <v>2108.75</v>
      </c>
      <c r="I61" s="21">
        <f t="shared" si="15"/>
        <v>0</v>
      </c>
    </row>
    <row r="62" spans="1:9" ht="16.5" x14ac:dyDescent="0.3">
      <c r="A62" s="118"/>
      <c r="B62" s="99" t="s">
        <v>55</v>
      </c>
      <c r="C62" s="148" t="s">
        <v>122</v>
      </c>
      <c r="D62" s="13" t="s">
        <v>120</v>
      </c>
      <c r="E62" s="46">
        <v>4814.3999999999996</v>
      </c>
      <c r="F62" s="79">
        <v>4819</v>
      </c>
      <c r="G62" s="152">
        <f t="shared" si="14"/>
        <v>9.5546693253580181E-4</v>
      </c>
      <c r="H62" s="79">
        <v>4819</v>
      </c>
      <c r="I62" s="152">
        <f t="shared" si="15"/>
        <v>0</v>
      </c>
    </row>
    <row r="63" spans="1:9" ht="16.5" x14ac:dyDescent="0.3">
      <c r="A63" s="118"/>
      <c r="B63" s="101" t="s">
        <v>56</v>
      </c>
      <c r="C63" s="149" t="s">
        <v>123</v>
      </c>
      <c r="D63" s="11" t="s">
        <v>120</v>
      </c>
      <c r="E63" s="54">
        <v>17302.375</v>
      </c>
      <c r="F63" s="71">
        <v>19855.625</v>
      </c>
      <c r="G63" s="21">
        <f t="shared" si="14"/>
        <v>0.14756644680282333</v>
      </c>
      <c r="H63" s="71">
        <v>19855.625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48" t="s">
        <v>121</v>
      </c>
      <c r="D64" s="13" t="s">
        <v>120</v>
      </c>
      <c r="E64" s="46">
        <v>5148.95</v>
      </c>
      <c r="F64" s="79">
        <v>5293.125</v>
      </c>
      <c r="G64" s="21">
        <f t="shared" si="14"/>
        <v>2.8000854543159322E-2</v>
      </c>
      <c r="H64" s="79">
        <v>5280.625</v>
      </c>
      <c r="I64" s="21">
        <f t="shared" si="15"/>
        <v>2.3671440407148775E-3</v>
      </c>
    </row>
    <row r="65" spans="1:9" ht="16.5" customHeight="1" thickBot="1" x14ac:dyDescent="0.35">
      <c r="A65" s="119"/>
      <c r="B65" s="100" t="s">
        <v>43</v>
      </c>
      <c r="C65" s="150" t="s">
        <v>119</v>
      </c>
      <c r="D65" s="12" t="s">
        <v>114</v>
      </c>
      <c r="E65" s="49">
        <v>4766.2847222222226</v>
      </c>
      <c r="F65" s="49">
        <v>4500.5</v>
      </c>
      <c r="G65" s="29">
        <f t="shared" si="14"/>
        <v>-5.5763500863268554E-2</v>
      </c>
      <c r="H65" s="49">
        <v>4347.7777777777774</v>
      </c>
      <c r="I65" s="29">
        <f t="shared" si="15"/>
        <v>3.5126501405571268E-2</v>
      </c>
    </row>
    <row r="66" spans="1:9" ht="15.75" customHeight="1" thickBot="1" x14ac:dyDescent="0.25">
      <c r="A66" s="166" t="s">
        <v>192</v>
      </c>
      <c r="B66" s="177"/>
      <c r="C66" s="177"/>
      <c r="D66" s="178"/>
      <c r="E66" s="106">
        <f>SUM(E57:E65)</f>
        <v>48234.468055555553</v>
      </c>
      <c r="F66" s="106">
        <f>SUM(F57:F65)</f>
        <v>51322.5</v>
      </c>
      <c r="G66" s="108">
        <f t="shared" ref="G66" si="16">(F66-E66)/E66</f>
        <v>6.4021270865633043E-2</v>
      </c>
      <c r="H66" s="106">
        <f>SUM(H57:H65)</f>
        <v>51157.277777777781</v>
      </c>
      <c r="I66" s="111">
        <f t="shared" ref="I66" si="17">(F66-H66)/H66</f>
        <v>3.2296914417520063E-3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7157.4444444444453</v>
      </c>
      <c r="F68" s="54">
        <v>7418.2222222222226</v>
      </c>
      <c r="G68" s="21">
        <f t="shared" ref="G68:G73" si="18">(F68-E68)/E68</f>
        <v>3.6434481580949064E-2</v>
      </c>
      <c r="H68" s="54">
        <v>7432.7142857142853</v>
      </c>
      <c r="I68" s="21">
        <f t="shared" ref="I68:I73" si="19">(F68-H68)/H68</f>
        <v>-1.9497673306125218E-3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5886.9</v>
      </c>
      <c r="F69" s="46">
        <v>6451.5</v>
      </c>
      <c r="G69" s="21">
        <f t="shared" si="18"/>
        <v>9.5907863221729672E-2</v>
      </c>
      <c r="H69" s="46">
        <v>6451.5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47078.8125</v>
      </c>
      <c r="F70" s="46">
        <v>47046.625</v>
      </c>
      <c r="G70" s="21">
        <f t="shared" si="18"/>
        <v>-6.8369396530551822E-4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12260.985119047618</v>
      </c>
      <c r="F71" s="46">
        <v>12162.5</v>
      </c>
      <c r="G71" s="21">
        <f t="shared" si="18"/>
        <v>-8.0323985463957772E-3</v>
      </c>
      <c r="H71" s="46">
        <v>12162.5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4056.4375</v>
      </c>
      <c r="F72" s="46">
        <v>3914.2</v>
      </c>
      <c r="G72" s="21">
        <f t="shared" si="18"/>
        <v>-3.5064634916721925E-2</v>
      </c>
      <c r="H72" s="46">
        <v>3914.2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3447.9583333333335</v>
      </c>
      <c r="F73" s="58">
        <v>3424.1428571428573</v>
      </c>
      <c r="G73" s="31">
        <f t="shared" si="18"/>
        <v>-6.9071241262513745E-3</v>
      </c>
      <c r="H73" s="58">
        <v>3424.1428571428573</v>
      </c>
      <c r="I73" s="31">
        <f t="shared" si="19"/>
        <v>0</v>
      </c>
    </row>
    <row r="74" spans="1:9" ht="15.75" customHeight="1" thickBot="1" x14ac:dyDescent="0.25">
      <c r="A74" s="166" t="s">
        <v>214</v>
      </c>
      <c r="B74" s="167"/>
      <c r="C74" s="167"/>
      <c r="D74" s="168"/>
      <c r="E74" s="86">
        <f>SUM(E68:E73)</f>
        <v>79888.537896825394</v>
      </c>
      <c r="F74" s="86">
        <f>SUM(F68:F73)</f>
        <v>80417.190079365071</v>
      </c>
      <c r="G74" s="110">
        <f t="shared" ref="G74" si="20">(F74-E74)/E74</f>
        <v>6.6173721094060119E-3</v>
      </c>
      <c r="H74" s="86">
        <f>SUM(H68:H73)</f>
        <v>80431.682142857142</v>
      </c>
      <c r="I74" s="111">
        <f t="shared" ref="I74" si="21">(F74-H74)/H74</f>
        <v>-1.8017854539373044E-4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1708.75</v>
      </c>
      <c r="F76" s="43">
        <v>1636.5</v>
      </c>
      <c r="G76" s="21">
        <f>(F76-E76)/E76</f>
        <v>-4.2282370153621067E-2</v>
      </c>
      <c r="H76" s="43">
        <v>1672</v>
      </c>
      <c r="I76" s="21">
        <f>(F76-H76)/H76</f>
        <v>-2.1232057416267942E-2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3595</v>
      </c>
      <c r="F77" s="47">
        <v>3632.6</v>
      </c>
      <c r="G77" s="21">
        <f>(F77-E77)/E77</f>
        <v>1.0458970792767707E-2</v>
      </c>
      <c r="H77" s="47">
        <v>3632.6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2668.7777777777778</v>
      </c>
      <c r="G78" s="21">
        <f>(F78-E78)/E78</f>
        <v>-2.6979947336439134E-2</v>
      </c>
      <c r="H78" s="47">
        <v>2668.7777777777778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1262.6984126984128</v>
      </c>
      <c r="F79" s="47">
        <v>1320</v>
      </c>
      <c r="G79" s="21">
        <f>(F79-E79)/E79</f>
        <v>4.5380263984915091E-2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2137.5555555555557</v>
      </c>
      <c r="F80" s="50">
        <v>2113.3333333333335</v>
      </c>
      <c r="G80" s="21">
        <f>(F80-E80)/E80</f>
        <v>-1.1331739266035947E-2</v>
      </c>
      <c r="H80" s="50">
        <v>2081.5</v>
      </c>
      <c r="I80" s="21">
        <f>(F80-H80)/H80</f>
        <v>1.5293458243254137E-2</v>
      </c>
    </row>
    <row r="81" spans="1:11" ht="15.75" customHeight="1" thickBot="1" x14ac:dyDescent="0.25">
      <c r="A81" s="166" t="s">
        <v>193</v>
      </c>
      <c r="B81" s="167"/>
      <c r="C81" s="167"/>
      <c r="D81" s="168"/>
      <c r="E81" s="86">
        <f>SUM(E76:E80)</f>
        <v>11446.781746031746</v>
      </c>
      <c r="F81" s="86">
        <f>SUM(F76:F80)</f>
        <v>11371.211111111112</v>
      </c>
      <c r="G81" s="110">
        <f t="shared" ref="G81" si="22">(F81-E81)/E81</f>
        <v>-6.6019110521463344E-3</v>
      </c>
      <c r="H81" s="86">
        <f>SUM(H76:H80)</f>
        <v>11374.877777777778</v>
      </c>
      <c r="I81" s="111">
        <f t="shared" ref="I81" si="23">(F81-H81)/H81</f>
        <v>-3.2234778591022265E-4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1464.55</v>
      </c>
      <c r="F83" s="140">
        <v>1442.5555555555557</v>
      </c>
      <c r="G83" s="22">
        <f t="shared" ref="G83:G89" si="24">(F83-E83)/E83</f>
        <v>-1.5017885660745143E-2</v>
      </c>
      <c r="H83" s="140">
        <v>1448.1111111111111</v>
      </c>
      <c r="I83" s="22">
        <f t="shared" ref="I83:I89" si="25">(F83-H83)/H83</f>
        <v>-3.836415253586961E-3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1423</v>
      </c>
      <c r="F84" s="47">
        <v>1466.4285714285713</v>
      </c>
      <c r="G84" s="21">
        <f t="shared" si="24"/>
        <v>3.0519024194357928E-2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907.4</v>
      </c>
      <c r="F85" s="47">
        <v>823.66666666666663</v>
      </c>
      <c r="G85" s="21">
        <f t="shared" si="24"/>
        <v>-9.2278304312688283E-2</v>
      </c>
      <c r="H85" s="47">
        <v>823.66666666666663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8750</v>
      </c>
      <c r="F86" s="47">
        <v>8750</v>
      </c>
      <c r="G86" s="21">
        <f t="shared" si="24"/>
        <v>0</v>
      </c>
      <c r="H86" s="47">
        <v>8750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3778.3</v>
      </c>
      <c r="F87" s="61">
        <v>3941.8</v>
      </c>
      <c r="G87" s="21">
        <f t="shared" si="24"/>
        <v>4.3273429849403168E-2</v>
      </c>
      <c r="H87" s="61">
        <v>3941.8</v>
      </c>
      <c r="I87" s="21">
        <f t="shared" si="25"/>
        <v>0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1409.55</v>
      </c>
      <c r="F88" s="61">
        <v>1454.7</v>
      </c>
      <c r="G88" s="21">
        <f t="shared" si="24"/>
        <v>3.2031499414706885E-2</v>
      </c>
      <c r="H88" s="61">
        <v>1453.7</v>
      </c>
      <c r="I88" s="21">
        <f t="shared" si="25"/>
        <v>6.8789984178303635E-4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1701.9</v>
      </c>
      <c r="F89" s="50">
        <v>1916.8</v>
      </c>
      <c r="G89" s="23">
        <f t="shared" si="24"/>
        <v>0.12627063869792576</v>
      </c>
      <c r="H89" s="50">
        <v>1867</v>
      </c>
      <c r="I89" s="23">
        <f t="shared" si="25"/>
        <v>2.6673808248527026E-2</v>
      </c>
    </row>
    <row r="90" spans="1:11" ht="15.75" customHeight="1" thickBot="1" x14ac:dyDescent="0.25">
      <c r="A90" s="166" t="s">
        <v>194</v>
      </c>
      <c r="B90" s="167"/>
      <c r="C90" s="167"/>
      <c r="D90" s="168"/>
      <c r="E90" s="86">
        <f>SUM(E83:E89)</f>
        <v>19434.7</v>
      </c>
      <c r="F90" s="86">
        <f>SUM(F83:F89)</f>
        <v>19795.950793650794</v>
      </c>
      <c r="G90" s="120">
        <f t="shared" ref="G90:G91" si="26">(F90-E90)/E90</f>
        <v>1.8587927451969601E-2</v>
      </c>
      <c r="H90" s="86">
        <f>SUM(H83:H89)</f>
        <v>19750.70634920635</v>
      </c>
      <c r="I90" s="111">
        <f t="shared" ref="I90:I91" si="27">(F90-H90)/H90</f>
        <v>2.2907760180568225E-3</v>
      </c>
    </row>
    <row r="91" spans="1:11" ht="15.75" customHeight="1" thickBot="1" x14ac:dyDescent="0.25">
      <c r="A91" s="166" t="s">
        <v>195</v>
      </c>
      <c r="B91" s="167"/>
      <c r="C91" s="167"/>
      <c r="D91" s="168"/>
      <c r="E91" s="106">
        <f>SUM(E32,E39,E47,E55,E66,E74,E81,E90)</f>
        <v>351803.76202182536</v>
      </c>
      <c r="F91" s="106">
        <f>SUM(F32,F39,F47,F55,F66,F74,F81,F90)</f>
        <v>348883.35346031748</v>
      </c>
      <c r="G91" s="108">
        <f t="shared" si="26"/>
        <v>-8.3012431269188728E-3</v>
      </c>
      <c r="H91" s="106">
        <f>SUM(H32,H39,H47,H55,H66,H74,H81,H90)</f>
        <v>349047.58187301585</v>
      </c>
      <c r="I91" s="121">
        <f t="shared" si="27"/>
        <v>-4.705043702555111E-4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 vertic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.12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0" t="s">
        <v>3</v>
      </c>
      <c r="B13" s="160"/>
      <c r="C13" s="162" t="s">
        <v>0</v>
      </c>
      <c r="D13" s="156" t="s">
        <v>207</v>
      </c>
      <c r="E13" s="156" t="s">
        <v>208</v>
      </c>
      <c r="F13" s="156" t="s">
        <v>209</v>
      </c>
      <c r="G13" s="156" t="s">
        <v>210</v>
      </c>
      <c r="H13" s="156" t="s">
        <v>211</v>
      </c>
      <c r="I13" s="156" t="s">
        <v>212</v>
      </c>
    </row>
    <row r="14" spans="1:9" ht="42.75" customHeight="1" thickBot="1" x14ac:dyDescent="0.25">
      <c r="A14" s="161"/>
      <c r="B14" s="161"/>
      <c r="C14" s="163"/>
      <c r="D14" s="176"/>
      <c r="E14" s="176"/>
      <c r="F14" s="176"/>
      <c r="G14" s="157"/>
      <c r="H14" s="157"/>
      <c r="I14" s="176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2000</v>
      </c>
      <c r="E16" s="139">
        <v>1500</v>
      </c>
      <c r="F16" s="139">
        <v>1125</v>
      </c>
      <c r="G16" s="140">
        <v>1500</v>
      </c>
      <c r="H16" s="140">
        <v>1333</v>
      </c>
      <c r="I16" s="83">
        <v>1491.6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2000</v>
      </c>
      <c r="F17" s="93">
        <v>1125</v>
      </c>
      <c r="G17" s="32">
        <v>1375</v>
      </c>
      <c r="H17" s="32">
        <v>1500</v>
      </c>
      <c r="I17" s="83">
        <v>1600</v>
      </c>
    </row>
    <row r="18" spans="1:9" ht="16.5" x14ac:dyDescent="0.3">
      <c r="A18" s="92"/>
      <c r="B18" s="141" t="s">
        <v>6</v>
      </c>
      <c r="C18" s="15" t="s">
        <v>165</v>
      </c>
      <c r="D18" s="93">
        <v>1733.33</v>
      </c>
      <c r="E18" s="93">
        <v>3000</v>
      </c>
      <c r="F18" s="93">
        <v>750</v>
      </c>
      <c r="G18" s="32">
        <v>2250</v>
      </c>
      <c r="H18" s="32">
        <v>2500</v>
      </c>
      <c r="I18" s="83">
        <v>2046.6659999999999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700</v>
      </c>
      <c r="E19" s="93">
        <v>750</v>
      </c>
      <c r="F19" s="93">
        <v>750</v>
      </c>
      <c r="G19" s="32">
        <v>825</v>
      </c>
      <c r="H19" s="32">
        <v>750</v>
      </c>
      <c r="I19" s="83">
        <v>755</v>
      </c>
    </row>
    <row r="20" spans="1:9" ht="16.5" x14ac:dyDescent="0.3">
      <c r="A20" s="92"/>
      <c r="B20" s="141" t="s">
        <v>8</v>
      </c>
      <c r="C20" s="15" t="s">
        <v>167</v>
      </c>
      <c r="D20" s="93">
        <v>5750</v>
      </c>
      <c r="E20" s="93">
        <v>6000</v>
      </c>
      <c r="F20" s="93">
        <v>6500</v>
      </c>
      <c r="G20" s="32">
        <v>9000</v>
      </c>
      <c r="H20" s="32">
        <v>5000</v>
      </c>
      <c r="I20" s="83">
        <v>6450</v>
      </c>
    </row>
    <row r="21" spans="1:9" ht="16.5" x14ac:dyDescent="0.3">
      <c r="A21" s="92"/>
      <c r="B21" s="141" t="s">
        <v>9</v>
      </c>
      <c r="C21" s="15" t="s">
        <v>168</v>
      </c>
      <c r="D21" s="93">
        <v>2083.33</v>
      </c>
      <c r="E21" s="93">
        <v>1500</v>
      </c>
      <c r="F21" s="93">
        <v>2000</v>
      </c>
      <c r="G21" s="32">
        <v>2000</v>
      </c>
      <c r="H21" s="32">
        <v>2000</v>
      </c>
      <c r="I21" s="83">
        <v>1916.6659999999999</v>
      </c>
    </row>
    <row r="22" spans="1:9" ht="16.5" x14ac:dyDescent="0.3">
      <c r="A22" s="92"/>
      <c r="B22" s="141" t="s">
        <v>10</v>
      </c>
      <c r="C22" s="15" t="s">
        <v>169</v>
      </c>
      <c r="D22" s="93">
        <v>1333.33</v>
      </c>
      <c r="E22" s="93">
        <v>1350</v>
      </c>
      <c r="F22" s="93">
        <v>1000</v>
      </c>
      <c r="G22" s="32">
        <v>1000</v>
      </c>
      <c r="H22" s="32">
        <v>1000</v>
      </c>
      <c r="I22" s="83">
        <v>1136.6659999999999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416.67</v>
      </c>
      <c r="E23" s="93">
        <v>350</v>
      </c>
      <c r="F23" s="93">
        <v>300</v>
      </c>
      <c r="G23" s="32">
        <v>375</v>
      </c>
      <c r="H23" s="32">
        <v>300</v>
      </c>
      <c r="I23" s="83">
        <v>348.334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32">
        <v>825</v>
      </c>
      <c r="H24" s="32">
        <v>500</v>
      </c>
      <c r="I24" s="83">
        <v>543.75</v>
      </c>
    </row>
    <row r="25" spans="1:9" ht="16.5" x14ac:dyDescent="0.3">
      <c r="A25" s="92"/>
      <c r="B25" s="141" t="s">
        <v>13</v>
      </c>
      <c r="C25" s="15" t="s">
        <v>172</v>
      </c>
      <c r="D25" s="93">
        <v>444.44</v>
      </c>
      <c r="E25" s="93">
        <v>500</v>
      </c>
      <c r="F25" s="93">
        <v>625</v>
      </c>
      <c r="G25" s="32">
        <v>500</v>
      </c>
      <c r="H25" s="32">
        <v>500</v>
      </c>
      <c r="I25" s="83">
        <v>513.88800000000003</v>
      </c>
    </row>
    <row r="26" spans="1:9" ht="16.5" x14ac:dyDescent="0.3">
      <c r="A26" s="92"/>
      <c r="B26" s="141" t="s">
        <v>14</v>
      </c>
      <c r="C26" s="15" t="s">
        <v>173</v>
      </c>
      <c r="D26" s="93">
        <v>444.44</v>
      </c>
      <c r="E26" s="93">
        <v>500</v>
      </c>
      <c r="F26" s="93">
        <v>625</v>
      </c>
      <c r="G26" s="32">
        <v>500</v>
      </c>
      <c r="H26" s="32">
        <v>500</v>
      </c>
      <c r="I26" s="83">
        <v>513.88800000000003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1000</v>
      </c>
      <c r="F27" s="93">
        <v>875</v>
      </c>
      <c r="G27" s="32">
        <v>1250</v>
      </c>
      <c r="H27" s="32">
        <v>1000</v>
      </c>
      <c r="I27" s="83">
        <v>1075</v>
      </c>
    </row>
    <row r="28" spans="1:9" ht="16.5" x14ac:dyDescent="0.3">
      <c r="A28" s="92"/>
      <c r="B28" s="141" t="s">
        <v>16</v>
      </c>
      <c r="C28" s="15" t="s">
        <v>175</v>
      </c>
      <c r="D28" s="93">
        <v>444.44</v>
      </c>
      <c r="E28" s="93">
        <v>500</v>
      </c>
      <c r="F28" s="93">
        <v>500</v>
      </c>
      <c r="G28" s="32">
        <v>500</v>
      </c>
      <c r="H28" s="32">
        <v>500</v>
      </c>
      <c r="I28" s="83">
        <v>488.88800000000003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1250</v>
      </c>
      <c r="F29" s="93">
        <v>1000</v>
      </c>
      <c r="G29" s="32">
        <v>1000</v>
      </c>
      <c r="H29" s="32">
        <v>916</v>
      </c>
      <c r="I29" s="83">
        <v>1041.5</v>
      </c>
    </row>
    <row r="30" spans="1:9" ht="16.5" x14ac:dyDescent="0.3">
      <c r="A30" s="92"/>
      <c r="B30" s="141" t="s">
        <v>18</v>
      </c>
      <c r="C30" s="15" t="s">
        <v>177</v>
      </c>
      <c r="D30" s="93">
        <v>1500</v>
      </c>
      <c r="E30" s="93">
        <v>2500</v>
      </c>
      <c r="F30" s="93">
        <v>1125</v>
      </c>
      <c r="G30" s="32">
        <v>1000</v>
      </c>
      <c r="H30" s="32">
        <v>833</v>
      </c>
      <c r="I30" s="83">
        <v>1391.6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775</v>
      </c>
      <c r="G31" s="135">
        <v>1000</v>
      </c>
      <c r="H31" s="135">
        <v>816</v>
      </c>
      <c r="I31" s="85">
        <v>968.2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1916.67</v>
      </c>
      <c r="E33" s="139">
        <v>2500</v>
      </c>
      <c r="F33" s="139">
        <v>1500</v>
      </c>
      <c r="G33" s="140">
        <v>2500</v>
      </c>
      <c r="H33" s="140">
        <v>1833</v>
      </c>
      <c r="I33" s="83">
        <v>2049.9340000000002</v>
      </c>
    </row>
    <row r="34" spans="1:9" ht="16.5" x14ac:dyDescent="0.3">
      <c r="A34" s="92"/>
      <c r="B34" s="141" t="s">
        <v>27</v>
      </c>
      <c r="C34" s="15" t="s">
        <v>180</v>
      </c>
      <c r="D34" s="93">
        <v>1917.67</v>
      </c>
      <c r="E34" s="93">
        <v>2500</v>
      </c>
      <c r="F34" s="93">
        <v>1500</v>
      </c>
      <c r="G34" s="32">
        <v>2500</v>
      </c>
      <c r="H34" s="32">
        <v>1666</v>
      </c>
      <c r="I34" s="83">
        <v>2016.7339999999999</v>
      </c>
    </row>
    <row r="35" spans="1:9" ht="16.5" x14ac:dyDescent="0.3">
      <c r="A35" s="92"/>
      <c r="B35" s="143" t="s">
        <v>28</v>
      </c>
      <c r="C35" s="15" t="s">
        <v>181</v>
      </c>
      <c r="D35" s="93">
        <v>1333.33</v>
      </c>
      <c r="E35" s="93">
        <v>1000</v>
      </c>
      <c r="F35" s="93">
        <v>1125</v>
      </c>
      <c r="G35" s="32">
        <v>1375</v>
      </c>
      <c r="H35" s="32">
        <v>1250</v>
      </c>
      <c r="I35" s="83">
        <v>1216.6659999999999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1166.67</v>
      </c>
      <c r="E36" s="93">
        <v>1500</v>
      </c>
      <c r="F36" s="93">
        <v>1000</v>
      </c>
      <c r="G36" s="32">
        <v>1500</v>
      </c>
      <c r="H36" s="32">
        <v>1000</v>
      </c>
      <c r="I36" s="83">
        <v>1233.3340000000001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1333.33</v>
      </c>
      <c r="E37" s="145">
        <v>1000</v>
      </c>
      <c r="F37" s="145">
        <v>1000</v>
      </c>
      <c r="G37" s="146">
        <v>1500</v>
      </c>
      <c r="H37" s="146">
        <v>1000</v>
      </c>
      <c r="I37" s="83">
        <v>1166.6659999999999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22500</v>
      </c>
      <c r="E39" s="42">
        <v>27000</v>
      </c>
      <c r="F39" s="42">
        <v>25000</v>
      </c>
      <c r="G39" s="140">
        <v>20000</v>
      </c>
      <c r="H39" s="140">
        <v>24333</v>
      </c>
      <c r="I39" s="84">
        <v>23766.6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15850</v>
      </c>
      <c r="E40" s="49">
        <v>17000</v>
      </c>
      <c r="F40" s="49">
        <v>17000</v>
      </c>
      <c r="G40" s="135">
        <v>14500</v>
      </c>
      <c r="H40" s="135">
        <v>16333</v>
      </c>
      <c r="I40" s="85">
        <v>16136.6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26-02-2018</vt:lpstr>
      <vt:lpstr>By Order</vt:lpstr>
      <vt:lpstr>All Stores</vt:lpstr>
      <vt:lpstr>'26-02-2018'!Print_Titles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2018-02-28T11:26:17Z</cp:lastPrinted>
  <dcterms:created xsi:type="dcterms:W3CDTF">2010-10-20T06:23:14Z</dcterms:created>
  <dcterms:modified xsi:type="dcterms:W3CDTF">2018-02-28T11:28:07Z</dcterms:modified>
</cp:coreProperties>
</file>