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19-03-2018" sheetId="9" r:id="rId4"/>
    <sheet name="By Order" sheetId="11" r:id="rId5"/>
    <sheet name="All Stores" sheetId="12" r:id="rId6"/>
  </sheets>
  <definedNames>
    <definedName name="_xlnm._FilterDatabase" localSheetId="4" hidden="1">'By Order'!$B$16:$I$31</definedName>
    <definedName name="_xlnm.Print_Titles" localSheetId="3">'19-03-2018'!$12:$14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6" i="11"/>
  <c r="G86" i="11"/>
  <c r="I89" i="11"/>
  <c r="G89" i="11"/>
  <c r="I85" i="11"/>
  <c r="G85" i="11"/>
  <c r="I84" i="11"/>
  <c r="G84" i="11"/>
  <c r="I83" i="11"/>
  <c r="G83" i="11"/>
  <c r="I80" i="11"/>
  <c r="G80" i="11"/>
  <c r="I78" i="11"/>
  <c r="G78" i="11"/>
  <c r="I77" i="11"/>
  <c r="G77" i="11"/>
  <c r="I76" i="11"/>
  <c r="G76" i="11"/>
  <c r="I79" i="11"/>
  <c r="G79" i="11"/>
  <c r="I72" i="11"/>
  <c r="G72" i="11"/>
  <c r="I73" i="11"/>
  <c r="G73" i="11"/>
  <c r="I71" i="11"/>
  <c r="G71" i="11"/>
  <c r="I70" i="11"/>
  <c r="G70" i="11"/>
  <c r="I69" i="11"/>
  <c r="G69" i="11"/>
  <c r="I68" i="11"/>
  <c r="G68" i="11"/>
  <c r="I64" i="11"/>
  <c r="G64" i="11"/>
  <c r="I63" i="11"/>
  <c r="G63" i="11"/>
  <c r="I62" i="11"/>
  <c r="G62" i="11"/>
  <c r="I65" i="11"/>
  <c r="G65" i="11"/>
  <c r="I61" i="11"/>
  <c r="G61" i="11"/>
  <c r="I60" i="11"/>
  <c r="G60" i="11"/>
  <c r="I59" i="11"/>
  <c r="G59" i="11"/>
  <c r="I58" i="11"/>
  <c r="G58" i="11"/>
  <c r="I57" i="11"/>
  <c r="G57" i="11"/>
  <c r="I53" i="11"/>
  <c r="G53" i="11"/>
  <c r="I49" i="11"/>
  <c r="G49" i="11"/>
  <c r="I52" i="11"/>
  <c r="G52" i="11"/>
  <c r="I51" i="11"/>
  <c r="G51" i="11"/>
  <c r="I50" i="11"/>
  <c r="G50" i="11"/>
  <c r="I54" i="11"/>
  <c r="G54" i="11"/>
  <c r="I46" i="11"/>
  <c r="G46" i="11"/>
  <c r="I45" i="11"/>
  <c r="G45" i="11"/>
  <c r="I44" i="11"/>
  <c r="G44" i="11"/>
  <c r="I41" i="11"/>
  <c r="G41" i="11"/>
  <c r="I42" i="11"/>
  <c r="G42" i="11"/>
  <c r="I43" i="11"/>
  <c r="G43" i="11"/>
  <c r="I35" i="11"/>
  <c r="G35" i="11"/>
  <c r="I38" i="11"/>
  <c r="G38" i="11"/>
  <c r="I36" i="11"/>
  <c r="G36" i="11"/>
  <c r="I37" i="11"/>
  <c r="G37" i="11"/>
  <c r="I34" i="11"/>
  <c r="G34" i="11"/>
  <c r="I20" i="11"/>
  <c r="G20" i="11"/>
  <c r="I16" i="11"/>
  <c r="G16" i="11"/>
  <c r="I24" i="11"/>
  <c r="G24" i="11"/>
  <c r="I30" i="11"/>
  <c r="G30" i="11"/>
  <c r="I31" i="11"/>
  <c r="G31" i="11"/>
  <c r="I27" i="11"/>
  <c r="G27" i="11"/>
  <c r="I23" i="11"/>
  <c r="G23" i="11"/>
  <c r="I28" i="11"/>
  <c r="G28" i="11"/>
  <c r="I18" i="11"/>
  <c r="G18" i="11"/>
  <c r="I17" i="11"/>
  <c r="G17" i="11"/>
  <c r="I29" i="11"/>
  <c r="G29" i="11"/>
  <c r="I19" i="11"/>
  <c r="G19" i="11"/>
  <c r="I21" i="11"/>
  <c r="G21" i="11"/>
  <c r="I25" i="11"/>
  <c r="G25" i="11"/>
  <c r="I26" i="11"/>
  <c r="G26" i="11"/>
  <c r="I22" i="11"/>
  <c r="G22" i="11"/>
  <c r="D41" i="8" l="1"/>
  <c r="G39" i="9" l="1"/>
  <c r="I39" i="9"/>
  <c r="G40" i="9"/>
  <c r="I40" i="9"/>
  <c r="G41" i="9"/>
  <c r="I41" i="9"/>
  <c r="G42" i="9"/>
  <c r="I42" i="9"/>
  <c r="G43" i="9"/>
  <c r="I43" i="9"/>
  <c r="H16" i="8" l="1"/>
  <c r="I45" i="5" l="1"/>
  <c r="F66" i="11" l="1"/>
  <c r="E66" i="11"/>
  <c r="G20" i="9" l="1"/>
  <c r="G34" i="9" l="1"/>
  <c r="G35" i="9"/>
  <c r="G36" i="9"/>
  <c r="G37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E90" i="11"/>
  <c r="H81" i="11"/>
  <c r="F81" i="11"/>
  <c r="E81" i="11"/>
  <c r="H74" i="11"/>
  <c r="F74" i="11"/>
  <c r="E74" i="11"/>
  <c r="H66" i="11"/>
  <c r="H55" i="11"/>
  <c r="F55" i="11"/>
  <c r="E55" i="11"/>
  <c r="H47" i="11"/>
  <c r="F47" i="11"/>
  <c r="E47" i="11"/>
  <c r="H39" i="11"/>
  <c r="F39" i="11"/>
  <c r="E39" i="11"/>
  <c r="H32" i="11"/>
  <c r="F32" i="11"/>
  <c r="E32" i="11"/>
  <c r="I90" i="11" l="1"/>
  <c r="H91" i="11"/>
  <c r="G74" i="11"/>
  <c r="I55" i="11"/>
  <c r="G47" i="11"/>
  <c r="G81" i="11"/>
  <c r="G55" i="11"/>
  <c r="I39" i="11"/>
  <c r="G90" i="11"/>
  <c r="I74" i="11"/>
  <c r="G66" i="11"/>
  <c r="E91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6" i="5"/>
  <c r="G17" i="5"/>
  <c r="G18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2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G41" i="8" l="1"/>
  <c r="I27" i="5" l="1"/>
  <c r="I65" i="5" l="1"/>
  <c r="I42" i="5"/>
  <c r="I43" i="5"/>
  <c r="I46" i="5"/>
  <c r="I47" i="5"/>
  <c r="I48" i="5"/>
  <c r="I49" i="5"/>
  <c r="I50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5" i="5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<sst xmlns="http://schemas.openxmlformats.org/spreadsheetml/2006/main" count="849" uniqueCount="225">
  <si>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</si>
  <si>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</si>
  <si>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</si>
  <si>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</si>
  <si>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</si>
  <si>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</si>
  <si>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</si>
  <si>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</si>
  <si>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</si>
  <si>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</si>
  <si>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</si>
  <si>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</si>
  <si>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</si>
  <si>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</si>
  <si>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</si>
  <si>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</si>
  <si>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</si>
  <si>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</si>
  <si>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</si>
  <si>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</si>
  <si>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</si>
  <si>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</si>
  <si>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</si>
  <si>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</si>
  <si>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</si>
  <si>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</si>
  <si>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</si>
  <si>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</si>
  <si>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</si>
  <si>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</si>
  <si>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</si>
  <si>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</si>
  <si>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</si>
  <si>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</si>
  <si>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</si>
  <si>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</si>
  <si>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</si>
  <si>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</si>
  <si>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</si>
  <si>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</si>
  <si>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</si>
  <si>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</si>
  <si>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</si>
  <si>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</si>
  <si>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</si>
  <si>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</si>
  <si>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</si>
  <si>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</si>
  <si>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</si>
  <si>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</si>
  <si>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</si>
  <si>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</si>
  <si>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</si>
  <si>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</si>
  <si>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</si>
  <si>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</si>
  <si>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</si>
  <si>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</si>
  <si>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</si>
  <si>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</si>
  <si>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</si>
  <si>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</si>
  <si>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</si>
  <si>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</si>
  <si>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</si>
  <si>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</si>
  <si>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</si>
  <si>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</si>
  <si>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</si>
  <si>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</si>
  <si>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</si>
  <si>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</si>
  <si>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</si>
  <si>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</si>
  <si>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</si>
  <si>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</si>
  <si>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</si>
  <si>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</si>
  <si>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</si>
  <si>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</si>
  <si>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</si>
  <si>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</si>
  <si>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</si>
  <si>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</si>
  <si>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</si>
  <si>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</si>
  <si>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</si>
  <si>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</si>
  <si>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</si>
  <si>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</si>
  <si>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</si>
  <si>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</si>
  <si>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</si>
  <si>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</si>
  <si>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</si>
  <si>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</si>
  <si>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</si>
  <si>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</si>
  <si>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</si>
  <si>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</si>
  <si>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</si>
  <si>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</si>
  <si>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</si>
  <si>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</si>
  <si>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</si>
  <si>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</si>
  <si>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</si>
  <si>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</si>
  <si>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</si>
  <si>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</si>
  <si>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</si>
  <si>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</si>
  <si>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</si>
  <si>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</si>
  <si>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</si>
  <si>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</si>
  <si>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</si>
  <si>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</si>
  <si>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</si>
  <si>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</si>
  <si>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</si>
  <si>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</si>
  <si>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</si>
  <si>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</si>
  <si>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</si>
  <si>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</si>
  <si>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</si>
  <si>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</si>
  <si>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</si>
  <si>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</si>
  <si>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</si>
  <si>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</si>
  <si>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</si>
  <si>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</si>
  <si>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</si>
  <si>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</si>
  <si>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</si>
  <si>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</si>
  <si>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</si>
  <si>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</si>
  <si>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</si>
  <si>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</si>
  <si>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</si>
  <si>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</si>
  <si>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</si>
  <si>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</si>
  <si>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</si>
  <si>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</si>
  <si>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</si>
  <si>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</si>
  <si>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</si>
  <si>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</si>
  <si>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</si>
  <si>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</si>
  <si>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</si>
  <si>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</si>
  <si>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</si>
  <si>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</si>
  <si>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</si>
  <si>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</si>
  <si>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</si>
  <si>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</si>
  <si>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</si>
  <si>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</si>
  <si>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</si>
  <si>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</si>
  <si>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</si>
  <si>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</si>
  <si>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</si>
  <si>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</si>
  <si>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</si>
  <si>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</si>
  <si>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</si>
  <si>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</si>
  <si>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</si>
  <si>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</si>
  <si>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</si>
  <si>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</si>
  <si>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</si>
  <si>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</si>
  <si>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</si>
  <si>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</si>
  <si>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</si>
  <si>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</si>
  <si>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</si>
  <si>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</si>
  <si>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</si>
  <si>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</si>
  <si>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</si>
  <si>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</si>
  <si>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</si>
  <si>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</si>
  <si>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</si>
  <si>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</si>
  <si>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</si>
  <si>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</si>
  <si>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</si>
  <si>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</si>
  <si>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</si>
  <si>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</si>
  <si>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</si>
  <si>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</si>
  <si>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</si>
  <si>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</si>
  <si>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</si>
  <si>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</si>
  <si>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</si>
  <si>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</si>
  <si>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</si>
  <si>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</si>
  <si>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</si>
  <si>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</si>
  <si>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</si>
  <si>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</si>
  <si>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</si>
  <si>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</si>
  <si>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</si>
  <si>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آذار 2017 (ل.ل.)</t>
  </si>
  <si>
    <t>معدل أسعار  السوبرماركات في 12-03-2018 (ل.ل.)</t>
  </si>
  <si>
    <t>معدل أسعار المحلات والملاحم في 12-03-2018 (ل.ل.)</t>
  </si>
  <si>
    <t>المعدل العام للأسعار في 12-03-2018  (ل.ل.)</t>
  </si>
  <si>
    <t xml:space="preserve"> التاريخ 19 آذار 2018</t>
  </si>
  <si>
    <t>معدل أسعار  السوبرماركات في 19-03-2018 (ل.ل.)</t>
  </si>
  <si>
    <t>معدل أسعار المحلات والملاحم في 19-03-2018 (ل.ل.)</t>
  </si>
  <si>
    <t>المعدل العام للأسعار في 19-03-2018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</si>
</sst>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29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5" fillId="2" borderId="32" xfId="0" applyFont="1" applyFill="1" applyBorder="1" applyAlignment="1">
      <alignment horizontal="right" indent="1"/>
    </xf>
    <xf numFmtId="1" fontId="1" fillId="2" borderId="9" xfId="0" applyNumberFormat="1" applyFont="1" applyFill="1" applyBorder="1" applyAlignment="1">
      <alignment horizontal="center"/>
    </xf>
    <xf numFmtId="1" fontId="1" fillId="2" borderId="3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/>
    </xf>
    <xf numFmtId="1" fontId="1" fillId="2" borderId="28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/>
    <xf numFmtId="0" fontId="10" fillId="0" borderId="17" xfId="0" applyFont="1" applyBorder="1" applyAlignment="1">
      <alignment horizontal="center" vertical="center" wrapText="1"/>
    </xf>
    <xf numFmtId="1" fontId="19" fillId="2" borderId="18" xfId="0" applyNumberFormat="1" applyFont="1" applyFill="1" applyBorder="1" applyAlignment="1">
      <alignment horizontal="center"/>
    </xf>
    <xf numFmtId="1" fontId="19" fillId="2" borderId="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3" t="s">
        <v>202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74" t="s">
        <v>3</v>
      </c>
      <c r="B12" s="180"/>
      <c r="C12" s="178" t="s">
        <v>0</v>
      </c>
      <c r="D12" s="176" t="s">
        <v>23</v>
      </c>
      <c r="E12" s="176" t="s">
        <v>217</v>
      </c>
      <c r="F12" s="176" t="s">
        <v>222</v>
      </c>
      <c r="G12" s="176" t="s">
        <v>197</v>
      </c>
      <c r="H12" s="176" t="s">
        <v>218</v>
      </c>
      <c r="I12" s="176" t="s">
        <v>187</v>
      </c>
    </row>
    <row r="13" spans="1:9" ht="38.25" customHeight="1" thickBot="1" x14ac:dyDescent="0.25">
      <c r="A13" s="175"/>
      <c r="B13" s="181"/>
      <c r="C13" s="179"/>
      <c r="D13" s="177"/>
      <c r="E13" s="177"/>
      <c r="F13" s="177"/>
      <c r="G13" s="177"/>
      <c r="H13" s="177"/>
      <c r="I13" s="177"/>
    </row>
    <row r="14" spans="1:9" ht="17.25" customHeight="1" thickBot="1" x14ac:dyDescent="0.3">
      <c r="A14" s="32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2"/>
      <c r="B15" s="97" t="s">
        <v>4</v>
      </c>
      <c r="C15" s="19" t="s">
        <v>84</v>
      </c>
      <c r="D15" s="20" t="s">
        <v>161</v>
      </c>
      <c r="E15" s="41">
        <v>1462.5162500000001</v>
      </c>
      <c r="F15" s="42">
        <v>1653.8</v>
      </c>
      <c r="G15" s="44">
        <f>(F15-E15)/E15</f>
        <v>0.13079085446059133</v>
      </c>
      <c r="H15" s="42">
        <v>1668.8</v>
      </c>
      <c r="I15" s="44">
        <f>(F15-H15)/H15</f>
        <v>-8.9884947267497607E-3</v>
      </c>
    </row>
    <row r="16" spans="1:9" ht="16.5" x14ac:dyDescent="0.3">
      <c r="A16" s="36"/>
      <c r="B16" s="98" t="s">
        <v>5</v>
      </c>
      <c r="C16" s="15" t="s">
        <v>85</v>
      </c>
      <c r="D16" s="11" t="s">
        <v>161</v>
      </c>
      <c r="E16" s="45">
        <v>2024.3079166666666</v>
      </c>
      <c r="F16" s="46">
        <v>1788.8</v>
      </c>
      <c r="G16" s="47">
        <f t="shared" ref="G16:G79" si="0">(F16-E16)/E16</f>
        <v>-0.11633996721924922</v>
      </c>
      <c r="H16" s="46">
        <v>1673.8</v>
      </c>
      <c r="I16" s="43">
        <f t="shared" ref="I16:I30" si="1">(F16-H16)/H16</f>
        <v>6.8705938582865334E-2</v>
      </c>
    </row>
    <row r="17" spans="1:9" ht="16.5" x14ac:dyDescent="0.3">
      <c r="A17" s="36"/>
      <c r="B17" s="98" t="s">
        <v>6</v>
      </c>
      <c r="C17" s="15" t="s">
        <v>86</v>
      </c>
      <c r="D17" s="11" t="s">
        <v>161</v>
      </c>
      <c r="E17" s="45">
        <v>2375.3412499999999</v>
      </c>
      <c r="F17" s="46">
        <v>1744.8</v>
      </c>
      <c r="G17" s="47">
        <f t="shared" si="0"/>
        <v>-0.26545291123959558</v>
      </c>
      <c r="H17" s="46">
        <v>1843.8</v>
      </c>
      <c r="I17" s="43">
        <f t="shared" si="1"/>
        <v>-5.3693459160429551E-2</v>
      </c>
    </row>
    <row r="18" spans="1:9" ht="16.5" x14ac:dyDescent="0.3">
      <c r="A18" s="36"/>
      <c r="B18" s="98" t="s">
        <v>7</v>
      </c>
      <c r="C18" s="15" t="s">
        <v>87</v>
      </c>
      <c r="D18" s="11" t="s">
        <v>161</v>
      </c>
      <c r="E18" s="45">
        <v>912.67374999999993</v>
      </c>
      <c r="F18" s="46">
        <v>561.29999999999995</v>
      </c>
      <c r="G18" s="47">
        <f t="shared" si="0"/>
        <v>-0.3849938162459477</v>
      </c>
      <c r="H18" s="46">
        <v>606.29999999999995</v>
      </c>
      <c r="I18" s="43">
        <f>(F18-H18)/H18</f>
        <v>-7.4220682830282048E-2</v>
      </c>
    </row>
    <row r="19" spans="1:9" ht="16.5" x14ac:dyDescent="0.3">
      <c r="A19" s="36"/>
      <c r="B19" s="98" t="s">
        <v>8</v>
      </c>
      <c r="C19" s="15" t="s">
        <v>89</v>
      </c>
      <c r="D19" s="11" t="s">
        <v>161</v>
      </c>
      <c r="E19" s="45">
        <v>8809.9364583333336</v>
      </c>
      <c r="F19" s="46">
        <v>7606.666666666667</v>
      </c>
      <c r="G19" s="47">
        <f>(F19-E19)/E19</f>
        <v>-0.13658098413734773</v>
      </c>
      <c r="H19" s="46">
        <v>7875</v>
      </c>
      <c r="I19" s="43">
        <f t="shared" si="1"/>
        <v>-3.4074074074074034E-2</v>
      </c>
    </row>
    <row r="20" spans="1:9" ht="16.5" x14ac:dyDescent="0.3">
      <c r="A20" s="36"/>
      <c r="B20" s="98" t="s">
        <v>9</v>
      </c>
      <c r="C20" s="15" t="s">
        <v>88</v>
      </c>
      <c r="D20" s="11" t="s">
        <v>161</v>
      </c>
      <c r="E20" s="45">
        <v>2313.35</v>
      </c>
      <c r="F20" s="46">
        <v>1553.8</v>
      </c>
      <c r="G20" s="47">
        <f t="shared" si="0"/>
        <v>-0.32833336935612856</v>
      </c>
      <c r="H20" s="46">
        <v>1713.8</v>
      </c>
      <c r="I20" s="43">
        <f t="shared" si="1"/>
        <v>-9.3359785272493875E-2</v>
      </c>
    </row>
    <row r="21" spans="1:9" ht="16.5" x14ac:dyDescent="0.3">
      <c r="A21" s="36"/>
      <c r="B21" s="98" t="s">
        <v>10</v>
      </c>
      <c r="C21" s="15" t="s">
        <v>90</v>
      </c>
      <c r="D21" s="11" t="s">
        <v>161</v>
      </c>
      <c r="E21" s="45">
        <v>1188.1199999999999</v>
      </c>
      <c r="F21" s="46">
        <v>1184.8</v>
      </c>
      <c r="G21" s="47">
        <f t="shared" si="0"/>
        <v>-2.7943305390027411E-3</v>
      </c>
      <c r="H21" s="46">
        <v>1229.7</v>
      </c>
      <c r="I21" s="43">
        <f t="shared" si="1"/>
        <v>-3.6512970643246392E-2</v>
      </c>
    </row>
    <row r="22" spans="1:9" ht="16.5" x14ac:dyDescent="0.3">
      <c r="A22" s="36"/>
      <c r="B22" s="98" t="s">
        <v>11</v>
      </c>
      <c r="C22" s="15" t="s">
        <v>91</v>
      </c>
      <c r="D22" s="13" t="s">
        <v>81</v>
      </c>
      <c r="E22" s="45">
        <v>469.91662499999995</v>
      </c>
      <c r="F22" s="46">
        <v>404.8</v>
      </c>
      <c r="G22" s="47">
        <f t="shared" si="0"/>
        <v>-0.1385705921768568</v>
      </c>
      <c r="H22" s="46">
        <v>454.8</v>
      </c>
      <c r="I22" s="43">
        <f>(F22-H22)/H22</f>
        <v>-0.10993843447669305</v>
      </c>
    </row>
    <row r="23" spans="1:9" ht="16.5" x14ac:dyDescent="0.3">
      <c r="A23" s="36"/>
      <c r="B23" s="98" t="s">
        <v>12</v>
      </c>
      <c r="C23" s="15" t="s">
        <v>92</v>
      </c>
      <c r="D23" s="13" t="s">
        <v>81</v>
      </c>
      <c r="E23" s="45">
        <v>546.171875</v>
      </c>
      <c r="F23" s="46">
        <v>664.8</v>
      </c>
      <c r="G23" s="47">
        <f t="shared" si="0"/>
        <v>0.21719925618652544</v>
      </c>
      <c r="H23" s="46">
        <v>669.8</v>
      </c>
      <c r="I23" s="43">
        <f t="shared" si="1"/>
        <v>-7.4649148999701405E-3</v>
      </c>
    </row>
    <row r="24" spans="1:9" ht="16.5" x14ac:dyDescent="0.3">
      <c r="A24" s="36"/>
      <c r="B24" s="98" t="s">
        <v>13</v>
      </c>
      <c r="C24" s="15" t="s">
        <v>93</v>
      </c>
      <c r="D24" s="13" t="s">
        <v>81</v>
      </c>
      <c r="E24" s="45">
        <v>655.35749999999996</v>
      </c>
      <c r="F24" s="46">
        <v>689.8</v>
      </c>
      <c r="G24" s="47">
        <f t="shared" si="0"/>
        <v>5.2555284711016503E-2</v>
      </c>
      <c r="H24" s="46">
        <v>724.8</v>
      </c>
      <c r="I24" s="43">
        <f t="shared" si="1"/>
        <v>-4.8289183222958061E-2</v>
      </c>
    </row>
    <row r="25" spans="1:9" ht="16.5" x14ac:dyDescent="0.3">
      <c r="A25" s="36"/>
      <c r="B25" s="98" t="s">
        <v>14</v>
      </c>
      <c r="C25" s="15" t="s">
        <v>94</v>
      </c>
      <c r="D25" s="13" t="s">
        <v>81</v>
      </c>
      <c r="E25" s="45">
        <v>541.77499999999998</v>
      </c>
      <c r="F25" s="46">
        <v>609.79999999999995</v>
      </c>
      <c r="G25" s="47">
        <f t="shared" si="0"/>
        <v>0.12555950348391856</v>
      </c>
      <c r="H25" s="46">
        <v>594.79999999999995</v>
      </c>
      <c r="I25" s="43">
        <f t="shared" si="1"/>
        <v>2.5218560860793545E-2</v>
      </c>
    </row>
    <row r="26" spans="1:9" ht="16.5" x14ac:dyDescent="0.3">
      <c r="A26" s="36"/>
      <c r="B26" s="98" t="s">
        <v>15</v>
      </c>
      <c r="C26" s="15" t="s">
        <v>95</v>
      </c>
      <c r="D26" s="13" t="s">
        <v>82</v>
      </c>
      <c r="E26" s="45">
        <v>1829.0250000000001</v>
      </c>
      <c r="F26" s="46">
        <v>1514.8</v>
      </c>
      <c r="G26" s="47">
        <f t="shared" si="0"/>
        <v>-0.17179918262462249</v>
      </c>
      <c r="H26" s="46">
        <v>1364.8</v>
      </c>
      <c r="I26" s="43">
        <f t="shared" si="1"/>
        <v>0.10990621336459555</v>
      </c>
    </row>
    <row r="27" spans="1:9" ht="16.5" x14ac:dyDescent="0.3">
      <c r="A27" s="36"/>
      <c r="B27" s="98" t="s">
        <v>16</v>
      </c>
      <c r="C27" s="15" t="s">
        <v>96</v>
      </c>
      <c r="D27" s="13" t="s">
        <v>81</v>
      </c>
      <c r="E27" s="45">
        <v>556.35</v>
      </c>
      <c r="F27" s="46">
        <v>664.8</v>
      </c>
      <c r="G27" s="47">
        <f t="shared" si="0"/>
        <v>0.19493124831490954</v>
      </c>
      <c r="H27" s="46">
        <v>649.79999999999995</v>
      </c>
      <c r="I27" s="43">
        <f t="shared" si="1"/>
        <v>2.3084025854108958E-2</v>
      </c>
    </row>
    <row r="28" spans="1:9" ht="16.5" x14ac:dyDescent="0.3">
      <c r="A28" s="36"/>
      <c r="B28" s="98" t="s">
        <v>17</v>
      </c>
      <c r="C28" s="15" t="s">
        <v>97</v>
      </c>
      <c r="D28" s="11" t="s">
        <v>161</v>
      </c>
      <c r="E28" s="45">
        <v>1095.2562499999999</v>
      </c>
      <c r="F28" s="46">
        <v>933.8</v>
      </c>
      <c r="G28" s="47">
        <f t="shared" si="0"/>
        <v>-0.14741413253747693</v>
      </c>
      <c r="H28" s="46">
        <v>914.8</v>
      </c>
      <c r="I28" s="43">
        <f t="shared" si="1"/>
        <v>2.0769567118495848E-2</v>
      </c>
    </row>
    <row r="29" spans="1:9" ht="16.5" x14ac:dyDescent="0.3">
      <c r="A29" s="36"/>
      <c r="B29" s="98" t="s">
        <v>18</v>
      </c>
      <c r="C29" s="15" t="s">
        <v>98</v>
      </c>
      <c r="D29" s="13" t="s">
        <v>83</v>
      </c>
      <c r="E29" s="45">
        <v>1913.0729166666667</v>
      </c>
      <c r="F29" s="46">
        <v>1738</v>
      </c>
      <c r="G29" s="47">
        <f t="shared" si="0"/>
        <v>-9.1513980016879506E-2</v>
      </c>
      <c r="H29" s="46">
        <v>1843</v>
      </c>
      <c r="I29" s="43">
        <f t="shared" si="1"/>
        <v>-5.697232772653283E-2</v>
      </c>
    </row>
    <row r="30" spans="1:9" ht="17.25" thickBot="1" x14ac:dyDescent="0.35">
      <c r="A30" s="37"/>
      <c r="B30" s="99" t="s">
        <v>19</v>
      </c>
      <c r="C30" s="16" t="s">
        <v>99</v>
      </c>
      <c r="D30" s="12" t="s">
        <v>161</v>
      </c>
      <c r="E30" s="48">
        <v>1047.4875000000002</v>
      </c>
      <c r="F30" s="49">
        <v>834.8</v>
      </c>
      <c r="G30" s="50">
        <f t="shared" si="0"/>
        <v>-0.2030453824031315</v>
      </c>
      <c r="H30" s="49">
        <v>814.8</v>
      </c>
      <c r="I30" s="55">
        <f t="shared" si="1"/>
        <v>2.4545900834560631E-2</v>
      </c>
    </row>
    <row r="31" spans="1:9" ht="17.25" customHeight="1" thickBot="1" x14ac:dyDescent="0.3">
      <c r="A31" s="32" t="s">
        <v>20</v>
      </c>
      <c r="B31" s="10" t="s">
        <v>21</v>
      </c>
      <c r="C31" s="5"/>
      <c r="D31" s="6"/>
      <c r="E31" s="40"/>
      <c r="F31" s="40"/>
      <c r="G31" s="51"/>
      <c r="H31" s="40"/>
      <c r="I31" s="52"/>
    </row>
    <row r="32" spans="1:9" ht="16.5" x14ac:dyDescent="0.3">
      <c r="A32" s="32"/>
      <c r="B32" s="38" t="s">
        <v>26</v>
      </c>
      <c r="C32" s="18" t="s">
        <v>100</v>
      </c>
      <c r="D32" s="20" t="s">
        <v>161</v>
      </c>
      <c r="E32" s="53">
        <v>2196</v>
      </c>
      <c r="F32" s="42">
        <v>2548.75</v>
      </c>
      <c r="G32" s="44">
        <f t="shared" si="0"/>
        <v>0.16063296903460839</v>
      </c>
      <c r="H32" s="42">
        <v>2730</v>
      </c>
      <c r="I32" s="43">
        <f>(F32-H32)/H32</f>
        <v>-6.6391941391941392E-2</v>
      </c>
    </row>
    <row r="33" spans="1:9" ht="16.5" x14ac:dyDescent="0.3">
      <c r="A33" s="36"/>
      <c r="B33" s="33" t="s">
        <v>27</v>
      </c>
      <c r="C33" s="15" t="s">
        <v>101</v>
      </c>
      <c r="D33" s="11" t="s">
        <v>161</v>
      </c>
      <c r="E33" s="45">
        <v>2048.0277777777778</v>
      </c>
      <c r="F33" s="46">
        <v>2759</v>
      </c>
      <c r="G33" s="47">
        <f t="shared" si="0"/>
        <v>0.34714969686283548</v>
      </c>
      <c r="H33" s="46">
        <v>2844</v>
      </c>
      <c r="I33" s="43">
        <f>(F33-H33)/H33</f>
        <v>-2.9887482419127989E-2</v>
      </c>
    </row>
    <row r="34" spans="1:9" ht="16.5" x14ac:dyDescent="0.3">
      <c r="A34" s="36"/>
      <c r="B34" s="38" t="s">
        <v>28</v>
      </c>
      <c r="C34" s="15" t="s">
        <v>102</v>
      </c>
      <c r="D34" s="11" t="s">
        <v>161</v>
      </c>
      <c r="E34" s="45">
        <v>1245.171875</v>
      </c>
      <c r="F34" s="46">
        <v>1331.125</v>
      </c>
      <c r="G34" s="47">
        <f t="shared" si="0"/>
        <v>6.902912499529433E-2</v>
      </c>
      <c r="H34" s="46">
        <v>1324.875</v>
      </c>
      <c r="I34" s="43">
        <f>(F34-H34)/H34</f>
        <v>4.7174261722804037E-3</v>
      </c>
    </row>
    <row r="35" spans="1:9" ht="16.5" x14ac:dyDescent="0.3">
      <c r="A35" s="36"/>
      <c r="B35" s="33" t="s">
        <v>29</v>
      </c>
      <c r="C35" s="15" t="s">
        <v>103</v>
      </c>
      <c r="D35" s="11" t="s">
        <v>161</v>
      </c>
      <c r="E35" s="45">
        <v>1633.4124999999999</v>
      </c>
      <c r="F35" s="46">
        <v>1673.75</v>
      </c>
      <c r="G35" s="47">
        <f t="shared" si="0"/>
        <v>2.4695231608672086E-2</v>
      </c>
      <c r="H35" s="46">
        <v>1611.25</v>
      </c>
      <c r="I35" s="43">
        <f>(F35-H35)/H35</f>
        <v>3.8789759503491075E-2</v>
      </c>
    </row>
    <row r="36" spans="1:9" ht="17.25" thickBot="1" x14ac:dyDescent="0.35">
      <c r="A36" s="37"/>
      <c r="B36" s="38" t="s">
        <v>30</v>
      </c>
      <c r="C36" s="15" t="s">
        <v>104</v>
      </c>
      <c r="D36" s="24" t="s">
        <v>161</v>
      </c>
      <c r="E36" s="48">
        <v>1073.125</v>
      </c>
      <c r="F36" s="49">
        <v>1427.8</v>
      </c>
      <c r="G36" s="50">
        <f t="shared" si="0"/>
        <v>0.33050669772859637</v>
      </c>
      <c r="H36" s="49">
        <v>1473.8</v>
      </c>
      <c r="I36" s="55">
        <f>(F36-H36)/H36</f>
        <v>-3.1211833355950604E-2</v>
      </c>
    </row>
    <row r="37" spans="1:9" ht="17.25" customHeight="1" thickBot="1" x14ac:dyDescent="0.3">
      <c r="A37" s="36" t="s">
        <v>25</v>
      </c>
      <c r="B37" s="10" t="s">
        <v>51</v>
      </c>
      <c r="C37" s="5"/>
      <c r="D37" s="6"/>
      <c r="E37" s="40"/>
      <c r="F37" s="40"/>
      <c r="G37" s="51"/>
      <c r="H37" s="40"/>
      <c r="I37" s="52"/>
    </row>
    <row r="38" spans="1:9" ht="16.5" x14ac:dyDescent="0.3">
      <c r="A38" s="32"/>
      <c r="B38" s="33" t="s">
        <v>31</v>
      </c>
      <c r="C38" s="15" t="s">
        <v>105</v>
      </c>
      <c r="D38" s="20" t="s">
        <v>161</v>
      </c>
      <c r="E38" s="45">
        <v>26822.677777777779</v>
      </c>
      <c r="F38" s="42">
        <v>28141.111111111109</v>
      </c>
      <c r="G38" s="44">
        <f t="shared" si="0"/>
        <v>4.9153680488442306E-2</v>
      </c>
      <c r="H38" s="42">
        <v>28141.111111111109</v>
      </c>
      <c r="I38" s="43">
        <f t="shared" ref="I38:I43" si="2">(F38-H38)/H38</f>
        <v>0</v>
      </c>
    </row>
    <row r="39" spans="1:9" ht="16.5" x14ac:dyDescent="0.3">
      <c r="A39" s="36"/>
      <c r="B39" s="33" t="s">
        <v>32</v>
      </c>
      <c r="C39" s="15" t="s">
        <v>106</v>
      </c>
      <c r="D39" s="11" t="s">
        <v>161</v>
      </c>
      <c r="E39" s="45">
        <v>15477.911111111112</v>
      </c>
      <c r="F39" s="56">
        <v>14304.222222222223</v>
      </c>
      <c r="G39" s="47">
        <f t="shared" si="0"/>
        <v>-7.5829928241824246E-2</v>
      </c>
      <c r="H39" s="56">
        <v>14304.222222222223</v>
      </c>
      <c r="I39" s="43">
        <f t="shared" si="2"/>
        <v>0</v>
      </c>
    </row>
    <row r="40" spans="1:9" ht="16.5" x14ac:dyDescent="0.3">
      <c r="A40" s="36"/>
      <c r="B40" s="33" t="s">
        <v>33</v>
      </c>
      <c r="C40" s="15" t="s">
        <v>107</v>
      </c>
      <c r="D40" s="11" t="s">
        <v>161</v>
      </c>
      <c r="E40" s="56">
        <v>12201.625</v>
      </c>
      <c r="F40" s="56">
        <v>10028.5</v>
      </c>
      <c r="G40" s="47">
        <f t="shared" si="0"/>
        <v>-0.17810127749377644</v>
      </c>
      <c r="H40" s="56">
        <v>10247.5</v>
      </c>
      <c r="I40" s="43">
        <f t="shared" si="2"/>
        <v>-2.1371066113686266E-2</v>
      </c>
    </row>
    <row r="41" spans="1:9" ht="16.5" x14ac:dyDescent="0.3">
      <c r="A41" s="36"/>
      <c r="B41" s="33" t="s">
        <v>34</v>
      </c>
      <c r="C41" s="15" t="s">
        <v>154</v>
      </c>
      <c r="D41" s="11" t="s">
        <v>161</v>
      </c>
      <c r="E41" s="46">
        <v>5998.2</v>
      </c>
      <c r="F41" s="46">
        <v>5763.2</v>
      </c>
      <c r="G41" s="47">
        <f t="shared" si="0"/>
        <v>-3.9178420192724488E-2</v>
      </c>
      <c r="H41" s="46">
        <v>5763.2</v>
      </c>
      <c r="I41" s="43">
        <f t="shared" si="2"/>
        <v>0</v>
      </c>
    </row>
    <row r="42" spans="1:9" ht="16.5" x14ac:dyDescent="0.3">
      <c r="A42" s="36"/>
      <c r="B42" s="33" t="s">
        <v>35</v>
      </c>
      <c r="C42" s="15" t="s">
        <v>152</v>
      </c>
      <c r="D42" s="11" t="s">
        <v>161</v>
      </c>
      <c r="E42" s="46">
        <v>9968.4523809523816</v>
      </c>
      <c r="F42" s="46">
        <v>9968.5714285714294</v>
      </c>
      <c r="G42" s="47">
        <f t="shared" si="0"/>
        <v>1.1942437451492536E-5</v>
      </c>
      <c r="H42" s="46">
        <v>9968.5714285714294</v>
      </c>
      <c r="I42" s="43">
        <f t="shared" si="2"/>
        <v>0</v>
      </c>
    </row>
    <row r="43" spans="1:9" ht="16.5" customHeight="1" thickBot="1" x14ac:dyDescent="0.35">
      <c r="A43" s="37"/>
      <c r="B43" s="33" t="s">
        <v>36</v>
      </c>
      <c r="C43" s="15" t="s">
        <v>153</v>
      </c>
      <c r="D43" s="24" t="s">
        <v>161</v>
      </c>
      <c r="E43" s="49">
        <v>12905.357142857143</v>
      </c>
      <c r="F43" s="49">
        <v>12125</v>
      </c>
      <c r="G43" s="50">
        <f t="shared" si="0"/>
        <v>-6.0467690604676924E-2</v>
      </c>
      <c r="H43" s="49">
        <v>12125</v>
      </c>
      <c r="I43" s="58">
        <f t="shared" si="2"/>
        <v>0</v>
      </c>
    </row>
    <row r="44" spans="1:9" ht="17.25" customHeight="1" thickBot="1" x14ac:dyDescent="0.3">
      <c r="A44" s="36" t="s">
        <v>37</v>
      </c>
      <c r="B44" s="10" t="s">
        <v>52</v>
      </c>
      <c r="C44" s="5"/>
      <c r="D44" s="6"/>
      <c r="E44" s="40"/>
      <c r="F44" s="129"/>
      <c r="G44" s="6"/>
      <c r="H44" s="129"/>
      <c r="I44" s="52"/>
    </row>
    <row r="45" spans="1:9" ht="16.5" x14ac:dyDescent="0.3">
      <c r="A45" s="32"/>
      <c r="B45" s="33" t="s">
        <v>45</v>
      </c>
      <c r="C45" s="15" t="s">
        <v>109</v>
      </c>
      <c r="D45" s="20" t="s">
        <v>108</v>
      </c>
      <c r="E45" s="42">
        <v>6619.3888888888887</v>
      </c>
      <c r="F45" s="42">
        <v>5462.7777777777774</v>
      </c>
      <c r="G45" s="44">
        <f t="shared" si="0"/>
        <v>-0.17473079925135759</v>
      </c>
      <c r="H45" s="42">
        <v>5451.1111111111113</v>
      </c>
      <c r="I45" s="43">
        <f t="shared" ref="I45:I50" si="3">(F45-H45)/H45</f>
        <v>2.1402364451690694E-3</v>
      </c>
    </row>
    <row r="46" spans="1:9" ht="16.5" x14ac:dyDescent="0.3">
      <c r="A46" s="36"/>
      <c r="B46" s="33" t="s">
        <v>46</v>
      </c>
      <c r="C46" s="15" t="s">
        <v>111</v>
      </c>
      <c r="D46" s="13" t="s">
        <v>110</v>
      </c>
      <c r="E46" s="46">
        <v>6037.333333333333</v>
      </c>
      <c r="F46" s="46">
        <v>6035.1111111111113</v>
      </c>
      <c r="G46" s="47">
        <f t="shared" si="0"/>
        <v>-3.6808009422842044E-4</v>
      </c>
      <c r="H46" s="46">
        <v>6035.1111111111113</v>
      </c>
      <c r="I46" s="86">
        <f t="shared" si="3"/>
        <v>0</v>
      </c>
    </row>
    <row r="47" spans="1:9" ht="16.5" x14ac:dyDescent="0.3">
      <c r="A47" s="36"/>
      <c r="B47" s="33" t="s">
        <v>47</v>
      </c>
      <c r="C47" s="15" t="s">
        <v>113</v>
      </c>
      <c r="D47" s="11" t="s">
        <v>114</v>
      </c>
      <c r="E47" s="46">
        <v>19273.25</v>
      </c>
      <c r="F47" s="46">
        <v>19273.75</v>
      </c>
      <c r="G47" s="47">
        <f t="shared" si="0"/>
        <v>2.5942692592064131E-5</v>
      </c>
      <c r="H47" s="46">
        <v>19273.75</v>
      </c>
      <c r="I47" s="86">
        <f t="shared" si="3"/>
        <v>0</v>
      </c>
    </row>
    <row r="48" spans="1:9" ht="16.5" x14ac:dyDescent="0.3">
      <c r="A48" s="36"/>
      <c r="B48" s="33" t="s">
        <v>48</v>
      </c>
      <c r="C48" s="15" t="s">
        <v>157</v>
      </c>
      <c r="D48" s="11" t="s">
        <v>114</v>
      </c>
      <c r="E48" s="46">
        <v>18027.499499999998</v>
      </c>
      <c r="F48" s="46">
        <v>19342.448571428573</v>
      </c>
      <c r="G48" s="47">
        <f t="shared" si="0"/>
        <v>7.2941290134473438E-2</v>
      </c>
      <c r="H48" s="46">
        <v>19342.448571428573</v>
      </c>
      <c r="I48" s="86">
        <f t="shared" si="3"/>
        <v>0</v>
      </c>
    </row>
    <row r="49" spans="1:9" ht="16.5" x14ac:dyDescent="0.3">
      <c r="A49" s="36"/>
      <c r="B49" s="33" t="s">
        <v>49</v>
      </c>
      <c r="C49" s="15" t="s">
        <v>158</v>
      </c>
      <c r="D49" s="13" t="s">
        <v>199</v>
      </c>
      <c r="E49" s="46">
        <v>1975.5714285714287</v>
      </c>
      <c r="F49" s="46">
        <v>2180.7142857142858</v>
      </c>
      <c r="G49" s="47">
        <f t="shared" si="0"/>
        <v>0.10383975703232336</v>
      </c>
      <c r="H49" s="46">
        <v>2269.2857142857142</v>
      </c>
      <c r="I49" s="43">
        <f t="shared" si="3"/>
        <v>-3.9030531948378917E-2</v>
      </c>
    </row>
    <row r="50" spans="1:9" ht="16.5" customHeight="1" thickBot="1" x14ac:dyDescent="0.35">
      <c r="A50" s="37"/>
      <c r="B50" s="33" t="s">
        <v>50</v>
      </c>
      <c r="C50" s="15" t="s">
        <v>159</v>
      </c>
      <c r="D50" s="12" t="s">
        <v>112</v>
      </c>
      <c r="E50" s="49">
        <v>23878.25</v>
      </c>
      <c r="F50" s="49">
        <v>24821.111111111109</v>
      </c>
      <c r="G50" s="55">
        <f t="shared" si="0"/>
        <v>3.9486189779867009E-2</v>
      </c>
      <c r="H50" s="49">
        <v>24821.111111111109</v>
      </c>
      <c r="I50" s="58">
        <f t="shared" si="3"/>
        <v>0</v>
      </c>
    </row>
    <row r="51" spans="1:9" ht="17.25" customHeight="1" thickBot="1" x14ac:dyDescent="0.3">
      <c r="A51" s="36" t="s">
        <v>44</v>
      </c>
      <c r="B51" s="10" t="s">
        <v>57</v>
      </c>
      <c r="C51" s="5"/>
      <c r="D51" s="6"/>
      <c r="E51" s="40"/>
      <c r="F51" s="40"/>
      <c r="G51" s="51"/>
      <c r="H51" s="40"/>
      <c r="I51" s="52"/>
    </row>
    <row r="52" spans="1:9" ht="16.5" x14ac:dyDescent="0.3">
      <c r="A52" s="32"/>
      <c r="B52" s="39" t="s">
        <v>38</v>
      </c>
      <c r="C52" s="19" t="s">
        <v>115</v>
      </c>
      <c r="D52" s="20" t="s">
        <v>114</v>
      </c>
      <c r="E52" s="42">
        <v>2500</v>
      </c>
      <c r="F52" s="65">
        <v>3750</v>
      </c>
      <c r="G52" s="44">
        <f t="shared" si="0"/>
        <v>0.5</v>
      </c>
      <c r="H52" s="65">
        <v>3750</v>
      </c>
      <c r="I52" s="124">
        <f t="shared" ref="I52:I60" si="4">(F52-H52)/H52</f>
        <v>0</v>
      </c>
    </row>
    <row r="53" spans="1:9" ht="16.5" x14ac:dyDescent="0.3">
      <c r="A53" s="36"/>
      <c r="B53" s="33" t="s">
        <v>39</v>
      </c>
      <c r="C53" s="15" t="s">
        <v>116</v>
      </c>
      <c r="D53" s="11" t="s">
        <v>114</v>
      </c>
      <c r="E53" s="46">
        <v>3973.6666666666665</v>
      </c>
      <c r="F53" s="69">
        <v>3948</v>
      </c>
      <c r="G53" s="47">
        <f t="shared" si="0"/>
        <v>-6.4591896652964973E-3</v>
      </c>
      <c r="H53" s="69">
        <v>3948</v>
      </c>
      <c r="I53" s="86">
        <f t="shared" si="4"/>
        <v>0</v>
      </c>
    </row>
    <row r="54" spans="1:9" ht="16.5" x14ac:dyDescent="0.3">
      <c r="A54" s="36"/>
      <c r="B54" s="33" t="s">
        <v>40</v>
      </c>
      <c r="C54" s="15" t="s">
        <v>117</v>
      </c>
      <c r="D54" s="11" t="s">
        <v>114</v>
      </c>
      <c r="E54" s="46">
        <v>2014.1666666666665</v>
      </c>
      <c r="F54" s="69">
        <v>2047.5</v>
      </c>
      <c r="G54" s="47">
        <f t="shared" si="0"/>
        <v>1.6549441456350924E-2</v>
      </c>
      <c r="H54" s="69">
        <v>2047.5</v>
      </c>
      <c r="I54" s="86">
        <f t="shared" si="4"/>
        <v>0</v>
      </c>
    </row>
    <row r="55" spans="1:9" ht="16.5" x14ac:dyDescent="0.3">
      <c r="A55" s="36"/>
      <c r="B55" s="33" t="s">
        <v>41</v>
      </c>
      <c r="C55" s="15" t="s">
        <v>118</v>
      </c>
      <c r="D55" s="11" t="s">
        <v>114</v>
      </c>
      <c r="E55" s="46">
        <v>5250</v>
      </c>
      <c r="F55" s="69">
        <v>5500</v>
      </c>
      <c r="G55" s="47">
        <f t="shared" si="0"/>
        <v>4.7619047619047616E-2</v>
      </c>
      <c r="H55" s="69">
        <v>5500</v>
      </c>
      <c r="I55" s="86">
        <f t="shared" si="4"/>
        <v>0</v>
      </c>
    </row>
    <row r="56" spans="1:9" ht="16.5" x14ac:dyDescent="0.3">
      <c r="A56" s="36"/>
      <c r="B56" s="101" t="s">
        <v>42</v>
      </c>
      <c r="C56" s="102" t="s">
        <v>198</v>
      </c>
      <c r="D56" s="103" t="s">
        <v>114</v>
      </c>
      <c r="E56" s="60">
        <v>1886.25</v>
      </c>
      <c r="F56" s="104">
        <v>2108.75</v>
      </c>
      <c r="G56" s="54">
        <f t="shared" si="0"/>
        <v>0.11795891318754141</v>
      </c>
      <c r="H56" s="104">
        <v>2108.75</v>
      </c>
      <c r="I56" s="87">
        <f t="shared" si="4"/>
        <v>0</v>
      </c>
    </row>
    <row r="57" spans="1:9" ht="17.25" thickBot="1" x14ac:dyDescent="0.35">
      <c r="A57" s="37"/>
      <c r="B57" s="35" t="s">
        <v>43</v>
      </c>
      <c r="C57" s="16" t="s">
        <v>119</v>
      </c>
      <c r="D57" s="12" t="s">
        <v>114</v>
      </c>
      <c r="E57" s="49">
        <v>4762.8645833333339</v>
      </c>
      <c r="F57" s="49">
        <v>4440.5</v>
      </c>
      <c r="G57" s="50">
        <f t="shared" si="0"/>
        <v>-6.7682920161405091E-2</v>
      </c>
      <c r="H57" s="49">
        <v>4403.333333333333</v>
      </c>
      <c r="I57" s="125">
        <f t="shared" si="4"/>
        <v>8.4405753217260352E-3</v>
      </c>
    </row>
    <row r="58" spans="1:9" ht="16.5" x14ac:dyDescent="0.3">
      <c r="A58" s="36"/>
      <c r="B58" s="38" t="s">
        <v>54</v>
      </c>
      <c r="C58" s="14" t="s">
        <v>121</v>
      </c>
      <c r="D58" s="11" t="s">
        <v>120</v>
      </c>
      <c r="E58" s="56">
        <v>5177.7</v>
      </c>
      <c r="F58" s="67">
        <v>5076.25</v>
      </c>
      <c r="G58" s="43">
        <f t="shared" si="0"/>
        <v>-1.9593641964578832E-2</v>
      </c>
      <c r="H58" s="67">
        <v>5076.25</v>
      </c>
      <c r="I58" s="43">
        <f t="shared" si="4"/>
        <v>0</v>
      </c>
    </row>
    <row r="59" spans="1:9" ht="16.5" x14ac:dyDescent="0.3">
      <c r="A59" s="36"/>
      <c r="B59" s="33" t="s">
        <v>55</v>
      </c>
      <c r="C59" s="15" t="s">
        <v>122</v>
      </c>
      <c r="D59" s="13" t="s">
        <v>120</v>
      </c>
      <c r="E59" s="46">
        <v>4839.3999999999996</v>
      </c>
      <c r="F59" s="69">
        <v>4967</v>
      </c>
      <c r="G59" s="47">
        <f t="shared" si="0"/>
        <v>2.6366904988221758E-2</v>
      </c>
      <c r="H59" s="69">
        <v>4967</v>
      </c>
      <c r="I59" s="43">
        <f t="shared" si="4"/>
        <v>0</v>
      </c>
    </row>
    <row r="60" spans="1:9" ht="16.5" customHeight="1" thickBot="1" x14ac:dyDescent="0.35">
      <c r="A60" s="37"/>
      <c r="B60" s="33" t="s">
        <v>56</v>
      </c>
      <c r="C60" s="15" t="s">
        <v>123</v>
      </c>
      <c r="D60" s="12" t="s">
        <v>120</v>
      </c>
      <c r="E60" s="49">
        <v>17302.375</v>
      </c>
      <c r="F60" s="72">
        <v>20063.75</v>
      </c>
      <c r="G60" s="50">
        <f t="shared" si="0"/>
        <v>0.15959514228537991</v>
      </c>
      <c r="H60" s="72">
        <v>20063.75</v>
      </c>
      <c r="I60" s="50">
        <f t="shared" si="4"/>
        <v>0</v>
      </c>
    </row>
    <row r="61" spans="1:9" ht="17.25" customHeight="1" thickBot="1" x14ac:dyDescent="0.3">
      <c r="A61" s="36" t="s">
        <v>53</v>
      </c>
      <c r="B61" s="10" t="s">
        <v>58</v>
      </c>
      <c r="C61" s="5"/>
      <c r="D61" s="6"/>
      <c r="E61" s="40"/>
      <c r="F61" s="51"/>
      <c r="G61" s="51"/>
      <c r="H61" s="51"/>
      <c r="I61" s="52"/>
    </row>
    <row r="62" spans="1:9" ht="16.5" x14ac:dyDescent="0.3">
      <c r="A62" s="32"/>
      <c r="B62" s="33" t="s">
        <v>59</v>
      </c>
      <c r="C62" s="15" t="s">
        <v>128</v>
      </c>
      <c r="D62" s="20" t="s">
        <v>124</v>
      </c>
      <c r="E62" s="42">
        <v>5886.9</v>
      </c>
      <c r="F62" s="53">
        <v>6503.125</v>
      </c>
      <c r="G62" s="44">
        <f t="shared" si="0"/>
        <v>0.10467733442049303</v>
      </c>
      <c r="H62" s="53">
        <v>6504.375</v>
      </c>
      <c r="I62" s="43">
        <f t="shared" ref="I62:I67" si="5">(F62-H62)/H62</f>
        <v>-1.9217834150091285E-4</v>
      </c>
    </row>
    <row r="63" spans="1:9" ht="16.5" x14ac:dyDescent="0.3">
      <c r="A63" s="36"/>
      <c r="B63" s="33" t="s">
        <v>60</v>
      </c>
      <c r="C63" s="15" t="s">
        <v>129</v>
      </c>
      <c r="D63" s="13" t="s">
        <v>215</v>
      </c>
      <c r="E63" s="46">
        <v>47046.625</v>
      </c>
      <c r="F63" s="45">
        <v>47046.625</v>
      </c>
      <c r="G63" s="47">
        <f t="shared" si="0"/>
        <v>0</v>
      </c>
      <c r="H63" s="45">
        <v>47046.625</v>
      </c>
      <c r="I63" s="43">
        <f t="shared" si="5"/>
        <v>0</v>
      </c>
    </row>
    <row r="64" spans="1:9" ht="16.5" x14ac:dyDescent="0.3">
      <c r="A64" s="36"/>
      <c r="B64" s="33" t="s">
        <v>61</v>
      </c>
      <c r="C64" s="15" t="s">
        <v>130</v>
      </c>
      <c r="D64" s="13" t="s">
        <v>216</v>
      </c>
      <c r="E64" s="46">
        <v>12540.5</v>
      </c>
      <c r="F64" s="45">
        <v>12748.75</v>
      </c>
      <c r="G64" s="47">
        <f t="shared" si="0"/>
        <v>1.6606195925202346E-2</v>
      </c>
      <c r="H64" s="45">
        <v>12748.75</v>
      </c>
      <c r="I64" s="86">
        <f t="shared" si="5"/>
        <v>0</v>
      </c>
    </row>
    <row r="65" spans="1:9" ht="16.5" x14ac:dyDescent="0.3">
      <c r="A65" s="36"/>
      <c r="B65" s="33" t="s">
        <v>62</v>
      </c>
      <c r="C65" s="15" t="s">
        <v>131</v>
      </c>
      <c r="D65" s="13" t="s">
        <v>125</v>
      </c>
      <c r="E65" s="46">
        <v>6724.7222222222226</v>
      </c>
      <c r="F65" s="45">
        <v>7540.2222222222226</v>
      </c>
      <c r="G65" s="47">
        <f t="shared" si="0"/>
        <v>0.12126894956421165</v>
      </c>
      <c r="H65" s="45">
        <v>7540.2222222222226</v>
      </c>
      <c r="I65" s="86">
        <f t="shared" si="5"/>
        <v>0</v>
      </c>
    </row>
    <row r="66" spans="1:9" ht="16.5" x14ac:dyDescent="0.3">
      <c r="A66" s="36"/>
      <c r="B66" s="33" t="s">
        <v>63</v>
      </c>
      <c r="C66" s="15" t="s">
        <v>132</v>
      </c>
      <c r="D66" s="13" t="s">
        <v>126</v>
      </c>
      <c r="E66" s="46">
        <v>3856.6499999999996</v>
      </c>
      <c r="F66" s="45">
        <v>3859.2</v>
      </c>
      <c r="G66" s="47">
        <f t="shared" si="0"/>
        <v>6.6119559721524693E-4</v>
      </c>
      <c r="H66" s="45">
        <v>3832.4444444444443</v>
      </c>
      <c r="I66" s="86">
        <f t="shared" si="5"/>
        <v>6.9813290038269532E-3</v>
      </c>
    </row>
    <row r="67" spans="1:9" ht="16.5" customHeight="1" thickBot="1" x14ac:dyDescent="0.35">
      <c r="A67" s="37"/>
      <c r="B67" s="33" t="s">
        <v>64</v>
      </c>
      <c r="C67" s="15" t="s">
        <v>133</v>
      </c>
      <c r="D67" s="12" t="s">
        <v>127</v>
      </c>
      <c r="E67" s="49">
        <v>3383.1428571428573</v>
      </c>
      <c r="F67" s="57">
        <v>3424.1428571428573</v>
      </c>
      <c r="G67" s="50">
        <f t="shared" si="0"/>
        <v>1.2118908875939532E-2</v>
      </c>
      <c r="H67" s="57">
        <v>3424.1428571428573</v>
      </c>
      <c r="I67" s="87">
        <f t="shared" si="5"/>
        <v>0</v>
      </c>
    </row>
    <row r="68" spans="1:9" ht="17.25" customHeight="1" thickBot="1" x14ac:dyDescent="0.3">
      <c r="A68" s="36" t="s">
        <v>65</v>
      </c>
      <c r="B68" s="10" t="s">
        <v>66</v>
      </c>
      <c r="C68" s="5"/>
      <c r="D68" s="6"/>
      <c r="E68" s="40"/>
      <c r="F68" s="51"/>
      <c r="G68" s="59"/>
      <c r="H68" s="51"/>
      <c r="I68" s="52"/>
    </row>
    <row r="69" spans="1:9" ht="16.5" x14ac:dyDescent="0.3">
      <c r="A69" s="32"/>
      <c r="B69" s="33" t="s">
        <v>68</v>
      </c>
      <c r="C69" s="18" t="s">
        <v>138</v>
      </c>
      <c r="D69" s="20" t="s">
        <v>134</v>
      </c>
      <c r="E69" s="42">
        <v>3594.55</v>
      </c>
      <c r="F69" s="42">
        <v>3659.1</v>
      </c>
      <c r="G69" s="44">
        <f t="shared" si="0"/>
        <v>1.7957741581004501E-2</v>
      </c>
      <c r="H69" s="42">
        <v>3632.6</v>
      </c>
      <c r="I69" s="43">
        <f>(F69-H69)/H69</f>
        <v>7.2950503771403406E-3</v>
      </c>
    </row>
    <row r="70" spans="1:9" ht="16.5" x14ac:dyDescent="0.3">
      <c r="A70" s="36"/>
      <c r="B70" s="33" t="s">
        <v>67</v>
      </c>
      <c r="C70" s="15" t="s">
        <v>139</v>
      </c>
      <c r="D70" s="13" t="s">
        <v>135</v>
      </c>
      <c r="E70" s="46">
        <v>2742.7777777777778</v>
      </c>
      <c r="F70" s="46">
        <v>2747.2222222222222</v>
      </c>
      <c r="G70" s="47">
        <f t="shared" si="0"/>
        <v>1.620417257443755E-3</v>
      </c>
      <c r="H70" s="46">
        <v>2747.2222222222222</v>
      </c>
      <c r="I70" s="43">
        <f>(F70-H70)/H70</f>
        <v>0</v>
      </c>
    </row>
    <row r="71" spans="1:9" ht="16.5" x14ac:dyDescent="0.3">
      <c r="A71" s="36"/>
      <c r="B71" s="33" t="s">
        <v>69</v>
      </c>
      <c r="C71" s="15" t="s">
        <v>140</v>
      </c>
      <c r="D71" s="13" t="s">
        <v>136</v>
      </c>
      <c r="E71" s="46">
        <v>1286.8888888888889</v>
      </c>
      <c r="F71" s="46">
        <v>1320</v>
      </c>
      <c r="G71" s="47">
        <f t="shared" si="0"/>
        <v>2.5729580383353459E-2</v>
      </c>
      <c r="H71" s="46">
        <v>1320</v>
      </c>
      <c r="I71" s="43">
        <f>(F71-H71)/H71</f>
        <v>0</v>
      </c>
    </row>
    <row r="72" spans="1:9" ht="16.5" x14ac:dyDescent="0.3">
      <c r="A72" s="36"/>
      <c r="B72" s="33" t="s">
        <v>70</v>
      </c>
      <c r="C72" s="15" t="s">
        <v>141</v>
      </c>
      <c r="D72" s="13" t="s">
        <v>137</v>
      </c>
      <c r="E72" s="46">
        <v>2110.1874999999995</v>
      </c>
      <c r="F72" s="46">
        <v>2039.375</v>
      </c>
      <c r="G72" s="47">
        <f t="shared" si="0"/>
        <v>-3.3557444539880729E-2</v>
      </c>
      <c r="H72" s="46">
        <v>2039.375</v>
      </c>
      <c r="I72" s="43">
        <f>(F72-H72)/H72</f>
        <v>0</v>
      </c>
    </row>
    <row r="73" spans="1:9" ht="16.5" customHeight="1" thickBot="1" x14ac:dyDescent="0.35">
      <c r="A73" s="37"/>
      <c r="B73" s="33" t="s">
        <v>71</v>
      </c>
      <c r="C73" s="15" t="s">
        <v>160</v>
      </c>
      <c r="D73" s="12" t="s">
        <v>134</v>
      </c>
      <c r="E73" s="49">
        <v>1702</v>
      </c>
      <c r="F73" s="49">
        <v>1707.6666666666667</v>
      </c>
      <c r="G73" s="47">
        <f t="shared" si="0"/>
        <v>3.3294163728946782E-3</v>
      </c>
      <c r="H73" s="49">
        <v>1686.9</v>
      </c>
      <c r="I73" s="58">
        <f>(F73-H73)/H73</f>
        <v>1.2310549923923558E-2</v>
      </c>
    </row>
    <row r="74" spans="1:9" ht="17.25" customHeight="1" thickBot="1" x14ac:dyDescent="0.3">
      <c r="A74" s="36" t="s">
        <v>72</v>
      </c>
      <c r="B74" s="10" t="s">
        <v>73</v>
      </c>
      <c r="C74" s="5"/>
      <c r="D74" s="6"/>
      <c r="E74" s="40"/>
      <c r="F74" s="51"/>
      <c r="G74" s="51"/>
      <c r="H74" s="51"/>
      <c r="I74" s="52"/>
    </row>
    <row r="75" spans="1:9" ht="16.5" x14ac:dyDescent="0.3">
      <c r="A75" s="32"/>
      <c r="B75" s="33" t="s">
        <v>74</v>
      </c>
      <c r="C75" s="15" t="s">
        <v>144</v>
      </c>
      <c r="D75" s="20" t="s">
        <v>142</v>
      </c>
      <c r="E75" s="42">
        <v>1423</v>
      </c>
      <c r="F75" s="42">
        <v>1466.4285714285713</v>
      </c>
      <c r="G75" s="43">
        <f t="shared" si="0"/>
        <v>3.0519024194357928E-2</v>
      </c>
      <c r="H75" s="42">
        <v>1466.4285714285713</v>
      </c>
      <c r="I75" s="44">
        <f>(F75-H75)/H75</f>
        <v>0</v>
      </c>
    </row>
    <row r="76" spans="1:9" ht="16.5" x14ac:dyDescent="0.3">
      <c r="A76" s="36"/>
      <c r="B76" s="33" t="s">
        <v>76</v>
      </c>
      <c r="C76" s="15" t="s">
        <v>143</v>
      </c>
      <c r="D76" s="11" t="s">
        <v>161</v>
      </c>
      <c r="E76" s="46">
        <v>1474.7</v>
      </c>
      <c r="F76" s="31">
        <v>1435.3333333333333</v>
      </c>
      <c r="G76" s="47">
        <f t="shared" si="0"/>
        <v>-2.6694694966207896E-2</v>
      </c>
      <c r="H76" s="31">
        <v>1435.3333333333333</v>
      </c>
      <c r="I76" s="43">
        <f t="shared" ref="I76:I81" si="6">(F76-H76)/H76</f>
        <v>0</v>
      </c>
    </row>
    <row r="77" spans="1:9" ht="16.5" x14ac:dyDescent="0.3">
      <c r="A77" s="36"/>
      <c r="B77" s="33" t="s">
        <v>75</v>
      </c>
      <c r="C77" s="15" t="s">
        <v>148</v>
      </c>
      <c r="D77" s="13" t="s">
        <v>145</v>
      </c>
      <c r="E77" s="46">
        <v>914.8</v>
      </c>
      <c r="F77" s="46">
        <v>823.66666666666663</v>
      </c>
      <c r="G77" s="47">
        <f t="shared" si="0"/>
        <v>-9.9621046494680066E-2</v>
      </c>
      <c r="H77" s="46">
        <v>823.66666666666663</v>
      </c>
      <c r="I77" s="43">
        <f t="shared" si="6"/>
        <v>0</v>
      </c>
    </row>
    <row r="78" spans="1:9" ht="16.5" x14ac:dyDescent="0.3">
      <c r="A78" s="36"/>
      <c r="B78" s="33" t="s">
        <v>77</v>
      </c>
      <c r="C78" s="15" t="s">
        <v>146</v>
      </c>
      <c r="D78" s="13" t="s">
        <v>162</v>
      </c>
      <c r="E78" s="46">
        <v>1420.95</v>
      </c>
      <c r="F78" s="46">
        <v>1504.9</v>
      </c>
      <c r="G78" s="47">
        <f t="shared" si="0"/>
        <v>5.9080192828741364E-2</v>
      </c>
      <c r="H78" s="46">
        <v>1487.7</v>
      </c>
      <c r="I78" s="43">
        <f t="shared" si="6"/>
        <v>1.1561470726625021E-2</v>
      </c>
    </row>
    <row r="79" spans="1:9" ht="16.5" x14ac:dyDescent="0.3">
      <c r="A79" s="36"/>
      <c r="B79" s="33" t="s">
        <v>78</v>
      </c>
      <c r="C79" s="15" t="s">
        <v>149</v>
      </c>
      <c r="D79" s="25" t="s">
        <v>147</v>
      </c>
      <c r="E79" s="60">
        <v>1701.9</v>
      </c>
      <c r="F79" s="60">
        <v>1937.3</v>
      </c>
      <c r="G79" s="47">
        <f t="shared" si="0"/>
        <v>0.13831599976496847</v>
      </c>
      <c r="H79" s="60">
        <v>1937.3</v>
      </c>
      <c r="I79" s="43">
        <f t="shared" si="6"/>
        <v>0</v>
      </c>
    </row>
    <row r="80" spans="1:9" ht="16.5" x14ac:dyDescent="0.3">
      <c r="A80" s="36"/>
      <c r="B80" s="33" t="s">
        <v>79</v>
      </c>
      <c r="C80" s="15" t="s">
        <v>155</v>
      </c>
      <c r="D80" s="25" t="s">
        <v>156</v>
      </c>
      <c r="E80" s="60">
        <v>8750</v>
      </c>
      <c r="F80" s="60">
        <v>8250</v>
      </c>
      <c r="G80" s="47">
        <f>(F80-E80)/E80</f>
        <v>-5.7142857142857141E-2</v>
      </c>
      <c r="H80" s="60">
        <v>8250</v>
      </c>
      <c r="I80" s="43">
        <f t="shared" si="6"/>
        <v>0</v>
      </c>
    </row>
    <row r="81" spans="1:9" ht="16.5" customHeight="1" thickBot="1" x14ac:dyDescent="0.35">
      <c r="A81" s="34"/>
      <c r="B81" s="35" t="s">
        <v>80</v>
      </c>
      <c r="C81" s="16" t="s">
        <v>151</v>
      </c>
      <c r="D81" s="12" t="s">
        <v>150</v>
      </c>
      <c r="E81" s="49">
        <v>3691.3</v>
      </c>
      <c r="F81" s="49">
        <v>3992</v>
      </c>
      <c r="G81" s="50">
        <f>(F81-E81)/E81</f>
        <v>8.1461815620513051E-2</v>
      </c>
      <c r="H81" s="49">
        <v>3992</v>
      </c>
      <c r="I81" s="55">
        <f t="shared" si="6"/>
        <v>0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3" t="s">
        <v>203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74" t="s">
        <v>3</v>
      </c>
      <c r="B12" s="180"/>
      <c r="C12" s="182" t="s">
        <v>0</v>
      </c>
      <c r="D12" s="176" t="s">
        <v>23</v>
      </c>
      <c r="E12" s="176" t="s">
        <v>217</v>
      </c>
      <c r="F12" s="184" t="s">
        <v>223</v>
      </c>
      <c r="G12" s="176" t="s">
        <v>197</v>
      </c>
      <c r="H12" s="184" t="s">
        <v>219</v>
      </c>
      <c r="I12" s="176" t="s">
        <v>187</v>
      </c>
    </row>
    <row r="13" spans="1:9" ht="30.75" customHeight="1" thickBot="1" x14ac:dyDescent="0.25">
      <c r="A13" s="175"/>
      <c r="B13" s="181"/>
      <c r="C13" s="183"/>
      <c r="D13" s="177"/>
      <c r="E13" s="177"/>
      <c r="F13" s="185"/>
      <c r="G13" s="177"/>
      <c r="H13" s="185"/>
      <c r="I13" s="177"/>
    </row>
    <row r="14" spans="1:9" ht="17.25" customHeight="1" thickBot="1" x14ac:dyDescent="0.3">
      <c r="A14" s="32" t="s">
        <v>24</v>
      </c>
      <c r="B14" s="10" t="s">
        <v>22</v>
      </c>
      <c r="C14" s="5"/>
      <c r="D14" s="6"/>
      <c r="E14" s="7"/>
      <c r="F14" s="7"/>
      <c r="G14" s="7"/>
      <c r="H14" s="7"/>
      <c r="I14" s="115"/>
    </row>
    <row r="15" spans="1:9" ht="16.5" x14ac:dyDescent="0.3">
      <c r="A15" s="32"/>
      <c r="B15" s="39" t="s">
        <v>4</v>
      </c>
      <c r="C15" s="19" t="s">
        <v>84</v>
      </c>
      <c r="D15" s="11" t="s">
        <v>161</v>
      </c>
      <c r="E15" s="41">
        <v>1462.5162500000001</v>
      </c>
      <c r="F15" s="82">
        <v>1624.866</v>
      </c>
      <c r="G15" s="43">
        <f>(F15-E15)/E15</f>
        <v>0.11100714265567979</v>
      </c>
      <c r="H15" s="82">
        <v>1723.3340000000001</v>
      </c>
      <c r="I15" s="126">
        <f>(F15-H15)/H15</f>
        <v>-5.7138082345035882E-2</v>
      </c>
    </row>
    <row r="16" spans="1:9" ht="16.5" x14ac:dyDescent="0.3">
      <c r="A16" s="36"/>
      <c r="B16" s="33" t="s">
        <v>5</v>
      </c>
      <c r="C16" s="15" t="s">
        <v>85</v>
      </c>
      <c r="D16" s="11" t="s">
        <v>161</v>
      </c>
      <c r="E16" s="45">
        <v>2024.3079166666666</v>
      </c>
      <c r="F16" s="82">
        <v>1891.6659999999999</v>
      </c>
      <c r="G16" s="47">
        <f t="shared" ref="G16:G39" si="0">(F16-E16)/E16</f>
        <v>-6.5524575374423258E-2</v>
      </c>
      <c r="H16" s="82">
        <v>2075</v>
      </c>
      <c r="I16" s="47">
        <f>(F16-H16)/H16</f>
        <v>-8.8353734939759065E-2</v>
      </c>
    </row>
    <row r="17" spans="1:9" ht="16.5" x14ac:dyDescent="0.3">
      <c r="A17" s="36"/>
      <c r="B17" s="33" t="s">
        <v>6</v>
      </c>
      <c r="C17" s="15" t="s">
        <v>86</v>
      </c>
      <c r="D17" s="11" t="s">
        <v>161</v>
      </c>
      <c r="E17" s="45">
        <v>2375.3412499999999</v>
      </c>
      <c r="F17" s="82">
        <v>2000</v>
      </c>
      <c r="G17" s="47">
        <f t="shared" si="0"/>
        <v>-0.15801571668912834</v>
      </c>
      <c r="H17" s="82">
        <v>2016.5340000000001</v>
      </c>
      <c r="I17" s="47">
        <f t="shared" ref="I17:I29" si="1">(F17-H17)/H17</f>
        <v>-8.1992170724620086E-3</v>
      </c>
    </row>
    <row r="18" spans="1:9" ht="16.5" x14ac:dyDescent="0.3">
      <c r="A18" s="36"/>
      <c r="B18" s="33" t="s">
        <v>7</v>
      </c>
      <c r="C18" s="15" t="s">
        <v>87</v>
      </c>
      <c r="D18" s="11" t="s">
        <v>161</v>
      </c>
      <c r="E18" s="45">
        <v>912.67374999999993</v>
      </c>
      <c r="F18" s="82">
        <v>814.93399999999997</v>
      </c>
      <c r="G18" s="47">
        <f t="shared" si="0"/>
        <v>-0.10709166336820794</v>
      </c>
      <c r="H18" s="82">
        <v>833.26599999999996</v>
      </c>
      <c r="I18" s="47">
        <f t="shared" si="1"/>
        <v>-2.2000177614351232E-2</v>
      </c>
    </row>
    <row r="19" spans="1:9" ht="16.5" x14ac:dyDescent="0.3">
      <c r="A19" s="36"/>
      <c r="B19" s="33" t="s">
        <v>8</v>
      </c>
      <c r="C19" s="15" t="s">
        <v>89</v>
      </c>
      <c r="D19" s="11" t="s">
        <v>161</v>
      </c>
      <c r="E19" s="45">
        <v>8809.9364583333336</v>
      </c>
      <c r="F19" s="82">
        <v>5166.6660000000002</v>
      </c>
      <c r="G19" s="47">
        <f t="shared" si="0"/>
        <v>-0.41354105963921656</v>
      </c>
      <c r="H19" s="82">
        <v>5816.5339999999997</v>
      </c>
      <c r="I19" s="47">
        <f t="shared" si="1"/>
        <v>-0.11172770588119996</v>
      </c>
    </row>
    <row r="20" spans="1:9" ht="16.5" x14ac:dyDescent="0.3">
      <c r="A20" s="36"/>
      <c r="B20" s="33" t="s">
        <v>9</v>
      </c>
      <c r="C20" s="15" t="s">
        <v>88</v>
      </c>
      <c r="D20" s="11" t="s">
        <v>161</v>
      </c>
      <c r="E20" s="45">
        <v>2313.35</v>
      </c>
      <c r="F20" s="82">
        <v>1683.2</v>
      </c>
      <c r="G20" s="47">
        <f t="shared" si="0"/>
        <v>-0.27239717293103072</v>
      </c>
      <c r="H20" s="82">
        <v>1516.5340000000001</v>
      </c>
      <c r="I20" s="47">
        <f t="shared" si="1"/>
        <v>0.10989928349776525</v>
      </c>
    </row>
    <row r="21" spans="1:9" ht="16.5" x14ac:dyDescent="0.3">
      <c r="A21" s="36"/>
      <c r="B21" s="33" t="s">
        <v>10</v>
      </c>
      <c r="C21" s="15" t="s">
        <v>90</v>
      </c>
      <c r="D21" s="11" t="s">
        <v>161</v>
      </c>
      <c r="E21" s="45">
        <v>1188.1199999999999</v>
      </c>
      <c r="F21" s="82">
        <v>1183.2</v>
      </c>
      <c r="G21" s="47">
        <f t="shared" si="0"/>
        <v>-4.1409958590040109E-3</v>
      </c>
      <c r="H21" s="82">
        <v>1340</v>
      </c>
      <c r="I21" s="47">
        <f t="shared" si="1"/>
        <v>-0.11701492537313429</v>
      </c>
    </row>
    <row r="22" spans="1:9" ht="16.5" x14ac:dyDescent="0.3">
      <c r="A22" s="36"/>
      <c r="B22" s="33" t="s">
        <v>11</v>
      </c>
      <c r="C22" s="15" t="s">
        <v>91</v>
      </c>
      <c r="D22" s="13" t="s">
        <v>81</v>
      </c>
      <c r="E22" s="45">
        <v>469.91662499999995</v>
      </c>
      <c r="F22" s="82">
        <v>373.2</v>
      </c>
      <c r="G22" s="47">
        <f t="shared" si="0"/>
        <v>-0.20581656373617335</v>
      </c>
      <c r="H22" s="82">
        <v>385</v>
      </c>
      <c r="I22" s="47">
        <f t="shared" si="1"/>
        <v>-3.064935064935068E-2</v>
      </c>
    </row>
    <row r="23" spans="1:9" ht="16.5" x14ac:dyDescent="0.3">
      <c r="A23" s="36"/>
      <c r="B23" s="33" t="s">
        <v>12</v>
      </c>
      <c r="C23" s="15" t="s">
        <v>92</v>
      </c>
      <c r="D23" s="13" t="s">
        <v>81</v>
      </c>
      <c r="E23" s="45">
        <v>546.171875</v>
      </c>
      <c r="F23" s="82">
        <v>525</v>
      </c>
      <c r="G23" s="47">
        <f t="shared" si="0"/>
        <v>-3.8764125303962234E-2</v>
      </c>
      <c r="H23" s="82">
        <v>525</v>
      </c>
      <c r="I23" s="47">
        <f t="shared" si="1"/>
        <v>0</v>
      </c>
    </row>
    <row r="24" spans="1:9" ht="16.5" x14ac:dyDescent="0.3">
      <c r="A24" s="36"/>
      <c r="B24" s="33" t="s">
        <v>13</v>
      </c>
      <c r="C24" s="15" t="s">
        <v>93</v>
      </c>
      <c r="D24" s="13" t="s">
        <v>81</v>
      </c>
      <c r="E24" s="45">
        <v>655.35749999999996</v>
      </c>
      <c r="F24" s="82">
        <v>530</v>
      </c>
      <c r="G24" s="47">
        <f t="shared" si="0"/>
        <v>-0.19128109466970314</v>
      </c>
      <c r="H24" s="82">
        <v>536.66599999999994</v>
      </c>
      <c r="I24" s="47">
        <f t="shared" si="1"/>
        <v>-1.2421133442401682E-2</v>
      </c>
    </row>
    <row r="25" spans="1:9" ht="16.5" x14ac:dyDescent="0.3">
      <c r="A25" s="36"/>
      <c r="B25" s="33" t="s">
        <v>14</v>
      </c>
      <c r="C25" s="15" t="s">
        <v>94</v>
      </c>
      <c r="D25" s="13" t="s">
        <v>81</v>
      </c>
      <c r="E25" s="45">
        <v>541.77499999999998</v>
      </c>
      <c r="F25" s="82">
        <v>525</v>
      </c>
      <c r="G25" s="47">
        <f t="shared" si="0"/>
        <v>-3.096303816159841E-2</v>
      </c>
      <c r="H25" s="82">
        <v>550</v>
      </c>
      <c r="I25" s="47">
        <f t="shared" si="1"/>
        <v>-4.5454545454545456E-2</v>
      </c>
    </row>
    <row r="26" spans="1:9" ht="16.5" x14ac:dyDescent="0.3">
      <c r="A26" s="36"/>
      <c r="B26" s="33" t="s">
        <v>15</v>
      </c>
      <c r="C26" s="15" t="s">
        <v>95</v>
      </c>
      <c r="D26" s="13" t="s">
        <v>82</v>
      </c>
      <c r="E26" s="45">
        <v>1829.0250000000001</v>
      </c>
      <c r="F26" s="82">
        <v>1366.6659999999999</v>
      </c>
      <c r="G26" s="47">
        <f t="shared" si="0"/>
        <v>-0.25278987438662681</v>
      </c>
      <c r="H26" s="82">
        <v>1216.6659999999999</v>
      </c>
      <c r="I26" s="47">
        <f t="shared" si="1"/>
        <v>0.12328773878780208</v>
      </c>
    </row>
    <row r="27" spans="1:9" ht="16.5" x14ac:dyDescent="0.3">
      <c r="A27" s="36"/>
      <c r="B27" s="33" t="s">
        <v>16</v>
      </c>
      <c r="C27" s="15" t="s">
        <v>96</v>
      </c>
      <c r="D27" s="13" t="s">
        <v>81</v>
      </c>
      <c r="E27" s="45">
        <v>556.35</v>
      </c>
      <c r="F27" s="82">
        <v>608.26599999999996</v>
      </c>
      <c r="G27" s="47">
        <f t="shared" si="0"/>
        <v>9.3315359036577589E-2</v>
      </c>
      <c r="H27" s="82">
        <v>566.66599999999994</v>
      </c>
      <c r="I27" s="47">
        <f t="shared" si="1"/>
        <v>7.3411851072766016E-2</v>
      </c>
    </row>
    <row r="28" spans="1:9" ht="16.5" x14ac:dyDescent="0.3">
      <c r="A28" s="36"/>
      <c r="B28" s="33" t="s">
        <v>17</v>
      </c>
      <c r="C28" s="15" t="s">
        <v>97</v>
      </c>
      <c r="D28" s="11" t="s">
        <v>161</v>
      </c>
      <c r="E28" s="45">
        <v>1095.2562499999999</v>
      </c>
      <c r="F28" s="82">
        <v>958.25</v>
      </c>
      <c r="G28" s="47">
        <f t="shared" si="0"/>
        <v>-0.12509058953098867</v>
      </c>
      <c r="H28" s="82">
        <v>1041.5</v>
      </c>
      <c r="I28" s="47">
        <f t="shared" si="1"/>
        <v>-7.9932789246279404E-2</v>
      </c>
    </row>
    <row r="29" spans="1:9" ht="16.5" x14ac:dyDescent="0.3">
      <c r="A29" s="36"/>
      <c r="B29" s="33" t="s">
        <v>18</v>
      </c>
      <c r="C29" s="15" t="s">
        <v>98</v>
      </c>
      <c r="D29" s="13" t="s">
        <v>83</v>
      </c>
      <c r="E29" s="45">
        <v>1913.0729166666667</v>
      </c>
      <c r="F29" s="82">
        <v>1241.5999999999999</v>
      </c>
      <c r="G29" s="47">
        <f t="shared" si="0"/>
        <v>-0.35099180528708729</v>
      </c>
      <c r="H29" s="82">
        <v>1447.75</v>
      </c>
      <c r="I29" s="47">
        <f t="shared" si="1"/>
        <v>-0.14239336902089456</v>
      </c>
    </row>
    <row r="30" spans="1:9" ht="17.25" thickBot="1" x14ac:dyDescent="0.35">
      <c r="A30" s="37"/>
      <c r="B30" s="35" t="s">
        <v>19</v>
      </c>
      <c r="C30" s="16" t="s">
        <v>99</v>
      </c>
      <c r="D30" s="12" t="s">
        <v>161</v>
      </c>
      <c r="E30" s="48">
        <v>1047.4875000000002</v>
      </c>
      <c r="F30" s="94">
        <v>841.66599999999994</v>
      </c>
      <c r="G30" s="50">
        <f t="shared" si="0"/>
        <v>-0.19649065024642318</v>
      </c>
      <c r="H30" s="94">
        <v>949.86599999999999</v>
      </c>
      <c r="I30" s="50">
        <f>(F30-H30)/H30</f>
        <v>-0.11391080426081157</v>
      </c>
    </row>
    <row r="31" spans="1:9" ht="17.25" customHeight="1" thickBot="1" x14ac:dyDescent="0.3">
      <c r="A31" s="36" t="s">
        <v>20</v>
      </c>
      <c r="B31" s="10" t="s">
        <v>21</v>
      </c>
      <c r="C31" s="5"/>
      <c r="D31" s="6"/>
      <c r="E31" s="40"/>
      <c r="F31" s="8"/>
      <c r="G31" s="52"/>
      <c r="H31" s="8"/>
      <c r="I31" s="127"/>
    </row>
    <row r="32" spans="1:9" ht="16.5" x14ac:dyDescent="0.3">
      <c r="A32" s="32"/>
      <c r="B32" s="38" t="s">
        <v>26</v>
      </c>
      <c r="C32" s="18" t="s">
        <v>100</v>
      </c>
      <c r="D32" s="20" t="s">
        <v>161</v>
      </c>
      <c r="E32" s="53">
        <v>2196</v>
      </c>
      <c r="F32" s="82">
        <v>2333.1999999999998</v>
      </c>
      <c r="G32" s="43">
        <f t="shared" si="0"/>
        <v>6.2477231329690262E-2</v>
      </c>
      <c r="H32" s="82">
        <v>2366.6</v>
      </c>
      <c r="I32" s="44">
        <f>(F32-H32)/H32</f>
        <v>-1.4113073607707298E-2</v>
      </c>
    </row>
    <row r="33" spans="1:9" ht="16.5" x14ac:dyDescent="0.3">
      <c r="A33" s="36"/>
      <c r="B33" s="33" t="s">
        <v>27</v>
      </c>
      <c r="C33" s="15" t="s">
        <v>101</v>
      </c>
      <c r="D33" s="11" t="s">
        <v>161</v>
      </c>
      <c r="E33" s="45">
        <v>2048.0277777777778</v>
      </c>
      <c r="F33" s="82">
        <v>2313.1999999999998</v>
      </c>
      <c r="G33" s="47">
        <f t="shared" si="0"/>
        <v>0.12947686798952909</v>
      </c>
      <c r="H33" s="82">
        <v>2099.866</v>
      </c>
      <c r="I33" s="47">
        <f>(F33-H33)/H33</f>
        <v>0.10159410171887151</v>
      </c>
    </row>
    <row r="34" spans="1:9" ht="16.5" x14ac:dyDescent="0.3">
      <c r="A34" s="36"/>
      <c r="B34" s="38" t="s">
        <v>28</v>
      </c>
      <c r="C34" s="15" t="s">
        <v>102</v>
      </c>
      <c r="D34" s="11" t="s">
        <v>161</v>
      </c>
      <c r="E34" s="45">
        <v>1245.171875</v>
      </c>
      <c r="F34" s="82">
        <v>1158.3340000000001</v>
      </c>
      <c r="G34" s="47">
        <f t="shared" si="0"/>
        <v>-6.9739669473340732E-2</v>
      </c>
      <c r="H34" s="82">
        <v>1216.5999999999999</v>
      </c>
      <c r="I34" s="47">
        <f>(F34-H34)/H34</f>
        <v>-4.7892487259575747E-2</v>
      </c>
    </row>
    <row r="35" spans="1:9" ht="16.5" x14ac:dyDescent="0.3">
      <c r="A35" s="36"/>
      <c r="B35" s="33" t="s">
        <v>29</v>
      </c>
      <c r="C35" s="15" t="s">
        <v>103</v>
      </c>
      <c r="D35" s="11" t="s">
        <v>161</v>
      </c>
      <c r="E35" s="45">
        <v>1633.4124999999999</v>
      </c>
      <c r="F35" s="82">
        <v>1658.3340000000001</v>
      </c>
      <c r="G35" s="47">
        <f t="shared" si="0"/>
        <v>1.5257321711447752E-2</v>
      </c>
      <c r="H35" s="82">
        <v>1616.6</v>
      </c>
      <c r="I35" s="47">
        <f>(F35-H35)/H35</f>
        <v>2.5815909934430382E-2</v>
      </c>
    </row>
    <row r="36" spans="1:9" ht="17.25" thickBot="1" x14ac:dyDescent="0.35">
      <c r="A36" s="37"/>
      <c r="B36" s="38" t="s">
        <v>30</v>
      </c>
      <c r="C36" s="15" t="s">
        <v>104</v>
      </c>
      <c r="D36" s="24" t="s">
        <v>161</v>
      </c>
      <c r="E36" s="48">
        <v>1073.125</v>
      </c>
      <c r="F36" s="82">
        <v>1091.5340000000001</v>
      </c>
      <c r="G36" s="54">
        <f t="shared" si="0"/>
        <v>1.7154571927781113E-2</v>
      </c>
      <c r="H36" s="82">
        <v>1141.6659999999999</v>
      </c>
      <c r="I36" s="47">
        <f>(F36-H36)/H36</f>
        <v>-4.3911266517527754E-2</v>
      </c>
    </row>
    <row r="37" spans="1:9" ht="17.25" customHeight="1" thickBot="1" x14ac:dyDescent="0.3">
      <c r="A37" s="36" t="s">
        <v>25</v>
      </c>
      <c r="B37" s="10" t="s">
        <v>51</v>
      </c>
      <c r="C37" s="5"/>
      <c r="D37" s="6"/>
      <c r="E37" s="40"/>
      <c r="F37" s="8"/>
      <c r="G37" s="52"/>
      <c r="H37" s="8"/>
      <c r="I37" s="52"/>
    </row>
    <row r="38" spans="1:9" ht="16.5" x14ac:dyDescent="0.3">
      <c r="A38" s="32"/>
      <c r="B38" s="39" t="s">
        <v>31</v>
      </c>
      <c r="C38" s="19" t="s">
        <v>105</v>
      </c>
      <c r="D38" s="20" t="s">
        <v>161</v>
      </c>
      <c r="E38" s="45">
        <v>26822.677777777779</v>
      </c>
      <c r="F38" s="83">
        <v>25466.534</v>
      </c>
      <c r="G38" s="44">
        <f t="shared" si="0"/>
        <v>-5.0559596957963894E-2</v>
      </c>
      <c r="H38" s="83">
        <v>25700</v>
      </c>
      <c r="I38" s="44">
        <f>(F38-H38)/H38</f>
        <v>-9.0842801556420376E-3</v>
      </c>
    </row>
    <row r="39" spans="1:9" ht="17.25" thickBot="1" x14ac:dyDescent="0.35">
      <c r="A39" s="37"/>
      <c r="B39" s="35" t="s">
        <v>32</v>
      </c>
      <c r="C39" s="16" t="s">
        <v>106</v>
      </c>
      <c r="D39" s="24" t="s">
        <v>161</v>
      </c>
      <c r="E39" s="84">
        <v>15477.911111111112</v>
      </c>
      <c r="F39" s="84">
        <v>15916.6</v>
      </c>
      <c r="G39" s="50">
        <f t="shared" si="0"/>
        <v>2.834290013294926E-2</v>
      </c>
      <c r="H39" s="84">
        <v>16200</v>
      </c>
      <c r="I39" s="50">
        <f>(F39-H39)/H39</f>
        <v>-1.7493827160493806E-2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zoomScaleNormal="100" workbookViewId="0">
      <selection activeCell="H16" sqref="H16:H4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3" t="s">
        <v>204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221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74" t="s">
        <v>3</v>
      </c>
      <c r="B13" s="180"/>
      <c r="C13" s="182" t="s">
        <v>0</v>
      </c>
      <c r="D13" s="176" t="s">
        <v>222</v>
      </c>
      <c r="E13" s="184" t="s">
        <v>223</v>
      </c>
      <c r="F13" s="191" t="s">
        <v>186</v>
      </c>
      <c r="G13" s="176" t="s">
        <v>217</v>
      </c>
      <c r="H13" s="193" t="s">
        <v>224</v>
      </c>
      <c r="I13" s="189" t="s">
        <v>196</v>
      </c>
    </row>
    <row r="14" spans="1:9" ht="39.75" customHeight="1" thickBot="1" x14ac:dyDescent="0.25">
      <c r="A14" s="175"/>
      <c r="B14" s="181"/>
      <c r="C14" s="183"/>
      <c r="D14" s="177"/>
      <c r="E14" s="185"/>
      <c r="F14" s="192"/>
      <c r="G14" s="177"/>
      <c r="H14" s="194"/>
      <c r="I14" s="190"/>
    </row>
    <row r="15" spans="1:9" ht="17.25" customHeight="1" thickBot="1" x14ac:dyDescent="0.3">
      <c r="A15" s="32" t="s">
        <v>24</v>
      </c>
      <c r="B15" s="10" t="s">
        <v>22</v>
      </c>
      <c r="C15" s="5"/>
      <c r="D15" s="61"/>
      <c r="E15" s="7"/>
      <c r="F15" s="62"/>
      <c r="G15" s="63"/>
      <c r="H15" s="63"/>
      <c r="I15" s="64"/>
    </row>
    <row r="16" spans="1:9" ht="16.5" customHeight="1" x14ac:dyDescent="0.3">
      <c r="A16" s="32"/>
      <c r="B16" s="39" t="s">
        <v>4</v>
      </c>
      <c r="C16" s="19" t="s">
        <v>163</v>
      </c>
      <c r="D16" s="42">
        <v>1653.8</v>
      </c>
      <c r="E16" s="82">
        <v>1624.866</v>
      </c>
      <c r="F16" s="66">
        <f t="shared" ref="F16:F31" si="0">D16-E16</f>
        <v>28.933999999999969</v>
      </c>
      <c r="G16" s="41">
        <v>1462.5162500000001</v>
      </c>
      <c r="H16" s="65">
        <f>AVERAGE(D16:E16)</f>
        <v>1639.3330000000001</v>
      </c>
      <c r="I16" s="68">
        <f>(H16-G16)/G16</f>
        <v>0.12089899855813564</v>
      </c>
    </row>
    <row r="17" spans="1:9" ht="16.5" customHeight="1" x14ac:dyDescent="0.3">
      <c r="A17" s="36"/>
      <c r="B17" s="33" t="s">
        <v>5</v>
      </c>
      <c r="C17" s="15" t="s">
        <v>164</v>
      </c>
      <c r="D17" s="46">
        <v>1788.8</v>
      </c>
      <c r="E17" s="82">
        <v>1891.6659999999999</v>
      </c>
      <c r="F17" s="70">
        <f t="shared" si="0"/>
        <v>-102.86599999999999</v>
      </c>
      <c r="G17" s="45">
        <v>2024.3079166666666</v>
      </c>
      <c r="H17" s="67">
        <f t="shared" ref="H17:H31" si="1">AVERAGE(D17:E17)</f>
        <v>1840.2329999999999</v>
      </c>
      <c r="I17" s="71">
        <f t="shared" ref="I17:I40" si="2">(H17-G17)/G17</f>
        <v>-9.0932271296836245E-2</v>
      </c>
    </row>
    <row r="18" spans="1:9" ht="16.5" x14ac:dyDescent="0.3">
      <c r="A18" s="36"/>
      <c r="B18" s="33" t="s">
        <v>6</v>
      </c>
      <c r="C18" s="15" t="s">
        <v>165</v>
      </c>
      <c r="D18" s="46">
        <v>1744.8</v>
      </c>
      <c r="E18" s="82">
        <v>2000</v>
      </c>
      <c r="F18" s="70">
        <f t="shared" si="0"/>
        <v>-255.20000000000005</v>
      </c>
      <c r="G18" s="45">
        <v>2375.3412499999999</v>
      </c>
      <c r="H18" s="67">
        <f t="shared" si="1"/>
        <v>1872.4</v>
      </c>
      <c r="I18" s="71">
        <f t="shared" si="2"/>
        <v>-0.2117343139643619</v>
      </c>
    </row>
    <row r="19" spans="1:9" ht="16.5" x14ac:dyDescent="0.3">
      <c r="A19" s="36"/>
      <c r="B19" s="33" t="s">
        <v>7</v>
      </c>
      <c r="C19" s="15" t="s">
        <v>166</v>
      </c>
      <c r="D19" s="46">
        <v>561.29999999999995</v>
      </c>
      <c r="E19" s="82">
        <v>814.93399999999997</v>
      </c>
      <c r="F19" s="70">
        <f t="shared" si="0"/>
        <v>-253.63400000000001</v>
      </c>
      <c r="G19" s="45">
        <v>912.67374999999993</v>
      </c>
      <c r="H19" s="67">
        <f t="shared" si="1"/>
        <v>688.11699999999996</v>
      </c>
      <c r="I19" s="71">
        <f t="shared" si="2"/>
        <v>-0.2460427398070778</v>
      </c>
    </row>
    <row r="20" spans="1:9" ht="16.5" x14ac:dyDescent="0.3">
      <c r="A20" s="36"/>
      <c r="B20" s="33" t="s">
        <v>8</v>
      </c>
      <c r="C20" s="15" t="s">
        <v>167</v>
      </c>
      <c r="D20" s="46">
        <v>7606.666666666667</v>
      </c>
      <c r="E20" s="82">
        <v>5166.6660000000002</v>
      </c>
      <c r="F20" s="70">
        <f t="shared" si="0"/>
        <v>2440.0006666666668</v>
      </c>
      <c r="G20" s="45">
        <v>8809.9364583333336</v>
      </c>
      <c r="H20" s="67">
        <f t="shared" si="1"/>
        <v>6386.6663333333336</v>
      </c>
      <c r="I20" s="71">
        <f t="shared" si="2"/>
        <v>-0.27506102188828213</v>
      </c>
    </row>
    <row r="21" spans="1:9" ht="16.5" x14ac:dyDescent="0.3">
      <c r="A21" s="36"/>
      <c r="B21" s="33" t="s">
        <v>9</v>
      </c>
      <c r="C21" s="15" t="s">
        <v>168</v>
      </c>
      <c r="D21" s="46">
        <v>1553.8</v>
      </c>
      <c r="E21" s="82">
        <v>1683.2</v>
      </c>
      <c r="F21" s="70">
        <f t="shared" si="0"/>
        <v>-129.40000000000009</v>
      </c>
      <c r="G21" s="45">
        <v>2313.35</v>
      </c>
      <c r="H21" s="67">
        <f t="shared" si="1"/>
        <v>1618.5</v>
      </c>
      <c r="I21" s="71">
        <f t="shared" si="2"/>
        <v>-0.30036527114357964</v>
      </c>
    </row>
    <row r="22" spans="1:9" ht="16.5" x14ac:dyDescent="0.3">
      <c r="A22" s="36"/>
      <c r="B22" s="33" t="s">
        <v>10</v>
      </c>
      <c r="C22" s="15" t="s">
        <v>169</v>
      </c>
      <c r="D22" s="46">
        <v>1184.8</v>
      </c>
      <c r="E22" s="82">
        <v>1183.2</v>
      </c>
      <c r="F22" s="70">
        <f t="shared" si="0"/>
        <v>1.5999999999999091</v>
      </c>
      <c r="G22" s="45">
        <v>1188.1199999999999</v>
      </c>
      <c r="H22" s="67">
        <f t="shared" si="1"/>
        <v>1184</v>
      </c>
      <c r="I22" s="71">
        <f t="shared" si="2"/>
        <v>-3.467663199003376E-3</v>
      </c>
    </row>
    <row r="23" spans="1:9" ht="16.5" x14ac:dyDescent="0.3">
      <c r="A23" s="36"/>
      <c r="B23" s="33" t="s">
        <v>11</v>
      </c>
      <c r="C23" s="15" t="s">
        <v>170</v>
      </c>
      <c r="D23" s="46">
        <v>404.8</v>
      </c>
      <c r="E23" s="82">
        <v>373.2</v>
      </c>
      <c r="F23" s="70">
        <f t="shared" si="0"/>
        <v>31.600000000000023</v>
      </c>
      <c r="G23" s="45">
        <v>469.91662499999995</v>
      </c>
      <c r="H23" s="67">
        <f t="shared" si="1"/>
        <v>389</v>
      </c>
      <c r="I23" s="71">
        <f t="shared" si="2"/>
        <v>-0.17219357795651508</v>
      </c>
    </row>
    <row r="24" spans="1:9" ht="16.5" x14ac:dyDescent="0.3">
      <c r="A24" s="36"/>
      <c r="B24" s="33" t="s">
        <v>12</v>
      </c>
      <c r="C24" s="15" t="s">
        <v>171</v>
      </c>
      <c r="D24" s="46">
        <v>664.8</v>
      </c>
      <c r="E24" s="82">
        <v>525</v>
      </c>
      <c r="F24" s="70">
        <f t="shared" si="0"/>
        <v>139.79999999999995</v>
      </c>
      <c r="G24" s="45">
        <v>546.171875</v>
      </c>
      <c r="H24" s="67">
        <f t="shared" si="1"/>
        <v>594.9</v>
      </c>
      <c r="I24" s="71">
        <f t="shared" si="2"/>
        <v>8.9217565441281607E-2</v>
      </c>
    </row>
    <row r="25" spans="1:9" ht="16.5" x14ac:dyDescent="0.3">
      <c r="A25" s="36"/>
      <c r="B25" s="33" t="s">
        <v>13</v>
      </c>
      <c r="C25" s="15" t="s">
        <v>172</v>
      </c>
      <c r="D25" s="46">
        <v>689.8</v>
      </c>
      <c r="E25" s="82">
        <v>530</v>
      </c>
      <c r="F25" s="70">
        <f t="shared" si="0"/>
        <v>159.79999999999995</v>
      </c>
      <c r="G25" s="45">
        <v>655.35749999999996</v>
      </c>
      <c r="H25" s="67">
        <f t="shared" si="1"/>
        <v>609.9</v>
      </c>
      <c r="I25" s="71">
        <f t="shared" si="2"/>
        <v>-6.9362904979343318E-2</v>
      </c>
    </row>
    <row r="26" spans="1:9" ht="16.5" x14ac:dyDescent="0.3">
      <c r="A26" s="36"/>
      <c r="B26" s="33" t="s">
        <v>14</v>
      </c>
      <c r="C26" s="15" t="s">
        <v>173</v>
      </c>
      <c r="D26" s="46">
        <v>609.79999999999995</v>
      </c>
      <c r="E26" s="82">
        <v>525</v>
      </c>
      <c r="F26" s="70">
        <f t="shared" si="0"/>
        <v>84.799999999999955</v>
      </c>
      <c r="G26" s="45">
        <v>541.77499999999998</v>
      </c>
      <c r="H26" s="67">
        <f t="shared" si="1"/>
        <v>567.4</v>
      </c>
      <c r="I26" s="71">
        <f t="shared" si="2"/>
        <v>4.7298232661160081E-2</v>
      </c>
    </row>
    <row r="27" spans="1:9" ht="16.5" x14ac:dyDescent="0.3">
      <c r="A27" s="36"/>
      <c r="B27" s="33" t="s">
        <v>15</v>
      </c>
      <c r="C27" s="15" t="s">
        <v>174</v>
      </c>
      <c r="D27" s="46">
        <v>1514.8</v>
      </c>
      <c r="E27" s="82">
        <v>1366.6659999999999</v>
      </c>
      <c r="F27" s="70">
        <f t="shared" si="0"/>
        <v>148.13400000000001</v>
      </c>
      <c r="G27" s="45">
        <v>1829.0250000000001</v>
      </c>
      <c r="H27" s="67">
        <f t="shared" si="1"/>
        <v>1440.7329999999999</v>
      </c>
      <c r="I27" s="71">
        <f t="shared" si="2"/>
        <v>-0.21229452850562464</v>
      </c>
    </row>
    <row r="28" spans="1:9" ht="16.5" x14ac:dyDescent="0.3">
      <c r="A28" s="36"/>
      <c r="B28" s="33" t="s">
        <v>16</v>
      </c>
      <c r="C28" s="15" t="s">
        <v>175</v>
      </c>
      <c r="D28" s="46">
        <v>664.8</v>
      </c>
      <c r="E28" s="82">
        <v>608.26599999999996</v>
      </c>
      <c r="F28" s="70">
        <f t="shared" si="0"/>
        <v>56.533999999999992</v>
      </c>
      <c r="G28" s="45">
        <v>556.35</v>
      </c>
      <c r="H28" s="67">
        <f t="shared" si="1"/>
        <v>636.5329999999999</v>
      </c>
      <c r="I28" s="71">
        <f t="shared" si="2"/>
        <v>0.14412330367574347</v>
      </c>
    </row>
    <row r="29" spans="1:9" ht="16.5" x14ac:dyDescent="0.3">
      <c r="A29" s="36"/>
      <c r="B29" s="33" t="s">
        <v>17</v>
      </c>
      <c r="C29" s="15" t="s">
        <v>176</v>
      </c>
      <c r="D29" s="46">
        <v>933.8</v>
      </c>
      <c r="E29" s="82">
        <v>958.25</v>
      </c>
      <c r="F29" s="70">
        <f t="shared" si="0"/>
        <v>-24.450000000000045</v>
      </c>
      <c r="G29" s="45">
        <v>1095.2562499999999</v>
      </c>
      <c r="H29" s="67">
        <f t="shared" si="1"/>
        <v>946.02499999999998</v>
      </c>
      <c r="I29" s="71">
        <f t="shared" si="2"/>
        <v>-0.1362523610342328</v>
      </c>
    </row>
    <row r="30" spans="1:9" ht="16.5" x14ac:dyDescent="0.3">
      <c r="A30" s="36"/>
      <c r="B30" s="33" t="s">
        <v>18</v>
      </c>
      <c r="C30" s="15" t="s">
        <v>177</v>
      </c>
      <c r="D30" s="46">
        <v>1738</v>
      </c>
      <c r="E30" s="82">
        <v>1241.5999999999999</v>
      </c>
      <c r="F30" s="70">
        <f t="shared" si="0"/>
        <v>496.40000000000009</v>
      </c>
      <c r="G30" s="45">
        <v>1913.0729166666667</v>
      </c>
      <c r="H30" s="67">
        <f t="shared" si="1"/>
        <v>1489.8</v>
      </c>
      <c r="I30" s="71">
        <f t="shared" si="2"/>
        <v>-0.22125289265198339</v>
      </c>
    </row>
    <row r="31" spans="1:9" ht="17.25" thickBot="1" x14ac:dyDescent="0.35">
      <c r="A31" s="37"/>
      <c r="B31" s="35" t="s">
        <v>19</v>
      </c>
      <c r="C31" s="16" t="s">
        <v>178</v>
      </c>
      <c r="D31" s="49">
        <v>834.8</v>
      </c>
      <c r="E31" s="94">
        <v>841.66599999999994</v>
      </c>
      <c r="F31" s="73">
        <f t="shared" si="0"/>
        <v>-6.8659999999999854</v>
      </c>
      <c r="G31" s="48">
        <v>1047.4875000000002</v>
      </c>
      <c r="H31" s="106">
        <f t="shared" si="1"/>
        <v>838.23299999999995</v>
      </c>
      <c r="I31" s="74">
        <f t="shared" si="2"/>
        <v>-0.19976801632477734</v>
      </c>
    </row>
    <row r="32" spans="1:9" ht="17.25" customHeight="1" thickBot="1" x14ac:dyDescent="0.35">
      <c r="A32" s="36" t="s">
        <v>20</v>
      </c>
      <c r="B32" s="10" t="s">
        <v>21</v>
      </c>
      <c r="C32" s="17"/>
      <c r="D32" s="40"/>
      <c r="E32" s="40"/>
      <c r="F32" s="40"/>
      <c r="G32" s="40"/>
      <c r="H32" s="75"/>
      <c r="I32" s="76"/>
    </row>
    <row r="33" spans="1:9" ht="16.5" x14ac:dyDescent="0.3">
      <c r="A33" s="32"/>
      <c r="B33" s="38" t="s">
        <v>26</v>
      </c>
      <c r="C33" s="18" t="s">
        <v>179</v>
      </c>
      <c r="D33" s="42">
        <v>2548.75</v>
      </c>
      <c r="E33" s="82">
        <v>2333.1999999999998</v>
      </c>
      <c r="F33" s="66">
        <f>D33-E33</f>
        <v>215.55000000000018</v>
      </c>
      <c r="G33" s="53">
        <v>2196</v>
      </c>
      <c r="H33" s="67">
        <f>AVERAGE(D33:E33)</f>
        <v>2440.9749999999999</v>
      </c>
      <c r="I33" s="77">
        <f t="shared" si="2"/>
        <v>0.11155510018214933</v>
      </c>
    </row>
    <row r="34" spans="1:9" ht="16.5" x14ac:dyDescent="0.3">
      <c r="A34" s="36"/>
      <c r="B34" s="33" t="s">
        <v>27</v>
      </c>
      <c r="C34" s="15" t="s">
        <v>180</v>
      </c>
      <c r="D34" s="46">
        <v>2759</v>
      </c>
      <c r="E34" s="82">
        <v>2313.1999999999998</v>
      </c>
      <c r="F34" s="78">
        <f>D34-E34</f>
        <v>445.80000000000018</v>
      </c>
      <c r="G34" s="45">
        <v>2048.0277777777778</v>
      </c>
      <c r="H34" s="67">
        <f>AVERAGE(D34:E34)</f>
        <v>2536.1</v>
      </c>
      <c r="I34" s="71">
        <f t="shared" si="2"/>
        <v>0.2383132824261823</v>
      </c>
    </row>
    <row r="35" spans="1:9" ht="16.5" x14ac:dyDescent="0.3">
      <c r="A35" s="36"/>
      <c r="B35" s="38" t="s">
        <v>28</v>
      </c>
      <c r="C35" s="15" t="s">
        <v>181</v>
      </c>
      <c r="D35" s="46">
        <v>1331.125</v>
      </c>
      <c r="E35" s="82">
        <v>1158.3340000000001</v>
      </c>
      <c r="F35" s="70">
        <f>D35-E35</f>
        <v>172.79099999999994</v>
      </c>
      <c r="G35" s="45">
        <v>1245.171875</v>
      </c>
      <c r="H35" s="67">
        <f>AVERAGE(D35:E35)</f>
        <v>1244.7294999999999</v>
      </c>
      <c r="I35" s="71">
        <f t="shared" si="2"/>
        <v>-3.5527223902329444E-4</v>
      </c>
    </row>
    <row r="36" spans="1:9" ht="16.5" x14ac:dyDescent="0.3">
      <c r="A36" s="36"/>
      <c r="B36" s="33" t="s">
        <v>29</v>
      </c>
      <c r="C36" s="15" t="s">
        <v>182</v>
      </c>
      <c r="D36" s="46">
        <v>1673.75</v>
      </c>
      <c r="E36" s="82">
        <v>1658.3340000000001</v>
      </c>
      <c r="F36" s="78">
        <f>D36-E36</f>
        <v>15.41599999999994</v>
      </c>
      <c r="G36" s="45">
        <v>1633.4124999999999</v>
      </c>
      <c r="H36" s="67">
        <f>AVERAGE(D36:E36)</f>
        <v>1666.0419999999999</v>
      </c>
      <c r="I36" s="71">
        <f t="shared" si="2"/>
        <v>1.9976276660059848E-2</v>
      </c>
    </row>
    <row r="37" spans="1:9" ht="17.25" thickBot="1" x14ac:dyDescent="0.35">
      <c r="A37" s="37"/>
      <c r="B37" s="38" t="s">
        <v>30</v>
      </c>
      <c r="C37" s="15" t="s">
        <v>183</v>
      </c>
      <c r="D37" s="49">
        <v>1427.8</v>
      </c>
      <c r="E37" s="82">
        <v>1091.5340000000001</v>
      </c>
      <c r="F37" s="70">
        <f>D37-E37</f>
        <v>336.26599999999985</v>
      </c>
      <c r="G37" s="48">
        <v>1073.125</v>
      </c>
      <c r="H37" s="67">
        <f>AVERAGE(D37:E37)</f>
        <v>1259.6669999999999</v>
      </c>
      <c r="I37" s="79">
        <f t="shared" si="2"/>
        <v>0.17383063482818861</v>
      </c>
    </row>
    <row r="38" spans="1:9" ht="17.25" customHeight="1" thickBot="1" x14ac:dyDescent="0.35">
      <c r="A38" s="36" t="s">
        <v>25</v>
      </c>
      <c r="B38" s="10" t="s">
        <v>51</v>
      </c>
      <c r="C38" s="17"/>
      <c r="D38" s="40"/>
      <c r="E38" s="40"/>
      <c r="F38" s="40"/>
      <c r="G38" s="40"/>
      <c r="H38" s="75"/>
      <c r="I38" s="76"/>
    </row>
    <row r="39" spans="1:9" ht="16.5" x14ac:dyDescent="0.3">
      <c r="A39" s="32"/>
      <c r="B39" s="39" t="s">
        <v>31</v>
      </c>
      <c r="C39" s="19" t="s">
        <v>184</v>
      </c>
      <c r="D39" s="42">
        <v>28141.111111111109</v>
      </c>
      <c r="E39" s="83">
        <v>25466.534</v>
      </c>
      <c r="F39" s="66">
        <f>D39-E39</f>
        <v>2674.5771111111098</v>
      </c>
      <c r="G39" s="45">
        <v>26822.677777777779</v>
      </c>
      <c r="H39" s="66">
        <f>AVERAGE(D39:E39)</f>
        <v>26803.822555555555</v>
      </c>
      <c r="I39" s="77">
        <f t="shared" si="2"/>
        <v>-7.0295823476079441E-4</v>
      </c>
    </row>
    <row r="40" spans="1:9" ht="17.25" thickBot="1" x14ac:dyDescent="0.35">
      <c r="A40" s="37"/>
      <c r="B40" s="35" t="s">
        <v>32</v>
      </c>
      <c r="C40" s="16" t="s">
        <v>185</v>
      </c>
      <c r="D40" s="56">
        <v>14304.222222222223</v>
      </c>
      <c r="E40" s="84">
        <v>15916.6</v>
      </c>
      <c r="F40" s="73">
        <f>D40-E40</f>
        <v>-1612.3777777777777</v>
      </c>
      <c r="G40" s="45">
        <v>15477.911111111112</v>
      </c>
      <c r="H40" s="80">
        <f>AVERAGE(D40:E40)</f>
        <v>15110.411111111112</v>
      </c>
      <c r="I40" s="74">
        <f t="shared" si="2"/>
        <v>-2.3743514054437434E-2</v>
      </c>
    </row>
    <row r="41" spans="1:9" ht="15.75" customHeight="1" thickBot="1" x14ac:dyDescent="0.25">
      <c r="A41" s="186"/>
      <c r="B41" s="187"/>
      <c r="C41" s="188"/>
      <c r="D41" s="85">
        <f>SUM(D16:D40)</f>
        <v>76335.125</v>
      </c>
      <c r="E41" s="85">
        <f>SUM(E16:E40)</f>
        <v>71271.916000000012</v>
      </c>
      <c r="F41" s="85">
        <f>SUM(F16:F40)</f>
        <v>5063.208999999998</v>
      </c>
      <c r="G41" s="85">
        <f>SUM(G16:G40)</f>
        <v>78236.984333333341</v>
      </c>
      <c r="H41" s="85">
        <f>AVERAGE(D41:E41)</f>
        <v>73803.520500000013</v>
      </c>
      <c r="I41" s="74">
        <f>(H41-G41)/G41</f>
        <v>-5.6667110460754601E-2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A3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3" t="s">
        <v>201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74" t="s">
        <v>3</v>
      </c>
      <c r="B13" s="180"/>
      <c r="C13" s="182" t="s">
        <v>0</v>
      </c>
      <c r="D13" s="176" t="s">
        <v>23</v>
      </c>
      <c r="E13" s="176" t="s">
        <v>217</v>
      </c>
      <c r="F13" s="193" t="s">
        <v>224</v>
      </c>
      <c r="G13" s="176" t="s">
        <v>197</v>
      </c>
      <c r="H13" s="193" t="s">
        <v>220</v>
      </c>
      <c r="I13" s="176" t="s">
        <v>187</v>
      </c>
    </row>
    <row r="14" spans="1:9" ht="30" customHeight="1" thickBot="1" x14ac:dyDescent="0.25">
      <c r="A14" s="175"/>
      <c r="B14" s="181"/>
      <c r="C14" s="183"/>
      <c r="D14" s="196"/>
      <c r="E14" s="177"/>
      <c r="F14" s="194"/>
      <c r="G14" s="195"/>
      <c r="H14" s="194"/>
      <c r="I14" s="195"/>
    </row>
    <row r="15" spans="1:9" ht="17.25" customHeight="1" thickBot="1" x14ac:dyDescent="0.3">
      <c r="A15" s="32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2"/>
      <c r="B16" s="39" t="s">
        <v>4</v>
      </c>
      <c r="C16" s="14" t="s">
        <v>84</v>
      </c>
      <c r="D16" s="11" t="s">
        <v>161</v>
      </c>
      <c r="E16" s="41">
        <v>1462.5162500000001</v>
      </c>
      <c r="F16" s="41">
        <v>1639.3330000000001</v>
      </c>
      <c r="G16" s="21">
        <f t="shared" ref="G16:G31" si="0">(F16-E16)/E16</f>
        <v>0.12089899855813564</v>
      </c>
      <c r="H16" s="41">
        <v>1696.067</v>
      </c>
      <c r="I16" s="21">
        <f t="shared" ref="I16:I31" si="1">(F16-H16)/H16</f>
        <v>-3.3450329497596451E-2</v>
      </c>
    </row>
    <row r="17" spans="1:9" ht="16.5" x14ac:dyDescent="0.3">
      <c r="A17" s="36"/>
      <c r="B17" s="33" t="s">
        <v>5</v>
      </c>
      <c r="C17" s="15" t="s">
        <v>85</v>
      </c>
      <c r="D17" s="11" t="s">
        <v>161</v>
      </c>
      <c r="E17" s="45">
        <v>2024.3079166666666</v>
      </c>
      <c r="F17" s="45">
        <v>1840.2329999999999</v>
      </c>
      <c r="G17" s="21">
        <f t="shared" si="0"/>
        <v>-9.0932271296836245E-2</v>
      </c>
      <c r="H17" s="45">
        <v>1874.4</v>
      </c>
      <c r="I17" s="21">
        <f t="shared" si="1"/>
        <v>-1.8228233034571138E-2</v>
      </c>
    </row>
    <row r="18" spans="1:9" ht="16.5" x14ac:dyDescent="0.3">
      <c r="A18" s="36"/>
      <c r="B18" s="33" t="s">
        <v>6</v>
      </c>
      <c r="C18" s="15" t="s">
        <v>86</v>
      </c>
      <c r="D18" s="11" t="s">
        <v>161</v>
      </c>
      <c r="E18" s="45">
        <v>2375.3412499999999</v>
      </c>
      <c r="F18" s="45">
        <v>1872.4</v>
      </c>
      <c r="G18" s="21">
        <f t="shared" si="0"/>
        <v>-0.2117343139643619</v>
      </c>
      <c r="H18" s="45">
        <v>1930.1669999999999</v>
      </c>
      <c r="I18" s="21">
        <f t="shared" si="1"/>
        <v>-2.9928498414903908E-2</v>
      </c>
    </row>
    <row r="19" spans="1:9" ht="16.5" x14ac:dyDescent="0.3">
      <c r="A19" s="36"/>
      <c r="B19" s="33" t="s">
        <v>7</v>
      </c>
      <c r="C19" s="15" t="s">
        <v>87</v>
      </c>
      <c r="D19" s="11" t="s">
        <v>161</v>
      </c>
      <c r="E19" s="45">
        <v>912.67374999999993</v>
      </c>
      <c r="F19" s="45">
        <v>688.11699999999996</v>
      </c>
      <c r="G19" s="21">
        <f t="shared" si="0"/>
        <v>-0.2460427398070778</v>
      </c>
      <c r="H19" s="45">
        <v>719.7829999999999</v>
      </c>
      <c r="I19" s="21">
        <f t="shared" si="1"/>
        <v>-4.3993814802516795E-2</v>
      </c>
    </row>
    <row r="20" spans="1:9" ht="16.5" x14ac:dyDescent="0.3">
      <c r="A20" s="36"/>
      <c r="B20" s="33" t="s">
        <v>8</v>
      </c>
      <c r="C20" s="15" t="s">
        <v>89</v>
      </c>
      <c r="D20" s="11" t="s">
        <v>161</v>
      </c>
      <c r="E20" s="45">
        <v>8809.9364583333336</v>
      </c>
      <c r="F20" s="45">
        <v>6386.6663333333336</v>
      </c>
      <c r="G20" s="21">
        <f t="shared" si="0"/>
        <v>-0.27506102188828213</v>
      </c>
      <c r="H20" s="45">
        <v>6845.7669999999998</v>
      </c>
      <c r="I20" s="21">
        <f t="shared" si="1"/>
        <v>-6.7063437401048892E-2</v>
      </c>
    </row>
    <row r="21" spans="1:9" ht="16.5" x14ac:dyDescent="0.3">
      <c r="A21" s="36"/>
      <c r="B21" s="33" t="s">
        <v>9</v>
      </c>
      <c r="C21" s="15" t="s">
        <v>88</v>
      </c>
      <c r="D21" s="11" t="s">
        <v>161</v>
      </c>
      <c r="E21" s="45">
        <v>2313.35</v>
      </c>
      <c r="F21" s="45">
        <v>1618.5</v>
      </c>
      <c r="G21" s="21">
        <f t="shared" si="0"/>
        <v>-0.30036527114357964</v>
      </c>
      <c r="H21" s="45">
        <v>1615.1669999999999</v>
      </c>
      <c r="I21" s="21">
        <f t="shared" si="1"/>
        <v>2.0635637057964183E-3</v>
      </c>
    </row>
    <row r="22" spans="1:9" ht="16.5" x14ac:dyDescent="0.3">
      <c r="A22" s="36"/>
      <c r="B22" s="33" t="s">
        <v>10</v>
      </c>
      <c r="C22" s="15" t="s">
        <v>90</v>
      </c>
      <c r="D22" s="11" t="s">
        <v>161</v>
      </c>
      <c r="E22" s="45">
        <v>1188.1199999999999</v>
      </c>
      <c r="F22" s="45">
        <v>1184</v>
      </c>
      <c r="G22" s="21">
        <f t="shared" si="0"/>
        <v>-3.467663199003376E-3</v>
      </c>
      <c r="H22" s="45">
        <v>1284.8499999999999</v>
      </c>
      <c r="I22" s="21">
        <f t="shared" si="1"/>
        <v>-7.8491652722107577E-2</v>
      </c>
    </row>
    <row r="23" spans="1:9" ht="16.5" x14ac:dyDescent="0.3">
      <c r="A23" s="36"/>
      <c r="B23" s="33" t="s">
        <v>11</v>
      </c>
      <c r="C23" s="15" t="s">
        <v>91</v>
      </c>
      <c r="D23" s="13" t="s">
        <v>81</v>
      </c>
      <c r="E23" s="45">
        <v>469.91662499999995</v>
      </c>
      <c r="F23" s="45">
        <v>389</v>
      </c>
      <c r="G23" s="21">
        <f t="shared" si="0"/>
        <v>-0.17219357795651508</v>
      </c>
      <c r="H23" s="45">
        <v>419.9</v>
      </c>
      <c r="I23" s="21">
        <f t="shared" si="1"/>
        <v>-7.3588949749940416E-2</v>
      </c>
    </row>
    <row r="24" spans="1:9" ht="16.5" x14ac:dyDescent="0.3">
      <c r="A24" s="36"/>
      <c r="B24" s="33" t="s">
        <v>12</v>
      </c>
      <c r="C24" s="15" t="s">
        <v>92</v>
      </c>
      <c r="D24" s="13" t="s">
        <v>81</v>
      </c>
      <c r="E24" s="45">
        <v>546.171875</v>
      </c>
      <c r="F24" s="45">
        <v>594.9</v>
      </c>
      <c r="G24" s="21">
        <f t="shared" si="0"/>
        <v>8.9217565441281607E-2</v>
      </c>
      <c r="H24" s="45">
        <v>597.4</v>
      </c>
      <c r="I24" s="21">
        <f t="shared" si="1"/>
        <v>-4.184800803481754E-3</v>
      </c>
    </row>
    <row r="25" spans="1:9" ht="16.5" x14ac:dyDescent="0.3">
      <c r="A25" s="36"/>
      <c r="B25" s="33" t="s">
        <v>13</v>
      </c>
      <c r="C25" s="15" t="s">
        <v>93</v>
      </c>
      <c r="D25" s="13" t="s">
        <v>81</v>
      </c>
      <c r="E25" s="45">
        <v>655.35749999999996</v>
      </c>
      <c r="F25" s="45">
        <v>609.9</v>
      </c>
      <c r="G25" s="21">
        <f t="shared" si="0"/>
        <v>-6.9362904979343318E-2</v>
      </c>
      <c r="H25" s="45">
        <v>630.73299999999995</v>
      </c>
      <c r="I25" s="21">
        <f t="shared" si="1"/>
        <v>-3.3029824030136323E-2</v>
      </c>
    </row>
    <row r="26" spans="1:9" ht="16.5" x14ac:dyDescent="0.3">
      <c r="A26" s="36"/>
      <c r="B26" s="33" t="s">
        <v>14</v>
      </c>
      <c r="C26" s="15" t="s">
        <v>94</v>
      </c>
      <c r="D26" s="13" t="s">
        <v>81</v>
      </c>
      <c r="E26" s="45">
        <v>541.77499999999998</v>
      </c>
      <c r="F26" s="45">
        <v>567.4</v>
      </c>
      <c r="G26" s="21">
        <f t="shared" si="0"/>
        <v>4.7298232661160081E-2</v>
      </c>
      <c r="H26" s="45">
        <v>572.4</v>
      </c>
      <c r="I26" s="21">
        <f t="shared" si="1"/>
        <v>-8.7351502445842076E-3</v>
      </c>
    </row>
    <row r="27" spans="1:9" ht="16.5" x14ac:dyDescent="0.3">
      <c r="A27" s="36"/>
      <c r="B27" s="33" t="s">
        <v>15</v>
      </c>
      <c r="C27" s="15" t="s">
        <v>95</v>
      </c>
      <c r="D27" s="13" t="s">
        <v>82</v>
      </c>
      <c r="E27" s="45">
        <v>1829.0250000000001</v>
      </c>
      <c r="F27" s="45">
        <v>1440.7329999999999</v>
      </c>
      <c r="G27" s="21">
        <f t="shared" si="0"/>
        <v>-0.21229452850562464</v>
      </c>
      <c r="H27" s="45">
        <v>1290.7329999999999</v>
      </c>
      <c r="I27" s="21">
        <f t="shared" si="1"/>
        <v>0.11621303553872103</v>
      </c>
    </row>
    <row r="28" spans="1:9" ht="16.5" x14ac:dyDescent="0.3">
      <c r="A28" s="36"/>
      <c r="B28" s="33" t="s">
        <v>16</v>
      </c>
      <c r="C28" s="15" t="s">
        <v>96</v>
      </c>
      <c r="D28" s="13" t="s">
        <v>81</v>
      </c>
      <c r="E28" s="45">
        <v>556.35</v>
      </c>
      <c r="F28" s="45">
        <v>636.5329999999999</v>
      </c>
      <c r="G28" s="21">
        <f t="shared" si="0"/>
        <v>0.14412330367574347</v>
      </c>
      <c r="H28" s="45">
        <v>608.23299999999995</v>
      </c>
      <c r="I28" s="21">
        <f t="shared" si="1"/>
        <v>4.6528221914956862E-2</v>
      </c>
    </row>
    <row r="29" spans="1:9" ht="16.5" x14ac:dyDescent="0.3">
      <c r="A29" s="36"/>
      <c r="B29" s="33" t="s">
        <v>17</v>
      </c>
      <c r="C29" s="15" t="s">
        <v>97</v>
      </c>
      <c r="D29" s="13" t="s">
        <v>161</v>
      </c>
      <c r="E29" s="45">
        <v>1095.2562499999999</v>
      </c>
      <c r="F29" s="45">
        <v>946.02499999999998</v>
      </c>
      <c r="G29" s="21">
        <f t="shared" si="0"/>
        <v>-0.1362523610342328</v>
      </c>
      <c r="H29" s="45">
        <v>978.15</v>
      </c>
      <c r="I29" s="21">
        <f t="shared" si="1"/>
        <v>-3.2842611051474721E-2</v>
      </c>
    </row>
    <row r="30" spans="1:9" ht="16.5" x14ac:dyDescent="0.3">
      <c r="A30" s="36"/>
      <c r="B30" s="33" t="s">
        <v>18</v>
      </c>
      <c r="C30" s="15" t="s">
        <v>98</v>
      </c>
      <c r="D30" s="13" t="s">
        <v>83</v>
      </c>
      <c r="E30" s="45">
        <v>1913.0729166666667</v>
      </c>
      <c r="F30" s="45">
        <v>1489.8</v>
      </c>
      <c r="G30" s="21">
        <f t="shared" si="0"/>
        <v>-0.22125289265198339</v>
      </c>
      <c r="H30" s="45">
        <v>1645.375</v>
      </c>
      <c r="I30" s="21">
        <f t="shared" si="1"/>
        <v>-9.4552913469573827E-2</v>
      </c>
    </row>
    <row r="31" spans="1:9" ht="17.25" thickBot="1" x14ac:dyDescent="0.35">
      <c r="A31" s="37"/>
      <c r="B31" s="35" t="s">
        <v>19</v>
      </c>
      <c r="C31" s="16" t="s">
        <v>99</v>
      </c>
      <c r="D31" s="12" t="s">
        <v>161</v>
      </c>
      <c r="E31" s="48">
        <v>1047.4875000000002</v>
      </c>
      <c r="F31" s="48">
        <v>838.23299999999995</v>
      </c>
      <c r="G31" s="23">
        <f t="shared" si="0"/>
        <v>-0.19976801632477734</v>
      </c>
      <c r="H31" s="48">
        <v>882.33299999999997</v>
      </c>
      <c r="I31" s="23">
        <f t="shared" si="1"/>
        <v>-4.9981129573528391E-2</v>
      </c>
    </row>
    <row r="32" spans="1:9" ht="17.25" customHeight="1" thickBot="1" x14ac:dyDescent="0.3">
      <c r="A32" s="36" t="s">
        <v>20</v>
      </c>
      <c r="B32" s="27" t="s">
        <v>21</v>
      </c>
      <c r="C32" s="5"/>
      <c r="D32" s="6"/>
      <c r="E32" s="40"/>
      <c r="F32" s="40"/>
      <c r="G32" s="40"/>
      <c r="H32" s="40"/>
      <c r="I32" s="8"/>
    </row>
    <row r="33" spans="1:9" ht="16.5" x14ac:dyDescent="0.3">
      <c r="A33" s="32"/>
      <c r="B33" s="38" t="s">
        <v>26</v>
      </c>
      <c r="C33" s="18" t="s">
        <v>100</v>
      </c>
      <c r="D33" s="20" t="s">
        <v>161</v>
      </c>
      <c r="E33" s="53">
        <v>2196</v>
      </c>
      <c r="F33" s="53">
        <v>2440.9749999999999</v>
      </c>
      <c r="G33" s="21">
        <f>(F33-E33)/E33</f>
        <v>0.11155510018214933</v>
      </c>
      <c r="H33" s="53">
        <v>2548.3000000000002</v>
      </c>
      <c r="I33" s="21">
        <f>(F33-H33)/H33</f>
        <v>-4.2116312836008425E-2</v>
      </c>
    </row>
    <row r="34" spans="1:9" ht="16.5" x14ac:dyDescent="0.3">
      <c r="A34" s="36"/>
      <c r="B34" s="33" t="s">
        <v>27</v>
      </c>
      <c r="C34" s="15" t="s">
        <v>101</v>
      </c>
      <c r="D34" s="11" t="s">
        <v>161</v>
      </c>
      <c r="E34" s="45">
        <v>2048.0277777777778</v>
      </c>
      <c r="F34" s="45">
        <v>2536.1</v>
      </c>
      <c r="G34" s="21">
        <f>(F34-E34)/E34</f>
        <v>0.2383132824261823</v>
      </c>
      <c r="H34" s="45">
        <v>2471.933</v>
      </c>
      <c r="I34" s="21">
        <f>(F34-H34)/H34</f>
        <v>2.5958227832226812E-2</v>
      </c>
    </row>
    <row r="35" spans="1:9" ht="16.5" x14ac:dyDescent="0.3">
      <c r="A35" s="36"/>
      <c r="B35" s="38" t="s">
        <v>28</v>
      </c>
      <c r="C35" s="15" t="s">
        <v>102</v>
      </c>
      <c r="D35" s="11" t="s">
        <v>161</v>
      </c>
      <c r="E35" s="45">
        <v>1245.171875</v>
      </c>
      <c r="F35" s="45">
        <v>1244.7294999999999</v>
      </c>
      <c r="G35" s="21">
        <f>(F35-E35)/E35</f>
        <v>-3.5527223902329444E-4</v>
      </c>
      <c r="H35" s="45">
        <v>1270.7375</v>
      </c>
      <c r="I35" s="21">
        <f>(F35-H35)/H35</f>
        <v>-2.0466854877580962E-2</v>
      </c>
    </row>
    <row r="36" spans="1:9" ht="16.5" x14ac:dyDescent="0.3">
      <c r="A36" s="36"/>
      <c r="B36" s="33" t="s">
        <v>29</v>
      </c>
      <c r="C36" s="15" t="s">
        <v>103</v>
      </c>
      <c r="D36" s="11" t="s">
        <v>161</v>
      </c>
      <c r="E36" s="45">
        <v>1633.4124999999999</v>
      </c>
      <c r="F36" s="45">
        <v>1666.0419999999999</v>
      </c>
      <c r="G36" s="21">
        <f>(F36-E36)/E36</f>
        <v>1.9976276660059848E-2</v>
      </c>
      <c r="H36" s="45">
        <v>1613.925</v>
      </c>
      <c r="I36" s="21">
        <f>(F36-H36)/H36</f>
        <v>3.2292082965441372E-2</v>
      </c>
    </row>
    <row r="37" spans="1:9" ht="17.25" thickBot="1" x14ac:dyDescent="0.35">
      <c r="A37" s="37"/>
      <c r="B37" s="38" t="s">
        <v>30</v>
      </c>
      <c r="C37" s="15" t="s">
        <v>104</v>
      </c>
      <c r="D37" s="24" t="s">
        <v>161</v>
      </c>
      <c r="E37" s="48">
        <v>1073.125</v>
      </c>
      <c r="F37" s="48">
        <v>1259.6669999999999</v>
      </c>
      <c r="G37" s="23">
        <f>(F37-E37)/E37</f>
        <v>0.17383063482818861</v>
      </c>
      <c r="H37" s="48">
        <v>1307.7329999999999</v>
      </c>
      <c r="I37" s="23">
        <f>(F37-H37)/H37</f>
        <v>-3.6755209205548867E-2</v>
      </c>
    </row>
    <row r="38" spans="1:9" ht="17.25" customHeight="1" thickBot="1" x14ac:dyDescent="0.3">
      <c r="A38" s="36" t="s">
        <v>25</v>
      </c>
      <c r="B38" s="27" t="s">
        <v>51</v>
      </c>
      <c r="C38" s="5"/>
      <c r="D38" s="6"/>
      <c r="E38" s="40"/>
      <c r="F38" s="40"/>
      <c r="G38" s="40"/>
      <c r="H38" s="40"/>
      <c r="I38" s="131"/>
    </row>
    <row r="39" spans="1:9" ht="16.5" x14ac:dyDescent="0.3">
      <c r="A39" s="32"/>
      <c r="B39" s="39" t="s">
        <v>31</v>
      </c>
      <c r="C39" s="15" t="s">
        <v>105</v>
      </c>
      <c r="D39" s="20" t="s">
        <v>161</v>
      </c>
      <c r="E39" s="45">
        <v>26822.677777777779</v>
      </c>
      <c r="F39" s="45">
        <v>26803.822555555555</v>
      </c>
      <c r="G39" s="21">
        <f t="shared" ref="G39:G44" si="2">(F39-E39)/E39</f>
        <v>-7.0295823476079441E-4</v>
      </c>
      <c r="H39" s="45">
        <v>26920.555555555555</v>
      </c>
      <c r="I39" s="21">
        <f t="shared" ref="I39:I44" si="3">(F39-H39)/H39</f>
        <v>-4.3362032317312326E-3</v>
      </c>
    </row>
    <row r="40" spans="1:9" ht="16.5" x14ac:dyDescent="0.3">
      <c r="A40" s="36"/>
      <c r="B40" s="33" t="s">
        <v>32</v>
      </c>
      <c r="C40" s="15" t="s">
        <v>106</v>
      </c>
      <c r="D40" s="11" t="s">
        <v>161</v>
      </c>
      <c r="E40" s="45">
        <v>15477.911111111112</v>
      </c>
      <c r="F40" s="45">
        <v>15110.411111111112</v>
      </c>
      <c r="G40" s="21">
        <f t="shared" si="2"/>
        <v>-2.3743514054437434E-2</v>
      </c>
      <c r="H40" s="45">
        <v>15252.111111111111</v>
      </c>
      <c r="I40" s="21">
        <f t="shared" si="3"/>
        <v>-9.2905171597373777E-3</v>
      </c>
    </row>
    <row r="41" spans="1:9" ht="16.5" x14ac:dyDescent="0.3">
      <c r="A41" s="36"/>
      <c r="B41" s="38" t="s">
        <v>33</v>
      </c>
      <c r="C41" s="15" t="s">
        <v>107</v>
      </c>
      <c r="D41" s="11" t="s">
        <v>161</v>
      </c>
      <c r="E41" s="56">
        <v>12201.625</v>
      </c>
      <c r="F41" s="56">
        <v>10028.5</v>
      </c>
      <c r="G41" s="21">
        <f t="shared" si="2"/>
        <v>-0.17810127749377644</v>
      </c>
      <c r="H41" s="56">
        <v>10247.5</v>
      </c>
      <c r="I41" s="21">
        <f t="shared" si="3"/>
        <v>-2.1371066113686266E-2</v>
      </c>
    </row>
    <row r="42" spans="1:9" ht="16.5" x14ac:dyDescent="0.3">
      <c r="A42" s="36"/>
      <c r="B42" s="33" t="s">
        <v>34</v>
      </c>
      <c r="C42" s="15" t="s">
        <v>154</v>
      </c>
      <c r="D42" s="11" t="s">
        <v>161</v>
      </c>
      <c r="E42" s="46">
        <v>5998.2</v>
      </c>
      <c r="F42" s="46">
        <v>5763.2</v>
      </c>
      <c r="G42" s="21">
        <f t="shared" si="2"/>
        <v>-3.9178420192724488E-2</v>
      </c>
      <c r="H42" s="46">
        <v>5763.2</v>
      </c>
      <c r="I42" s="21">
        <f t="shared" si="3"/>
        <v>0</v>
      </c>
    </row>
    <row r="43" spans="1:9" ht="16.5" x14ac:dyDescent="0.3">
      <c r="A43" s="36"/>
      <c r="B43" s="33" t="s">
        <v>35</v>
      </c>
      <c r="C43" s="15" t="s">
        <v>152</v>
      </c>
      <c r="D43" s="11" t="s">
        <v>161</v>
      </c>
      <c r="E43" s="46">
        <v>9968.4523809523816</v>
      </c>
      <c r="F43" s="46">
        <v>9968.5714285714294</v>
      </c>
      <c r="G43" s="21">
        <f t="shared" si="2"/>
        <v>1.1942437451492536E-5</v>
      </c>
      <c r="H43" s="46">
        <v>9968.5714285714294</v>
      </c>
      <c r="I43" s="21">
        <f t="shared" si="3"/>
        <v>0</v>
      </c>
    </row>
    <row r="44" spans="1:9" ht="16.5" customHeight="1" thickBot="1" x14ac:dyDescent="0.35">
      <c r="A44" s="37"/>
      <c r="B44" s="33" t="s">
        <v>36</v>
      </c>
      <c r="C44" s="15" t="s">
        <v>153</v>
      </c>
      <c r="D44" s="24" t="s">
        <v>161</v>
      </c>
      <c r="E44" s="49">
        <v>12905.357142857143</v>
      </c>
      <c r="F44" s="49">
        <v>12125</v>
      </c>
      <c r="G44" s="30">
        <f t="shared" si="2"/>
        <v>-6.0467690604676924E-2</v>
      </c>
      <c r="H44" s="49">
        <v>12125</v>
      </c>
      <c r="I44" s="30">
        <f t="shared" si="3"/>
        <v>0</v>
      </c>
    </row>
    <row r="45" spans="1:9" ht="17.25" customHeight="1" thickBot="1" x14ac:dyDescent="0.3">
      <c r="A45" s="36" t="s">
        <v>37</v>
      </c>
      <c r="B45" s="27" t="s">
        <v>52</v>
      </c>
      <c r="C45" s="5"/>
      <c r="D45" s="6"/>
      <c r="E45" s="40"/>
      <c r="F45" s="129"/>
      <c r="G45" s="40"/>
      <c r="H45" s="129"/>
      <c r="I45" s="8"/>
    </row>
    <row r="46" spans="1:9" ht="16.5" x14ac:dyDescent="0.3">
      <c r="A46" s="32"/>
      <c r="B46" s="33" t="s">
        <v>45</v>
      </c>
      <c r="C46" s="15" t="s">
        <v>109</v>
      </c>
      <c r="D46" s="20" t="s">
        <v>108</v>
      </c>
      <c r="E46" s="42">
        <v>6619.3888888888887</v>
      </c>
      <c r="F46" s="42">
        <v>5462.7777777777774</v>
      </c>
      <c r="G46" s="21">
        <f t="shared" ref="G46:G51" si="4">(F46-E46)/E46</f>
        <v>-0.17473079925135759</v>
      </c>
      <c r="H46" s="42">
        <v>5451.1111111111113</v>
      </c>
      <c r="I46" s="21">
        <f t="shared" ref="I46:I51" si="5">(F46-H46)/H46</f>
        <v>2.1402364451690694E-3</v>
      </c>
    </row>
    <row r="47" spans="1:9" ht="16.5" x14ac:dyDescent="0.3">
      <c r="A47" s="36"/>
      <c r="B47" s="33" t="s">
        <v>46</v>
      </c>
      <c r="C47" s="15" t="s">
        <v>111</v>
      </c>
      <c r="D47" s="13" t="s">
        <v>110</v>
      </c>
      <c r="E47" s="46">
        <v>6037.333333333333</v>
      </c>
      <c r="F47" s="46">
        <v>6035.1111111111113</v>
      </c>
      <c r="G47" s="21">
        <f t="shared" si="4"/>
        <v>-3.6808009422842044E-4</v>
      </c>
      <c r="H47" s="46">
        <v>6035.1111111111113</v>
      </c>
      <c r="I47" s="21">
        <f t="shared" si="5"/>
        <v>0</v>
      </c>
    </row>
    <row r="48" spans="1:9" ht="16.5" x14ac:dyDescent="0.3">
      <c r="A48" s="36"/>
      <c r="B48" s="33" t="s">
        <v>47</v>
      </c>
      <c r="C48" s="15" t="s">
        <v>113</v>
      </c>
      <c r="D48" s="11" t="s">
        <v>114</v>
      </c>
      <c r="E48" s="46">
        <v>19273.25</v>
      </c>
      <c r="F48" s="46">
        <v>19273.75</v>
      </c>
      <c r="G48" s="21">
        <f t="shared" si="4"/>
        <v>2.5942692592064131E-5</v>
      </c>
      <c r="H48" s="46">
        <v>19273.75</v>
      </c>
      <c r="I48" s="21">
        <f t="shared" si="5"/>
        <v>0</v>
      </c>
    </row>
    <row r="49" spans="1:9" ht="16.5" x14ac:dyDescent="0.3">
      <c r="A49" s="36"/>
      <c r="B49" s="33" t="s">
        <v>48</v>
      </c>
      <c r="C49" s="15" t="s">
        <v>157</v>
      </c>
      <c r="D49" s="11" t="s">
        <v>114</v>
      </c>
      <c r="E49" s="46">
        <v>18027.499499999998</v>
      </c>
      <c r="F49" s="46">
        <v>19342.448571428573</v>
      </c>
      <c r="G49" s="21">
        <f t="shared" si="4"/>
        <v>7.2941290134473438E-2</v>
      </c>
      <c r="H49" s="46">
        <v>19342.448571428573</v>
      </c>
      <c r="I49" s="21">
        <f t="shared" si="5"/>
        <v>0</v>
      </c>
    </row>
    <row r="50" spans="1:9" ht="16.5" x14ac:dyDescent="0.3">
      <c r="A50" s="36"/>
      <c r="B50" s="33" t="s">
        <v>49</v>
      </c>
      <c r="C50" s="15" t="s">
        <v>158</v>
      </c>
      <c r="D50" s="13" t="s">
        <v>199</v>
      </c>
      <c r="E50" s="46">
        <v>1975.5714285714287</v>
      </c>
      <c r="F50" s="46">
        <v>2180.7142857142858</v>
      </c>
      <c r="G50" s="21">
        <f t="shared" si="4"/>
        <v>0.10383975703232336</v>
      </c>
      <c r="H50" s="46">
        <v>2269.2857142857142</v>
      </c>
      <c r="I50" s="21">
        <f t="shared" si="5"/>
        <v>-3.9030531948378917E-2</v>
      </c>
    </row>
    <row r="51" spans="1:9" ht="16.5" customHeight="1" thickBot="1" x14ac:dyDescent="0.35">
      <c r="A51" s="37"/>
      <c r="B51" s="33" t="s">
        <v>50</v>
      </c>
      <c r="C51" s="15" t="s">
        <v>159</v>
      </c>
      <c r="D51" s="12" t="s">
        <v>112</v>
      </c>
      <c r="E51" s="49">
        <v>23878.25</v>
      </c>
      <c r="F51" s="49">
        <v>24821.111111111109</v>
      </c>
      <c r="G51" s="30">
        <f t="shared" si="4"/>
        <v>3.9486189779867009E-2</v>
      </c>
      <c r="H51" s="49">
        <v>24821.111111111109</v>
      </c>
      <c r="I51" s="30">
        <f t="shared" si="5"/>
        <v>0</v>
      </c>
    </row>
    <row r="52" spans="1:9" ht="17.25" customHeight="1" thickBot="1" x14ac:dyDescent="0.3">
      <c r="A52" s="36" t="s">
        <v>44</v>
      </c>
      <c r="B52" s="27" t="s">
        <v>57</v>
      </c>
      <c r="C52" s="5"/>
      <c r="D52" s="6"/>
      <c r="E52" s="40"/>
      <c r="F52" s="40"/>
      <c r="G52" s="40"/>
      <c r="H52" s="40"/>
      <c r="I52" s="8"/>
    </row>
    <row r="53" spans="1:9" ht="16.5" x14ac:dyDescent="0.3">
      <c r="A53" s="32"/>
      <c r="B53" s="97" t="s">
        <v>38</v>
      </c>
      <c r="C53" s="19" t="s">
        <v>115</v>
      </c>
      <c r="D53" s="20" t="s">
        <v>114</v>
      </c>
      <c r="E53" s="42">
        <v>2500</v>
      </c>
      <c r="F53" s="65">
        <v>3750</v>
      </c>
      <c r="G53" s="22">
        <f t="shared" ref="G53:G61" si="6">(F53-E53)/E53</f>
        <v>0.5</v>
      </c>
      <c r="H53" s="65">
        <v>3750</v>
      </c>
      <c r="I53" s="22">
        <f t="shared" ref="I53:I61" si="7">(F53-H53)/H53</f>
        <v>0</v>
      </c>
    </row>
    <row r="54" spans="1:9" ht="16.5" x14ac:dyDescent="0.3">
      <c r="A54" s="36"/>
      <c r="B54" s="98" t="s">
        <v>39</v>
      </c>
      <c r="C54" s="15" t="s">
        <v>116</v>
      </c>
      <c r="D54" s="11" t="s">
        <v>114</v>
      </c>
      <c r="E54" s="46">
        <v>3973.6666666666665</v>
      </c>
      <c r="F54" s="69">
        <v>3948</v>
      </c>
      <c r="G54" s="21">
        <f t="shared" si="6"/>
        <v>-6.4591896652964973E-3</v>
      </c>
      <c r="H54" s="69">
        <v>3948</v>
      </c>
      <c r="I54" s="21">
        <f t="shared" si="7"/>
        <v>0</v>
      </c>
    </row>
    <row r="55" spans="1:9" ht="16.5" x14ac:dyDescent="0.3">
      <c r="A55" s="36"/>
      <c r="B55" s="98" t="s">
        <v>40</v>
      </c>
      <c r="C55" s="15" t="s">
        <v>117</v>
      </c>
      <c r="D55" s="11" t="s">
        <v>114</v>
      </c>
      <c r="E55" s="46">
        <v>2014.1666666666665</v>
      </c>
      <c r="F55" s="69">
        <v>2047.5</v>
      </c>
      <c r="G55" s="21">
        <f t="shared" si="6"/>
        <v>1.6549441456350924E-2</v>
      </c>
      <c r="H55" s="69">
        <v>2047.5</v>
      </c>
      <c r="I55" s="21">
        <f t="shared" si="7"/>
        <v>0</v>
      </c>
    </row>
    <row r="56" spans="1:9" ht="16.5" x14ac:dyDescent="0.3">
      <c r="A56" s="36"/>
      <c r="B56" s="98" t="s">
        <v>41</v>
      </c>
      <c r="C56" s="15" t="s">
        <v>118</v>
      </c>
      <c r="D56" s="11" t="s">
        <v>114</v>
      </c>
      <c r="E56" s="46">
        <v>5250</v>
      </c>
      <c r="F56" s="69">
        <v>5500</v>
      </c>
      <c r="G56" s="21">
        <f t="shared" si="6"/>
        <v>4.7619047619047616E-2</v>
      </c>
      <c r="H56" s="69">
        <v>5500</v>
      </c>
      <c r="I56" s="21">
        <f t="shared" si="7"/>
        <v>0</v>
      </c>
    </row>
    <row r="57" spans="1:9" ht="16.5" x14ac:dyDescent="0.3">
      <c r="A57" s="36"/>
      <c r="B57" s="98" t="s">
        <v>42</v>
      </c>
      <c r="C57" s="15" t="s">
        <v>198</v>
      </c>
      <c r="D57" s="11" t="s">
        <v>114</v>
      </c>
      <c r="E57" s="60">
        <v>1886.25</v>
      </c>
      <c r="F57" s="104">
        <v>2108.75</v>
      </c>
      <c r="G57" s="21">
        <f t="shared" si="6"/>
        <v>0.11795891318754141</v>
      </c>
      <c r="H57" s="104">
        <v>2108.75</v>
      </c>
      <c r="I57" s="21">
        <f t="shared" si="7"/>
        <v>0</v>
      </c>
    </row>
    <row r="58" spans="1:9" ht="16.5" customHeight="1" thickBot="1" x14ac:dyDescent="0.35">
      <c r="A58" s="37"/>
      <c r="B58" s="99" t="s">
        <v>43</v>
      </c>
      <c r="C58" s="16" t="s">
        <v>119</v>
      </c>
      <c r="D58" s="12" t="s">
        <v>114</v>
      </c>
      <c r="E58" s="49">
        <v>4762.8645833333339</v>
      </c>
      <c r="F58" s="49">
        <v>4440.5</v>
      </c>
      <c r="G58" s="29">
        <f t="shared" si="6"/>
        <v>-6.7682920161405091E-2</v>
      </c>
      <c r="H58" s="49">
        <v>4403.333333333333</v>
      </c>
      <c r="I58" s="29">
        <f t="shared" si="7"/>
        <v>8.4405753217260352E-3</v>
      </c>
    </row>
    <row r="59" spans="1:9" ht="16.5" x14ac:dyDescent="0.3">
      <c r="A59" s="36"/>
      <c r="B59" s="100" t="s">
        <v>54</v>
      </c>
      <c r="C59" s="14" t="s">
        <v>121</v>
      </c>
      <c r="D59" s="11" t="s">
        <v>120</v>
      </c>
      <c r="E59" s="56">
        <v>5177.7</v>
      </c>
      <c r="F59" s="67">
        <v>5076.25</v>
      </c>
      <c r="G59" s="21">
        <f t="shared" si="6"/>
        <v>-1.9593641964578832E-2</v>
      </c>
      <c r="H59" s="67">
        <v>5076.25</v>
      </c>
      <c r="I59" s="21">
        <f t="shared" si="7"/>
        <v>0</v>
      </c>
    </row>
    <row r="60" spans="1:9" ht="16.5" x14ac:dyDescent="0.3">
      <c r="A60" s="36"/>
      <c r="B60" s="98" t="s">
        <v>55</v>
      </c>
      <c r="C60" s="15" t="s">
        <v>122</v>
      </c>
      <c r="D60" s="13" t="s">
        <v>120</v>
      </c>
      <c r="E60" s="46">
        <v>4839.3999999999996</v>
      </c>
      <c r="F60" s="69">
        <v>4967</v>
      </c>
      <c r="G60" s="21">
        <f t="shared" si="6"/>
        <v>2.6366904988221758E-2</v>
      </c>
      <c r="H60" s="69">
        <v>4967</v>
      </c>
      <c r="I60" s="21">
        <f t="shared" si="7"/>
        <v>0</v>
      </c>
    </row>
    <row r="61" spans="1:9" ht="16.5" customHeight="1" thickBot="1" x14ac:dyDescent="0.35">
      <c r="A61" s="37"/>
      <c r="B61" s="99" t="s">
        <v>56</v>
      </c>
      <c r="C61" s="16" t="s">
        <v>123</v>
      </c>
      <c r="D61" s="12" t="s">
        <v>120</v>
      </c>
      <c r="E61" s="49">
        <v>17302.375</v>
      </c>
      <c r="F61" s="72">
        <v>20063.75</v>
      </c>
      <c r="G61" s="29">
        <f t="shared" si="6"/>
        <v>0.15959514228537991</v>
      </c>
      <c r="H61" s="72">
        <v>20063.75</v>
      </c>
      <c r="I61" s="29">
        <f t="shared" si="7"/>
        <v>0</v>
      </c>
    </row>
    <row r="62" spans="1:9" ht="17.25" customHeight="1" thickBot="1" x14ac:dyDescent="0.3">
      <c r="A62" s="36" t="s">
        <v>53</v>
      </c>
      <c r="B62" s="27" t="s">
        <v>58</v>
      </c>
      <c r="C62" s="5"/>
      <c r="D62" s="6"/>
      <c r="E62" s="40"/>
      <c r="F62" s="51"/>
      <c r="G62" s="40"/>
      <c r="H62" s="51"/>
      <c r="I62" s="8"/>
    </row>
    <row r="63" spans="1:9" ht="16.5" x14ac:dyDescent="0.3">
      <c r="A63" s="32"/>
      <c r="B63" s="33" t="s">
        <v>59</v>
      </c>
      <c r="C63" s="15" t="s">
        <v>128</v>
      </c>
      <c r="D63" s="20" t="s">
        <v>124</v>
      </c>
      <c r="E63" s="42">
        <v>5886.9</v>
      </c>
      <c r="F63" s="53">
        <v>6503.125</v>
      </c>
      <c r="G63" s="21">
        <f t="shared" ref="G63:G68" si="8">(F63-E63)/E63</f>
        <v>0.10467733442049303</v>
      </c>
      <c r="H63" s="53">
        <v>6504.375</v>
      </c>
      <c r="I63" s="21">
        <f t="shared" ref="I63:I68" si="9">(F63-H63)/H63</f>
        <v>-1.9217834150091285E-4</v>
      </c>
    </row>
    <row r="64" spans="1:9" ht="16.5" x14ac:dyDescent="0.3">
      <c r="A64" s="36"/>
      <c r="B64" s="33" t="s">
        <v>60</v>
      </c>
      <c r="C64" s="15" t="s">
        <v>129</v>
      </c>
      <c r="D64" s="13" t="s">
        <v>215</v>
      </c>
      <c r="E64" s="46">
        <v>47046.625</v>
      </c>
      <c r="F64" s="45">
        <v>47046.625</v>
      </c>
      <c r="G64" s="21">
        <f t="shared" si="8"/>
        <v>0</v>
      </c>
      <c r="H64" s="45">
        <v>47046.625</v>
      </c>
      <c r="I64" s="21">
        <f t="shared" si="9"/>
        <v>0</v>
      </c>
    </row>
    <row r="65" spans="1:9" ht="16.5" x14ac:dyDescent="0.3">
      <c r="A65" s="36"/>
      <c r="B65" s="33" t="s">
        <v>61</v>
      </c>
      <c r="C65" s="15" t="s">
        <v>130</v>
      </c>
      <c r="D65" s="13" t="s">
        <v>216</v>
      </c>
      <c r="E65" s="46">
        <v>12540.5</v>
      </c>
      <c r="F65" s="45">
        <v>12748.75</v>
      </c>
      <c r="G65" s="21">
        <f t="shared" si="8"/>
        <v>1.6606195925202346E-2</v>
      </c>
      <c r="H65" s="45">
        <v>12748.75</v>
      </c>
      <c r="I65" s="21">
        <f t="shared" si="9"/>
        <v>0</v>
      </c>
    </row>
    <row r="66" spans="1:9" ht="16.5" x14ac:dyDescent="0.3">
      <c r="A66" s="36"/>
      <c r="B66" s="33" t="s">
        <v>62</v>
      </c>
      <c r="C66" s="15" t="s">
        <v>131</v>
      </c>
      <c r="D66" s="13" t="s">
        <v>125</v>
      </c>
      <c r="E66" s="46">
        <v>6724.7222222222226</v>
      </c>
      <c r="F66" s="45">
        <v>7540.2222222222226</v>
      </c>
      <c r="G66" s="21">
        <f t="shared" si="8"/>
        <v>0.12126894956421165</v>
      </c>
      <c r="H66" s="45">
        <v>7540.2222222222226</v>
      </c>
      <c r="I66" s="21">
        <f t="shared" si="9"/>
        <v>0</v>
      </c>
    </row>
    <row r="67" spans="1:9" ht="16.5" x14ac:dyDescent="0.3">
      <c r="A67" s="36"/>
      <c r="B67" s="33" t="s">
        <v>63</v>
      </c>
      <c r="C67" s="15" t="s">
        <v>132</v>
      </c>
      <c r="D67" s="13" t="s">
        <v>126</v>
      </c>
      <c r="E67" s="46">
        <v>3856.6499999999996</v>
      </c>
      <c r="F67" s="45">
        <v>3859.2</v>
      </c>
      <c r="G67" s="21">
        <f t="shared" si="8"/>
        <v>6.6119559721524693E-4</v>
      </c>
      <c r="H67" s="45">
        <v>3832.4444444444443</v>
      </c>
      <c r="I67" s="21">
        <f t="shared" si="9"/>
        <v>6.9813290038269532E-3</v>
      </c>
    </row>
    <row r="68" spans="1:9" ht="16.5" customHeight="1" thickBot="1" x14ac:dyDescent="0.35">
      <c r="A68" s="37"/>
      <c r="B68" s="33" t="s">
        <v>64</v>
      </c>
      <c r="C68" s="15" t="s">
        <v>133</v>
      </c>
      <c r="D68" s="12" t="s">
        <v>127</v>
      </c>
      <c r="E68" s="49">
        <v>3383.1428571428573</v>
      </c>
      <c r="F68" s="57">
        <v>3424.1428571428573</v>
      </c>
      <c r="G68" s="30">
        <f t="shared" si="8"/>
        <v>1.2118908875939532E-2</v>
      </c>
      <c r="H68" s="57">
        <v>3424.1428571428573</v>
      </c>
      <c r="I68" s="30">
        <f t="shared" si="9"/>
        <v>0</v>
      </c>
    </row>
    <row r="69" spans="1:9" ht="17.25" customHeight="1" thickBot="1" x14ac:dyDescent="0.3">
      <c r="A69" s="36" t="s">
        <v>65</v>
      </c>
      <c r="B69" s="27" t="s">
        <v>66</v>
      </c>
      <c r="C69" s="5"/>
      <c r="D69" s="6"/>
      <c r="E69" s="40"/>
      <c r="F69" s="51"/>
      <c r="G69" s="51"/>
      <c r="H69" s="51"/>
      <c r="I69" s="8"/>
    </row>
    <row r="70" spans="1:9" ht="16.5" x14ac:dyDescent="0.3">
      <c r="A70" s="32"/>
      <c r="B70" s="33" t="s">
        <v>68</v>
      </c>
      <c r="C70" s="18" t="s">
        <v>138</v>
      </c>
      <c r="D70" s="20" t="s">
        <v>134</v>
      </c>
      <c r="E70" s="42">
        <v>3594.55</v>
      </c>
      <c r="F70" s="42">
        <v>3659.1</v>
      </c>
      <c r="G70" s="21">
        <f>(F70-E70)/E70</f>
        <v>1.7957741581004501E-2</v>
      </c>
      <c r="H70" s="42">
        <v>3632.6</v>
      </c>
      <c r="I70" s="21">
        <f>(F70-H70)/H70</f>
        <v>7.2950503771403406E-3</v>
      </c>
    </row>
    <row r="71" spans="1:9" ht="16.5" x14ac:dyDescent="0.3">
      <c r="A71" s="36"/>
      <c r="B71" s="33" t="s">
        <v>67</v>
      </c>
      <c r="C71" s="15" t="s">
        <v>139</v>
      </c>
      <c r="D71" s="13" t="s">
        <v>135</v>
      </c>
      <c r="E71" s="46">
        <v>2742.7777777777778</v>
      </c>
      <c r="F71" s="46">
        <v>2747.2222222222222</v>
      </c>
      <c r="G71" s="21">
        <f>(F71-E71)/E71</f>
        <v>1.620417257443755E-3</v>
      </c>
      <c r="H71" s="46">
        <v>2747.2222222222222</v>
      </c>
      <c r="I71" s="21">
        <f>(F71-H71)/H71</f>
        <v>0</v>
      </c>
    </row>
    <row r="72" spans="1:9" ht="16.5" x14ac:dyDescent="0.3">
      <c r="A72" s="36"/>
      <c r="B72" s="33" t="s">
        <v>69</v>
      </c>
      <c r="C72" s="15" t="s">
        <v>140</v>
      </c>
      <c r="D72" s="13" t="s">
        <v>136</v>
      </c>
      <c r="E72" s="46">
        <v>1286.8888888888889</v>
      </c>
      <c r="F72" s="46">
        <v>1320</v>
      </c>
      <c r="G72" s="21">
        <f>(F72-E72)/E72</f>
        <v>2.5729580383353459E-2</v>
      </c>
      <c r="H72" s="46">
        <v>1320</v>
      </c>
      <c r="I72" s="21">
        <f>(F72-H72)/H72</f>
        <v>0</v>
      </c>
    </row>
    <row r="73" spans="1:9" ht="16.5" x14ac:dyDescent="0.3">
      <c r="A73" s="36"/>
      <c r="B73" s="33" t="s">
        <v>70</v>
      </c>
      <c r="C73" s="15" t="s">
        <v>141</v>
      </c>
      <c r="D73" s="13" t="s">
        <v>137</v>
      </c>
      <c r="E73" s="46">
        <v>2110.1874999999995</v>
      </c>
      <c r="F73" s="46">
        <v>2039.375</v>
      </c>
      <c r="G73" s="21">
        <f>(F73-E73)/E73</f>
        <v>-3.3557444539880729E-2</v>
      </c>
      <c r="H73" s="46">
        <v>2039.375</v>
      </c>
      <c r="I73" s="21">
        <f>(F73-H73)/H73</f>
        <v>0</v>
      </c>
    </row>
    <row r="74" spans="1:9" ht="16.5" customHeight="1" thickBot="1" x14ac:dyDescent="0.35">
      <c r="A74" s="37"/>
      <c r="B74" s="33" t="s">
        <v>71</v>
      </c>
      <c r="C74" s="15" t="s">
        <v>200</v>
      </c>
      <c r="D74" s="12" t="s">
        <v>134</v>
      </c>
      <c r="E74" s="49">
        <v>1702</v>
      </c>
      <c r="F74" s="49">
        <v>1707.6666666666667</v>
      </c>
      <c r="G74" s="21">
        <f>(F74-E74)/E74</f>
        <v>3.3294163728946782E-3</v>
      </c>
      <c r="H74" s="49">
        <v>1686.9</v>
      </c>
      <c r="I74" s="21">
        <f>(F74-H74)/H74</f>
        <v>1.2310549923923558E-2</v>
      </c>
    </row>
    <row r="75" spans="1:9" ht="17.25" customHeight="1" thickBot="1" x14ac:dyDescent="0.3">
      <c r="A75" s="36" t="s">
        <v>72</v>
      </c>
      <c r="B75" s="27" t="s">
        <v>73</v>
      </c>
      <c r="C75" s="5"/>
      <c r="D75" s="6"/>
      <c r="E75" s="40"/>
      <c r="F75" s="51"/>
      <c r="G75" s="51"/>
      <c r="H75" s="51"/>
      <c r="I75" s="8"/>
    </row>
    <row r="76" spans="1:9" ht="16.5" x14ac:dyDescent="0.3">
      <c r="A76" s="32"/>
      <c r="B76" s="33" t="s">
        <v>74</v>
      </c>
      <c r="C76" s="15" t="s">
        <v>144</v>
      </c>
      <c r="D76" s="20" t="s">
        <v>142</v>
      </c>
      <c r="E76" s="42">
        <v>1423</v>
      </c>
      <c r="F76" s="42">
        <v>1466.4285714285713</v>
      </c>
      <c r="G76" s="22">
        <f t="shared" ref="G76:G82" si="10">(F76-E76)/E76</f>
        <v>3.0519024194357928E-2</v>
      </c>
      <c r="H76" s="42">
        <v>1466.4285714285713</v>
      </c>
      <c r="I76" s="22">
        <f t="shared" ref="I76:I82" si="11">(F76-H76)/H76</f>
        <v>0</v>
      </c>
    </row>
    <row r="77" spans="1:9" ht="16.5" x14ac:dyDescent="0.3">
      <c r="A77" s="36"/>
      <c r="B77" s="33" t="s">
        <v>76</v>
      </c>
      <c r="C77" s="15" t="s">
        <v>143</v>
      </c>
      <c r="D77" s="11" t="s">
        <v>161</v>
      </c>
      <c r="E77" s="46">
        <v>1474.7</v>
      </c>
      <c r="F77" s="31">
        <v>1435.3333333333333</v>
      </c>
      <c r="G77" s="21">
        <f t="shared" si="10"/>
        <v>-2.6694694966207896E-2</v>
      </c>
      <c r="H77" s="31">
        <v>1435.3333333333333</v>
      </c>
      <c r="I77" s="21">
        <f t="shared" si="11"/>
        <v>0</v>
      </c>
    </row>
    <row r="78" spans="1:9" ht="16.5" x14ac:dyDescent="0.3">
      <c r="A78" s="36"/>
      <c r="B78" s="33" t="s">
        <v>75</v>
      </c>
      <c r="C78" s="15" t="s">
        <v>148</v>
      </c>
      <c r="D78" s="13" t="s">
        <v>145</v>
      </c>
      <c r="E78" s="46">
        <v>914.8</v>
      </c>
      <c r="F78" s="46">
        <v>823.66666666666663</v>
      </c>
      <c r="G78" s="21">
        <f t="shared" si="10"/>
        <v>-9.9621046494680066E-2</v>
      </c>
      <c r="H78" s="46">
        <v>823.66666666666663</v>
      </c>
      <c r="I78" s="21">
        <f t="shared" si="11"/>
        <v>0</v>
      </c>
    </row>
    <row r="79" spans="1:9" ht="15.75" customHeight="1" x14ac:dyDescent="0.3">
      <c r="A79" s="36"/>
      <c r="B79" s="33" t="s">
        <v>77</v>
      </c>
      <c r="C79" s="15" t="s">
        <v>146</v>
      </c>
      <c r="D79" s="13" t="s">
        <v>162</v>
      </c>
      <c r="E79" s="46">
        <v>1420.95</v>
      </c>
      <c r="F79" s="46">
        <v>1504.9</v>
      </c>
      <c r="G79" s="21">
        <f t="shared" si="10"/>
        <v>5.9080192828741364E-2</v>
      </c>
      <c r="H79" s="46">
        <v>1487.7</v>
      </c>
      <c r="I79" s="21">
        <f t="shared" si="11"/>
        <v>1.1561470726625021E-2</v>
      </c>
    </row>
    <row r="80" spans="1:9" ht="16.5" x14ac:dyDescent="0.3">
      <c r="A80" s="36"/>
      <c r="B80" s="33" t="s">
        <v>78</v>
      </c>
      <c r="C80" s="15" t="s">
        <v>149</v>
      </c>
      <c r="D80" s="25" t="s">
        <v>147</v>
      </c>
      <c r="E80" s="60">
        <v>1701.9</v>
      </c>
      <c r="F80" s="60">
        <v>1937.3</v>
      </c>
      <c r="G80" s="21">
        <f t="shared" si="10"/>
        <v>0.13831599976496847</v>
      </c>
      <c r="H80" s="60">
        <v>1937.3</v>
      </c>
      <c r="I80" s="21">
        <f t="shared" si="11"/>
        <v>0</v>
      </c>
    </row>
    <row r="81" spans="1:9" ht="16.5" x14ac:dyDescent="0.3">
      <c r="A81" s="36"/>
      <c r="B81" s="33" t="s">
        <v>79</v>
      </c>
      <c r="C81" s="15" t="s">
        <v>155</v>
      </c>
      <c r="D81" s="25" t="s">
        <v>156</v>
      </c>
      <c r="E81" s="60">
        <v>8750</v>
      </c>
      <c r="F81" s="60">
        <v>8250</v>
      </c>
      <c r="G81" s="21">
        <f t="shared" si="10"/>
        <v>-5.7142857142857141E-2</v>
      </c>
      <c r="H81" s="60">
        <v>8250</v>
      </c>
      <c r="I81" s="21">
        <f t="shared" si="11"/>
        <v>0</v>
      </c>
    </row>
    <row r="82" spans="1:9" ht="16.5" customHeight="1" thickBot="1" x14ac:dyDescent="0.35">
      <c r="A82" s="34"/>
      <c r="B82" s="35" t="s">
        <v>80</v>
      </c>
      <c r="C82" s="16" t="s">
        <v>151</v>
      </c>
      <c r="D82" s="12" t="s">
        <v>150</v>
      </c>
      <c r="E82" s="49">
        <v>3691.3</v>
      </c>
      <c r="F82" s="49">
        <v>3992</v>
      </c>
      <c r="G82" s="23">
        <f t="shared" si="10"/>
        <v>8.1461815620513051E-2</v>
      </c>
      <c r="H82" s="49">
        <v>3992</v>
      </c>
      <c r="I82" s="23">
        <f t="shared" si="11"/>
        <v>0</v>
      </c>
    </row>
    <row r="83" spans="1:9" x14ac:dyDescent="0.25">
      <c r="E83"/>
      <c r="F83"/>
      <c r="H83" s="88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2"/>
  <sheetViews>
    <sheetView rightToLeft="1" zoomScaleNormal="100" workbookViewId="0">
      <selection activeCell="G22" sqref="G2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3" t="s">
        <v>201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74" t="s">
        <v>3</v>
      </c>
      <c r="B13" s="180"/>
      <c r="C13" s="197" t="s">
        <v>0</v>
      </c>
      <c r="D13" s="199" t="s">
        <v>23</v>
      </c>
      <c r="E13" s="176" t="s">
        <v>217</v>
      </c>
      <c r="F13" s="193" t="s">
        <v>224</v>
      </c>
      <c r="G13" s="176" t="s">
        <v>197</v>
      </c>
      <c r="H13" s="193" t="s">
        <v>220</v>
      </c>
      <c r="I13" s="176" t="s">
        <v>187</v>
      </c>
    </row>
    <row r="14" spans="1:9" ht="38.25" customHeight="1" thickBot="1" x14ac:dyDescent="0.25">
      <c r="A14" s="175"/>
      <c r="B14" s="181"/>
      <c r="C14" s="198"/>
      <c r="D14" s="200"/>
      <c r="E14" s="177"/>
      <c r="F14" s="194"/>
      <c r="G14" s="195"/>
      <c r="H14" s="194"/>
      <c r="I14" s="195"/>
    </row>
    <row r="15" spans="1:9" ht="17.25" customHeight="1" thickBot="1" x14ac:dyDescent="0.3">
      <c r="A15" s="32" t="s">
        <v>24</v>
      </c>
      <c r="B15" s="27" t="s">
        <v>22</v>
      </c>
      <c r="C15" s="139"/>
      <c r="D15" s="6"/>
      <c r="E15" s="140"/>
      <c r="F15" s="7"/>
      <c r="G15" s="7"/>
      <c r="H15" s="7"/>
      <c r="I15" s="8"/>
    </row>
    <row r="16" spans="1:9" ht="15.75" customHeight="1" x14ac:dyDescent="0.3">
      <c r="A16" s="32"/>
      <c r="B16" s="39" t="s">
        <v>18</v>
      </c>
      <c r="C16" s="14" t="s">
        <v>98</v>
      </c>
      <c r="D16" s="11" t="s">
        <v>83</v>
      </c>
      <c r="E16" s="41">
        <v>1913.0729166666667</v>
      </c>
      <c r="F16" s="41">
        <v>1489.8</v>
      </c>
      <c r="G16" s="21">
        <f t="shared" ref="G16:G31" si="0">(F16-E16)/E16</f>
        <v>-0.22125289265198339</v>
      </c>
      <c r="H16" s="41">
        <v>1645.375</v>
      </c>
      <c r="I16" s="21">
        <f t="shared" ref="I16:I31" si="1">(F16-H16)/H16</f>
        <v>-9.4552913469573827E-2</v>
      </c>
    </row>
    <row r="17" spans="1:9" ht="16.5" x14ac:dyDescent="0.3">
      <c r="A17" s="36"/>
      <c r="B17" s="33" t="s">
        <v>10</v>
      </c>
      <c r="C17" s="15" t="s">
        <v>90</v>
      </c>
      <c r="D17" s="11" t="s">
        <v>161</v>
      </c>
      <c r="E17" s="45">
        <v>1188.1199999999999</v>
      </c>
      <c r="F17" s="45">
        <v>1184</v>
      </c>
      <c r="G17" s="21">
        <f t="shared" si="0"/>
        <v>-3.467663199003376E-3</v>
      </c>
      <c r="H17" s="45">
        <v>1284.8499999999999</v>
      </c>
      <c r="I17" s="21">
        <f t="shared" si="1"/>
        <v>-7.8491652722107577E-2</v>
      </c>
    </row>
    <row r="18" spans="1:9" ht="16.5" x14ac:dyDescent="0.3">
      <c r="A18" s="36"/>
      <c r="B18" s="33" t="s">
        <v>11</v>
      </c>
      <c r="C18" s="15" t="s">
        <v>91</v>
      </c>
      <c r="D18" s="11" t="s">
        <v>81</v>
      </c>
      <c r="E18" s="45">
        <v>469.91662499999995</v>
      </c>
      <c r="F18" s="45">
        <v>389</v>
      </c>
      <c r="G18" s="21">
        <f t="shared" si="0"/>
        <v>-0.17219357795651508</v>
      </c>
      <c r="H18" s="45">
        <v>419.9</v>
      </c>
      <c r="I18" s="21">
        <f t="shared" si="1"/>
        <v>-7.3588949749940416E-2</v>
      </c>
    </row>
    <row r="19" spans="1:9" ht="16.5" x14ac:dyDescent="0.3">
      <c r="A19" s="36"/>
      <c r="B19" s="33" t="s">
        <v>8</v>
      </c>
      <c r="C19" s="15" t="s">
        <v>89</v>
      </c>
      <c r="D19" s="11" t="s">
        <v>161</v>
      </c>
      <c r="E19" s="45">
        <v>8809.9364583333336</v>
      </c>
      <c r="F19" s="45">
        <v>6386.6663333333336</v>
      </c>
      <c r="G19" s="21">
        <f t="shared" si="0"/>
        <v>-0.27506102188828213</v>
      </c>
      <c r="H19" s="45">
        <v>6845.7669999999998</v>
      </c>
      <c r="I19" s="21">
        <f t="shared" si="1"/>
        <v>-6.7063437401048892E-2</v>
      </c>
    </row>
    <row r="20" spans="1:9" ht="16.5" x14ac:dyDescent="0.3">
      <c r="A20" s="36"/>
      <c r="B20" s="33" t="s">
        <v>19</v>
      </c>
      <c r="C20" s="15" t="s">
        <v>99</v>
      </c>
      <c r="D20" s="11" t="s">
        <v>161</v>
      </c>
      <c r="E20" s="45">
        <v>1047.4875000000002</v>
      </c>
      <c r="F20" s="45">
        <v>838.23299999999995</v>
      </c>
      <c r="G20" s="21">
        <f t="shared" si="0"/>
        <v>-0.19976801632477734</v>
      </c>
      <c r="H20" s="45">
        <v>882.33299999999997</v>
      </c>
      <c r="I20" s="21">
        <f t="shared" si="1"/>
        <v>-4.9981129573528391E-2</v>
      </c>
    </row>
    <row r="21" spans="1:9" ht="16.5" x14ac:dyDescent="0.3">
      <c r="A21" s="36"/>
      <c r="B21" s="33" t="s">
        <v>7</v>
      </c>
      <c r="C21" s="15" t="s">
        <v>87</v>
      </c>
      <c r="D21" s="11" t="s">
        <v>161</v>
      </c>
      <c r="E21" s="45">
        <v>912.67374999999993</v>
      </c>
      <c r="F21" s="45">
        <v>688.11699999999996</v>
      </c>
      <c r="G21" s="21">
        <f t="shared" si="0"/>
        <v>-0.2460427398070778</v>
      </c>
      <c r="H21" s="45">
        <v>719.7829999999999</v>
      </c>
      <c r="I21" s="21">
        <f t="shared" si="1"/>
        <v>-4.3993814802516795E-2</v>
      </c>
    </row>
    <row r="22" spans="1:9" ht="16.5" x14ac:dyDescent="0.3">
      <c r="A22" s="36"/>
      <c r="B22" s="33" t="s">
        <v>4</v>
      </c>
      <c r="C22" s="15" t="s">
        <v>84</v>
      </c>
      <c r="D22" s="11" t="s">
        <v>161</v>
      </c>
      <c r="E22" s="45">
        <v>1462.5162500000001</v>
      </c>
      <c r="F22" s="45">
        <v>1639.3330000000001</v>
      </c>
      <c r="G22" s="21">
        <f t="shared" si="0"/>
        <v>0.12089899855813564</v>
      </c>
      <c r="H22" s="45">
        <v>1696.067</v>
      </c>
      <c r="I22" s="21">
        <f t="shared" si="1"/>
        <v>-3.3450329497596451E-2</v>
      </c>
    </row>
    <row r="23" spans="1:9" ht="16.5" x14ac:dyDescent="0.3">
      <c r="A23" s="36"/>
      <c r="B23" s="33" t="s">
        <v>13</v>
      </c>
      <c r="C23" s="15" t="s">
        <v>93</v>
      </c>
      <c r="D23" s="13" t="s">
        <v>81</v>
      </c>
      <c r="E23" s="45">
        <v>655.35749999999996</v>
      </c>
      <c r="F23" s="45">
        <v>609.9</v>
      </c>
      <c r="G23" s="21">
        <f t="shared" si="0"/>
        <v>-6.9362904979343318E-2</v>
      </c>
      <c r="H23" s="45">
        <v>630.73299999999995</v>
      </c>
      <c r="I23" s="21">
        <f t="shared" si="1"/>
        <v>-3.3029824030136323E-2</v>
      </c>
    </row>
    <row r="24" spans="1:9" ht="16.5" x14ac:dyDescent="0.3">
      <c r="A24" s="36"/>
      <c r="B24" s="33" t="s">
        <v>17</v>
      </c>
      <c r="C24" s="15" t="s">
        <v>97</v>
      </c>
      <c r="D24" s="13" t="s">
        <v>161</v>
      </c>
      <c r="E24" s="45">
        <v>1095.2562499999999</v>
      </c>
      <c r="F24" s="45">
        <v>946.02499999999998</v>
      </c>
      <c r="G24" s="21">
        <f t="shared" si="0"/>
        <v>-0.1362523610342328</v>
      </c>
      <c r="H24" s="45">
        <v>978.15</v>
      </c>
      <c r="I24" s="21">
        <f t="shared" si="1"/>
        <v>-3.2842611051474721E-2</v>
      </c>
    </row>
    <row r="25" spans="1:9" ht="16.5" x14ac:dyDescent="0.3">
      <c r="A25" s="36"/>
      <c r="B25" s="33" t="s">
        <v>6</v>
      </c>
      <c r="C25" s="15" t="s">
        <v>86</v>
      </c>
      <c r="D25" s="13" t="s">
        <v>161</v>
      </c>
      <c r="E25" s="45">
        <v>2375.3412499999999</v>
      </c>
      <c r="F25" s="45">
        <v>1872.4</v>
      </c>
      <c r="G25" s="21">
        <f t="shared" si="0"/>
        <v>-0.2117343139643619</v>
      </c>
      <c r="H25" s="45">
        <v>1930.1669999999999</v>
      </c>
      <c r="I25" s="21">
        <f t="shared" si="1"/>
        <v>-2.9928498414903908E-2</v>
      </c>
    </row>
    <row r="26" spans="1:9" ht="16.5" x14ac:dyDescent="0.3">
      <c r="A26" s="36"/>
      <c r="B26" s="33" t="s">
        <v>5</v>
      </c>
      <c r="C26" s="15" t="s">
        <v>85</v>
      </c>
      <c r="D26" s="13" t="s">
        <v>161</v>
      </c>
      <c r="E26" s="45">
        <v>2024.3079166666666</v>
      </c>
      <c r="F26" s="45">
        <v>1840.2329999999999</v>
      </c>
      <c r="G26" s="21">
        <f t="shared" si="0"/>
        <v>-9.0932271296836245E-2</v>
      </c>
      <c r="H26" s="45">
        <v>1874.4</v>
      </c>
      <c r="I26" s="21">
        <f t="shared" si="1"/>
        <v>-1.8228233034571138E-2</v>
      </c>
    </row>
    <row r="27" spans="1:9" ht="16.5" x14ac:dyDescent="0.3">
      <c r="A27" s="36"/>
      <c r="B27" s="33" t="s">
        <v>14</v>
      </c>
      <c r="C27" s="15" t="s">
        <v>94</v>
      </c>
      <c r="D27" s="13" t="s">
        <v>81</v>
      </c>
      <c r="E27" s="45">
        <v>541.77499999999998</v>
      </c>
      <c r="F27" s="45">
        <v>567.4</v>
      </c>
      <c r="G27" s="21">
        <f t="shared" si="0"/>
        <v>4.7298232661160081E-2</v>
      </c>
      <c r="H27" s="45">
        <v>572.4</v>
      </c>
      <c r="I27" s="21">
        <f t="shared" si="1"/>
        <v>-8.7351502445842076E-3</v>
      </c>
    </row>
    <row r="28" spans="1:9" ht="16.5" x14ac:dyDescent="0.3">
      <c r="A28" s="36"/>
      <c r="B28" s="33" t="s">
        <v>12</v>
      </c>
      <c r="C28" s="15" t="s">
        <v>92</v>
      </c>
      <c r="D28" s="13" t="s">
        <v>81</v>
      </c>
      <c r="E28" s="45">
        <v>546.171875</v>
      </c>
      <c r="F28" s="45">
        <v>594.9</v>
      </c>
      <c r="G28" s="21">
        <f t="shared" si="0"/>
        <v>8.9217565441281607E-2</v>
      </c>
      <c r="H28" s="45">
        <v>597.4</v>
      </c>
      <c r="I28" s="21">
        <f t="shared" si="1"/>
        <v>-4.184800803481754E-3</v>
      </c>
    </row>
    <row r="29" spans="1:9" ht="17.25" thickBot="1" x14ac:dyDescent="0.35">
      <c r="A29" s="37"/>
      <c r="B29" s="33" t="s">
        <v>9</v>
      </c>
      <c r="C29" s="15" t="s">
        <v>88</v>
      </c>
      <c r="D29" s="13" t="s">
        <v>161</v>
      </c>
      <c r="E29" s="45">
        <v>2313.35</v>
      </c>
      <c r="F29" s="45">
        <v>1618.5</v>
      </c>
      <c r="G29" s="21">
        <f t="shared" si="0"/>
        <v>-0.30036527114357964</v>
      </c>
      <c r="H29" s="45">
        <v>1615.1669999999999</v>
      </c>
      <c r="I29" s="21">
        <f t="shared" si="1"/>
        <v>2.0635637057964183E-3</v>
      </c>
    </row>
    <row r="30" spans="1:9" ht="16.5" x14ac:dyDescent="0.3">
      <c r="A30" s="117"/>
      <c r="B30" s="33" t="s">
        <v>16</v>
      </c>
      <c r="C30" s="15" t="s">
        <v>96</v>
      </c>
      <c r="D30" s="13" t="s">
        <v>81</v>
      </c>
      <c r="E30" s="45">
        <v>556.35</v>
      </c>
      <c r="F30" s="45">
        <v>636.5329999999999</v>
      </c>
      <c r="G30" s="21">
        <f t="shared" si="0"/>
        <v>0.14412330367574347</v>
      </c>
      <c r="H30" s="45">
        <v>608.23299999999995</v>
      </c>
      <c r="I30" s="21">
        <f t="shared" si="1"/>
        <v>4.6528221914956862E-2</v>
      </c>
    </row>
    <row r="31" spans="1:9" ht="17.25" thickBot="1" x14ac:dyDescent="0.35">
      <c r="A31" s="118"/>
      <c r="B31" s="35" t="s">
        <v>15</v>
      </c>
      <c r="C31" s="16" t="s">
        <v>95</v>
      </c>
      <c r="D31" s="12" t="s">
        <v>82</v>
      </c>
      <c r="E31" s="48">
        <v>1829.0250000000001</v>
      </c>
      <c r="F31" s="48">
        <v>1440.7329999999999</v>
      </c>
      <c r="G31" s="23">
        <f t="shared" si="0"/>
        <v>-0.21229452850562464</v>
      </c>
      <c r="H31" s="48">
        <v>1290.7329999999999</v>
      </c>
      <c r="I31" s="23">
        <f t="shared" si="1"/>
        <v>0.11621303553872103</v>
      </c>
    </row>
    <row r="32" spans="1:9" ht="15.75" customHeight="1" thickBot="1" x14ac:dyDescent="0.25">
      <c r="A32" s="186" t="s">
        <v>188</v>
      </c>
      <c r="B32" s="201"/>
      <c r="C32" s="201"/>
      <c r="D32" s="202"/>
      <c r="E32" s="105">
        <f>SUM(E16:E31)</f>
        <v>27740.658291666667</v>
      </c>
      <c r="F32" s="106">
        <f>SUM(F16:F31)</f>
        <v>22741.773333333334</v>
      </c>
      <c r="G32" s="107">
        <f t="shared" ref="G32" si="2">(F32-E32)/E32</f>
        <v>-0.18020066091347964</v>
      </c>
      <c r="H32" s="106">
        <f>SUM(H16:H31)</f>
        <v>23591.458000000006</v>
      </c>
      <c r="I32" s="138">
        <f t="shared" ref="I32" si="3">(F32-H32)/H32</f>
        <v>-3.6016623757067975E-2</v>
      </c>
    </row>
    <row r="33" spans="1:9" ht="17.25" customHeight="1" thickBot="1" x14ac:dyDescent="0.3">
      <c r="A33" s="36" t="s">
        <v>20</v>
      </c>
      <c r="B33" s="27" t="s">
        <v>21</v>
      </c>
      <c r="C33" s="5"/>
      <c r="D33" s="6"/>
      <c r="E33" s="51"/>
      <c r="F33" s="51"/>
      <c r="G33" s="7"/>
      <c r="H33" s="51"/>
      <c r="I33" s="8"/>
    </row>
    <row r="34" spans="1:9" ht="16.5" x14ac:dyDescent="0.3">
      <c r="A34" s="32"/>
      <c r="B34" s="38" t="s">
        <v>26</v>
      </c>
      <c r="C34" s="18" t="s">
        <v>100</v>
      </c>
      <c r="D34" s="20" t="s">
        <v>161</v>
      </c>
      <c r="E34" s="53">
        <v>2196</v>
      </c>
      <c r="F34" s="53">
        <v>2440.9749999999999</v>
      </c>
      <c r="G34" s="21">
        <f>(F34-E34)/E34</f>
        <v>0.11155510018214933</v>
      </c>
      <c r="H34" s="53">
        <v>2548.3000000000002</v>
      </c>
      <c r="I34" s="21">
        <f>(F34-H34)/H34</f>
        <v>-4.2116312836008425E-2</v>
      </c>
    </row>
    <row r="35" spans="1:9" ht="16.5" x14ac:dyDescent="0.3">
      <c r="A35" s="36"/>
      <c r="B35" s="33" t="s">
        <v>30</v>
      </c>
      <c r="C35" s="15" t="s">
        <v>104</v>
      </c>
      <c r="D35" s="11" t="s">
        <v>161</v>
      </c>
      <c r="E35" s="45">
        <v>1073.125</v>
      </c>
      <c r="F35" s="45">
        <v>1259.6669999999999</v>
      </c>
      <c r="G35" s="21">
        <f>(F35-E35)/E35</f>
        <v>0.17383063482818861</v>
      </c>
      <c r="H35" s="45">
        <v>1307.7329999999999</v>
      </c>
      <c r="I35" s="21">
        <f>(F35-H35)/H35</f>
        <v>-3.6755209205548867E-2</v>
      </c>
    </row>
    <row r="36" spans="1:9" ht="16.5" x14ac:dyDescent="0.3">
      <c r="A36" s="36"/>
      <c r="B36" s="38" t="s">
        <v>28</v>
      </c>
      <c r="C36" s="15" t="s">
        <v>102</v>
      </c>
      <c r="D36" s="11" t="s">
        <v>161</v>
      </c>
      <c r="E36" s="45">
        <v>1245.171875</v>
      </c>
      <c r="F36" s="45">
        <v>1244.7294999999999</v>
      </c>
      <c r="G36" s="21">
        <f>(F36-E36)/E36</f>
        <v>-3.5527223902329444E-4</v>
      </c>
      <c r="H36" s="45">
        <v>1270.7375</v>
      </c>
      <c r="I36" s="21">
        <f>(F36-H36)/H36</f>
        <v>-2.0466854877580962E-2</v>
      </c>
    </row>
    <row r="37" spans="1:9" ht="16.5" x14ac:dyDescent="0.3">
      <c r="A37" s="36"/>
      <c r="B37" s="33" t="s">
        <v>27</v>
      </c>
      <c r="C37" s="15" t="s">
        <v>101</v>
      </c>
      <c r="D37" s="11" t="s">
        <v>161</v>
      </c>
      <c r="E37" s="45">
        <v>2048.0277777777778</v>
      </c>
      <c r="F37" s="45">
        <v>2536.1</v>
      </c>
      <c r="G37" s="21">
        <f>(F37-E37)/E37</f>
        <v>0.2383132824261823</v>
      </c>
      <c r="H37" s="45">
        <v>2471.933</v>
      </c>
      <c r="I37" s="21">
        <f>(F37-H37)/H37</f>
        <v>2.5958227832226812E-2</v>
      </c>
    </row>
    <row r="38" spans="1:9" ht="17.25" thickBot="1" x14ac:dyDescent="0.35">
      <c r="A38" s="37"/>
      <c r="B38" s="38" t="s">
        <v>29</v>
      </c>
      <c r="C38" s="15" t="s">
        <v>103</v>
      </c>
      <c r="D38" s="24" t="s">
        <v>161</v>
      </c>
      <c r="E38" s="48">
        <v>1633.4124999999999</v>
      </c>
      <c r="F38" s="48">
        <v>1666.0419999999999</v>
      </c>
      <c r="G38" s="23">
        <f>(F38-E38)/E38</f>
        <v>1.9976276660059848E-2</v>
      </c>
      <c r="H38" s="48">
        <v>1613.925</v>
      </c>
      <c r="I38" s="23">
        <f>(F38-H38)/H38</f>
        <v>3.2292082965441372E-2</v>
      </c>
    </row>
    <row r="39" spans="1:9" ht="15.75" customHeight="1" thickBot="1" x14ac:dyDescent="0.25">
      <c r="A39" s="186" t="s">
        <v>189</v>
      </c>
      <c r="B39" s="187"/>
      <c r="C39" s="187"/>
      <c r="D39" s="188"/>
      <c r="E39" s="85">
        <f>SUM(E34:E38)</f>
        <v>8195.7371527777777</v>
      </c>
      <c r="F39" s="108">
        <f>SUM(F34:F38)</f>
        <v>9147.5134999999991</v>
      </c>
      <c r="G39" s="109">
        <f t="shared" ref="G39" si="4">(F39-E39)/E39</f>
        <v>0.11613065786274468</v>
      </c>
      <c r="H39" s="108">
        <f>SUM(H34:H38)</f>
        <v>9212.6285000000007</v>
      </c>
      <c r="I39" s="110">
        <f t="shared" ref="I39" si="5">(F39-H39)/H39</f>
        <v>-7.0680153877909647E-3</v>
      </c>
    </row>
    <row r="40" spans="1:9" ht="17.25" customHeight="1" thickBot="1" x14ac:dyDescent="0.3">
      <c r="A40" s="36" t="s">
        <v>25</v>
      </c>
      <c r="B40" s="27" t="s">
        <v>51</v>
      </c>
      <c r="C40" s="5"/>
      <c r="D40" s="6"/>
      <c r="E40" s="51"/>
      <c r="F40" s="51"/>
      <c r="G40" s="7"/>
      <c r="H40" s="51"/>
      <c r="I40" s="8"/>
    </row>
    <row r="41" spans="1:9" ht="16.5" x14ac:dyDescent="0.3">
      <c r="A41" s="32"/>
      <c r="B41" s="39" t="s">
        <v>33</v>
      </c>
      <c r="C41" s="15" t="s">
        <v>107</v>
      </c>
      <c r="D41" s="20" t="s">
        <v>161</v>
      </c>
      <c r="E41" s="45">
        <v>12201.625</v>
      </c>
      <c r="F41" s="45">
        <v>10028.5</v>
      </c>
      <c r="G41" s="21">
        <f t="shared" ref="G41:G46" si="6">(F41-E41)/E41</f>
        <v>-0.17810127749377644</v>
      </c>
      <c r="H41" s="45">
        <v>10247.5</v>
      </c>
      <c r="I41" s="21">
        <f t="shared" ref="I41:I46" si="7">(F41-H41)/H41</f>
        <v>-2.1371066113686266E-2</v>
      </c>
    </row>
    <row r="42" spans="1:9" ht="16.5" x14ac:dyDescent="0.3">
      <c r="A42" s="36"/>
      <c r="B42" s="33" t="s">
        <v>32</v>
      </c>
      <c r="C42" s="15" t="s">
        <v>106</v>
      </c>
      <c r="D42" s="11" t="s">
        <v>161</v>
      </c>
      <c r="E42" s="45">
        <v>15477.911111111112</v>
      </c>
      <c r="F42" s="45">
        <v>15110.411111111112</v>
      </c>
      <c r="G42" s="21">
        <f t="shared" si="6"/>
        <v>-2.3743514054437434E-2</v>
      </c>
      <c r="H42" s="45">
        <v>15252.111111111111</v>
      </c>
      <c r="I42" s="21">
        <f t="shared" si="7"/>
        <v>-9.2905171597373777E-3</v>
      </c>
    </row>
    <row r="43" spans="1:9" ht="16.5" x14ac:dyDescent="0.3">
      <c r="A43" s="36"/>
      <c r="B43" s="38" t="s">
        <v>31</v>
      </c>
      <c r="C43" s="15" t="s">
        <v>105</v>
      </c>
      <c r="D43" s="11" t="s">
        <v>161</v>
      </c>
      <c r="E43" s="56">
        <v>26822.677777777779</v>
      </c>
      <c r="F43" s="56">
        <v>26803.822555555555</v>
      </c>
      <c r="G43" s="21">
        <f t="shared" si="6"/>
        <v>-7.0295823476079441E-4</v>
      </c>
      <c r="H43" s="56">
        <v>26920.555555555555</v>
      </c>
      <c r="I43" s="21">
        <f t="shared" si="7"/>
        <v>-4.3362032317312326E-3</v>
      </c>
    </row>
    <row r="44" spans="1:9" ht="16.5" x14ac:dyDescent="0.3">
      <c r="A44" s="36"/>
      <c r="B44" s="33" t="s">
        <v>34</v>
      </c>
      <c r="C44" s="15" t="s">
        <v>154</v>
      </c>
      <c r="D44" s="11" t="s">
        <v>161</v>
      </c>
      <c r="E44" s="46">
        <v>5998.2</v>
      </c>
      <c r="F44" s="46">
        <v>5763.2</v>
      </c>
      <c r="G44" s="21">
        <f t="shared" si="6"/>
        <v>-3.9178420192724488E-2</v>
      </c>
      <c r="H44" s="46">
        <v>5763.2</v>
      </c>
      <c r="I44" s="21">
        <f t="shared" si="7"/>
        <v>0</v>
      </c>
    </row>
    <row r="45" spans="1:9" ht="16.5" x14ac:dyDescent="0.3">
      <c r="A45" s="36"/>
      <c r="B45" s="33" t="s">
        <v>35</v>
      </c>
      <c r="C45" s="15" t="s">
        <v>152</v>
      </c>
      <c r="D45" s="11" t="s">
        <v>161</v>
      </c>
      <c r="E45" s="46">
        <v>9968.4523809523816</v>
      </c>
      <c r="F45" s="46">
        <v>9968.5714285714294</v>
      </c>
      <c r="G45" s="21">
        <f t="shared" si="6"/>
        <v>1.1942437451492536E-5</v>
      </c>
      <c r="H45" s="46">
        <v>9968.5714285714294</v>
      </c>
      <c r="I45" s="21">
        <f t="shared" si="7"/>
        <v>0</v>
      </c>
    </row>
    <row r="46" spans="1:9" ht="16.5" customHeight="1" thickBot="1" x14ac:dyDescent="0.35">
      <c r="A46" s="37"/>
      <c r="B46" s="33" t="s">
        <v>36</v>
      </c>
      <c r="C46" s="15" t="s">
        <v>153</v>
      </c>
      <c r="D46" s="24" t="s">
        <v>161</v>
      </c>
      <c r="E46" s="49">
        <v>12905.357142857143</v>
      </c>
      <c r="F46" s="49">
        <v>12125</v>
      </c>
      <c r="G46" s="30">
        <f t="shared" si="6"/>
        <v>-6.0467690604676924E-2</v>
      </c>
      <c r="H46" s="49">
        <v>12125</v>
      </c>
      <c r="I46" s="30">
        <f t="shared" si="7"/>
        <v>0</v>
      </c>
    </row>
    <row r="47" spans="1:9" ht="15.75" customHeight="1" thickBot="1" x14ac:dyDescent="0.25">
      <c r="A47" s="186" t="s">
        <v>190</v>
      </c>
      <c r="B47" s="187"/>
      <c r="C47" s="187"/>
      <c r="D47" s="188"/>
      <c r="E47" s="85">
        <f>SUM(E41:E46)</f>
        <v>83374.223412698411</v>
      </c>
      <c r="F47" s="85">
        <f>SUM(F41:F46)</f>
        <v>79799.505095238099</v>
      </c>
      <c r="G47" s="109">
        <f t="shared" ref="G47" si="8">(F47-E47)/E47</f>
        <v>-4.2875581578321012E-2</v>
      </c>
      <c r="H47" s="108">
        <f>SUM(H41:H46)</f>
        <v>80276.938095238089</v>
      </c>
      <c r="I47" s="110">
        <f t="shared" ref="I47" si="9">(F47-H47)/H47</f>
        <v>-5.9473244910459612E-3</v>
      </c>
    </row>
    <row r="48" spans="1:9" ht="17.25" customHeight="1" thickBot="1" x14ac:dyDescent="0.3">
      <c r="A48" s="36" t="s">
        <v>37</v>
      </c>
      <c r="B48" s="27" t="s">
        <v>52</v>
      </c>
      <c r="C48" s="5"/>
      <c r="D48" s="6"/>
      <c r="E48" s="51"/>
      <c r="F48" s="51"/>
      <c r="G48" s="7"/>
      <c r="H48" s="7"/>
      <c r="I48" s="8"/>
    </row>
    <row r="49" spans="1:9" ht="16.5" x14ac:dyDescent="0.3">
      <c r="A49" s="32"/>
      <c r="B49" s="33" t="s">
        <v>49</v>
      </c>
      <c r="C49" s="15" t="s">
        <v>158</v>
      </c>
      <c r="D49" s="20" t="s">
        <v>199</v>
      </c>
      <c r="E49" s="42">
        <v>1975.5714285714287</v>
      </c>
      <c r="F49" s="42">
        <v>2180.7142857142858</v>
      </c>
      <c r="G49" s="21">
        <f t="shared" ref="G49:G54" si="10">(F49-E49)/E49</f>
        <v>0.10383975703232336</v>
      </c>
      <c r="H49" s="42">
        <v>2269.2857142857142</v>
      </c>
      <c r="I49" s="21">
        <f t="shared" ref="I49:I54" si="11">(F49-H49)/H49</f>
        <v>-3.9030531948378917E-2</v>
      </c>
    </row>
    <row r="50" spans="1:9" ht="16.5" x14ac:dyDescent="0.3">
      <c r="A50" s="36"/>
      <c r="B50" s="33" t="s">
        <v>46</v>
      </c>
      <c r="C50" s="15" t="s">
        <v>111</v>
      </c>
      <c r="D50" s="13" t="s">
        <v>110</v>
      </c>
      <c r="E50" s="46">
        <v>6037.333333333333</v>
      </c>
      <c r="F50" s="46">
        <v>6035.1111111111113</v>
      </c>
      <c r="G50" s="21">
        <f t="shared" si="10"/>
        <v>-3.6808009422842044E-4</v>
      </c>
      <c r="H50" s="46">
        <v>6035.1111111111113</v>
      </c>
      <c r="I50" s="21">
        <f t="shared" si="11"/>
        <v>0</v>
      </c>
    </row>
    <row r="51" spans="1:9" ht="16.5" x14ac:dyDescent="0.3">
      <c r="A51" s="36"/>
      <c r="B51" s="33" t="s">
        <v>47</v>
      </c>
      <c r="C51" s="15" t="s">
        <v>113</v>
      </c>
      <c r="D51" s="11" t="s">
        <v>114</v>
      </c>
      <c r="E51" s="46">
        <v>19273.25</v>
      </c>
      <c r="F51" s="46">
        <v>19273.75</v>
      </c>
      <c r="G51" s="21">
        <f t="shared" si="10"/>
        <v>2.5942692592064131E-5</v>
      </c>
      <c r="H51" s="46">
        <v>19273.75</v>
      </c>
      <c r="I51" s="21">
        <f t="shared" si="11"/>
        <v>0</v>
      </c>
    </row>
    <row r="52" spans="1:9" ht="16.5" x14ac:dyDescent="0.3">
      <c r="A52" s="36"/>
      <c r="B52" s="33" t="s">
        <v>48</v>
      </c>
      <c r="C52" s="15" t="s">
        <v>157</v>
      </c>
      <c r="D52" s="11" t="s">
        <v>114</v>
      </c>
      <c r="E52" s="46">
        <v>18027.499499999998</v>
      </c>
      <c r="F52" s="46">
        <v>19342.448571428573</v>
      </c>
      <c r="G52" s="21">
        <f t="shared" si="10"/>
        <v>7.2941290134473438E-2</v>
      </c>
      <c r="H52" s="46">
        <v>19342.448571428573</v>
      </c>
      <c r="I52" s="21">
        <f t="shared" si="11"/>
        <v>0</v>
      </c>
    </row>
    <row r="53" spans="1:9" ht="16.5" x14ac:dyDescent="0.3">
      <c r="A53" s="36"/>
      <c r="B53" s="33" t="s">
        <v>50</v>
      </c>
      <c r="C53" s="15" t="s">
        <v>159</v>
      </c>
      <c r="D53" s="13" t="s">
        <v>112</v>
      </c>
      <c r="E53" s="46">
        <v>23878.25</v>
      </c>
      <c r="F53" s="46">
        <v>24821.111111111109</v>
      </c>
      <c r="G53" s="21">
        <f t="shared" si="10"/>
        <v>3.9486189779867009E-2</v>
      </c>
      <c r="H53" s="46">
        <v>24821.111111111109</v>
      </c>
      <c r="I53" s="21">
        <f t="shared" si="11"/>
        <v>0</v>
      </c>
    </row>
    <row r="54" spans="1:9" ht="16.5" customHeight="1" thickBot="1" x14ac:dyDescent="0.35">
      <c r="A54" s="37"/>
      <c r="B54" s="33" t="s">
        <v>45</v>
      </c>
      <c r="C54" s="15" t="s">
        <v>109</v>
      </c>
      <c r="D54" s="12" t="s">
        <v>108</v>
      </c>
      <c r="E54" s="49">
        <v>6619.3888888888887</v>
      </c>
      <c r="F54" s="49">
        <v>5462.7777777777774</v>
      </c>
      <c r="G54" s="30">
        <f t="shared" si="10"/>
        <v>-0.17473079925135759</v>
      </c>
      <c r="H54" s="49">
        <v>5451.1111111111113</v>
      </c>
      <c r="I54" s="30">
        <f t="shared" si="11"/>
        <v>2.1402364451690694E-3</v>
      </c>
    </row>
    <row r="55" spans="1:9" ht="15.75" customHeight="1" thickBot="1" x14ac:dyDescent="0.25">
      <c r="A55" s="186" t="s">
        <v>191</v>
      </c>
      <c r="B55" s="187"/>
      <c r="C55" s="187"/>
      <c r="D55" s="188"/>
      <c r="E55" s="85">
        <f>SUM(E49:E54)</f>
        <v>75811.293150793659</v>
      </c>
      <c r="F55" s="85">
        <f>SUM(F49:F54)</f>
        <v>77115.912857142859</v>
      </c>
      <c r="G55" s="109">
        <f t="shared" ref="G55" si="12">(F55-E55)/E55</f>
        <v>1.7208777902709367E-2</v>
      </c>
      <c r="H55" s="85">
        <f>SUM(H49:H54)</f>
        <v>77192.817619047622</v>
      </c>
      <c r="I55" s="110">
        <f t="shared" ref="I55" si="13">(F55-H55)/H55</f>
        <v>-9.9626836118735934E-4</v>
      </c>
    </row>
    <row r="56" spans="1:9" ht="17.25" customHeight="1" thickBot="1" x14ac:dyDescent="0.3">
      <c r="A56" s="32" t="s">
        <v>44</v>
      </c>
      <c r="B56" s="111" t="s">
        <v>57</v>
      </c>
      <c r="C56" s="112"/>
      <c r="D56" s="130"/>
      <c r="E56" s="113"/>
      <c r="F56" s="113"/>
      <c r="G56" s="114"/>
      <c r="H56" s="113"/>
      <c r="I56" s="115"/>
    </row>
    <row r="57" spans="1:9" ht="16.5" x14ac:dyDescent="0.3">
      <c r="A57" s="116"/>
      <c r="B57" s="97" t="s">
        <v>38</v>
      </c>
      <c r="C57" s="19" t="s">
        <v>115</v>
      </c>
      <c r="D57" s="20" t="s">
        <v>114</v>
      </c>
      <c r="E57" s="42">
        <v>2500</v>
      </c>
      <c r="F57" s="65">
        <v>3750</v>
      </c>
      <c r="G57" s="22">
        <f t="shared" ref="G57:G65" si="14">(F57-E57)/E57</f>
        <v>0.5</v>
      </c>
      <c r="H57" s="65">
        <v>3750</v>
      </c>
      <c r="I57" s="22">
        <f t="shared" ref="I57:I65" si="15">(F57-H57)/H57</f>
        <v>0</v>
      </c>
    </row>
    <row r="58" spans="1:9" ht="16.5" x14ac:dyDescent="0.3">
      <c r="A58" s="117"/>
      <c r="B58" s="98" t="s">
        <v>39</v>
      </c>
      <c r="C58" s="15" t="s">
        <v>116</v>
      </c>
      <c r="D58" s="11" t="s">
        <v>114</v>
      </c>
      <c r="E58" s="46">
        <v>3973.6666666666665</v>
      </c>
      <c r="F58" s="69">
        <v>3948</v>
      </c>
      <c r="G58" s="21">
        <f t="shared" si="14"/>
        <v>-6.4591896652964973E-3</v>
      </c>
      <c r="H58" s="69">
        <v>3948</v>
      </c>
      <c r="I58" s="21">
        <f t="shared" si="15"/>
        <v>0</v>
      </c>
    </row>
    <row r="59" spans="1:9" ht="16.5" x14ac:dyDescent="0.3">
      <c r="A59" s="117"/>
      <c r="B59" s="98" t="s">
        <v>40</v>
      </c>
      <c r="C59" s="15" t="s">
        <v>117</v>
      </c>
      <c r="D59" s="11" t="s">
        <v>114</v>
      </c>
      <c r="E59" s="46">
        <v>2014.1666666666665</v>
      </c>
      <c r="F59" s="69">
        <v>2047.5</v>
      </c>
      <c r="G59" s="21">
        <f t="shared" si="14"/>
        <v>1.6549441456350924E-2</v>
      </c>
      <c r="H59" s="69">
        <v>2047.5</v>
      </c>
      <c r="I59" s="21">
        <f t="shared" si="15"/>
        <v>0</v>
      </c>
    </row>
    <row r="60" spans="1:9" ht="16.5" x14ac:dyDescent="0.3">
      <c r="A60" s="117"/>
      <c r="B60" s="98" t="s">
        <v>41</v>
      </c>
      <c r="C60" s="15" t="s">
        <v>118</v>
      </c>
      <c r="D60" s="11" t="s">
        <v>114</v>
      </c>
      <c r="E60" s="46">
        <v>5250</v>
      </c>
      <c r="F60" s="69">
        <v>5500</v>
      </c>
      <c r="G60" s="21">
        <f t="shared" si="14"/>
        <v>4.7619047619047616E-2</v>
      </c>
      <c r="H60" s="69">
        <v>5500</v>
      </c>
      <c r="I60" s="21">
        <f t="shared" si="15"/>
        <v>0</v>
      </c>
    </row>
    <row r="61" spans="1:9" ht="16.5" x14ac:dyDescent="0.3">
      <c r="A61" s="117"/>
      <c r="B61" s="98" t="s">
        <v>42</v>
      </c>
      <c r="C61" s="15" t="s">
        <v>198</v>
      </c>
      <c r="D61" s="11" t="s">
        <v>114</v>
      </c>
      <c r="E61" s="60">
        <v>1886.25</v>
      </c>
      <c r="F61" s="104">
        <v>2108.75</v>
      </c>
      <c r="G61" s="21">
        <f t="shared" si="14"/>
        <v>0.11795891318754141</v>
      </c>
      <c r="H61" s="104">
        <v>2108.75</v>
      </c>
      <c r="I61" s="21">
        <f t="shared" si="15"/>
        <v>0</v>
      </c>
    </row>
    <row r="62" spans="1:9" ht="17.25" thickBot="1" x14ac:dyDescent="0.35">
      <c r="A62" s="117"/>
      <c r="B62" s="99" t="s">
        <v>54</v>
      </c>
      <c r="C62" s="16" t="s">
        <v>121</v>
      </c>
      <c r="D62" s="12" t="s">
        <v>120</v>
      </c>
      <c r="E62" s="49">
        <v>5177.7</v>
      </c>
      <c r="F62" s="72">
        <v>5076.25</v>
      </c>
      <c r="G62" s="29">
        <f t="shared" si="14"/>
        <v>-1.9593641964578832E-2</v>
      </c>
      <c r="H62" s="72">
        <v>5076.25</v>
      </c>
      <c r="I62" s="29">
        <f t="shared" si="15"/>
        <v>0</v>
      </c>
    </row>
    <row r="63" spans="1:9" ht="16.5" x14ac:dyDescent="0.3">
      <c r="A63" s="117"/>
      <c r="B63" s="100" t="s">
        <v>55</v>
      </c>
      <c r="C63" s="14" t="s">
        <v>122</v>
      </c>
      <c r="D63" s="11" t="s">
        <v>120</v>
      </c>
      <c r="E63" s="56">
        <v>4839.3999999999996</v>
      </c>
      <c r="F63" s="67">
        <v>4967</v>
      </c>
      <c r="G63" s="21">
        <f t="shared" si="14"/>
        <v>2.6366904988221758E-2</v>
      </c>
      <c r="H63" s="67">
        <v>4967</v>
      </c>
      <c r="I63" s="21">
        <f t="shared" si="15"/>
        <v>0</v>
      </c>
    </row>
    <row r="64" spans="1:9" ht="16.5" x14ac:dyDescent="0.3">
      <c r="A64" s="117"/>
      <c r="B64" s="98" t="s">
        <v>56</v>
      </c>
      <c r="C64" s="15" t="s">
        <v>123</v>
      </c>
      <c r="D64" s="13" t="s">
        <v>120</v>
      </c>
      <c r="E64" s="46">
        <v>17302.375</v>
      </c>
      <c r="F64" s="69">
        <v>20063.75</v>
      </c>
      <c r="G64" s="21">
        <f t="shared" si="14"/>
        <v>0.15959514228537991</v>
      </c>
      <c r="H64" s="69">
        <v>20063.75</v>
      </c>
      <c r="I64" s="21">
        <f t="shared" si="15"/>
        <v>0</v>
      </c>
    </row>
    <row r="65" spans="1:9" ht="16.5" customHeight="1" thickBot="1" x14ac:dyDescent="0.35">
      <c r="A65" s="118"/>
      <c r="B65" s="99" t="s">
        <v>43</v>
      </c>
      <c r="C65" s="16" t="s">
        <v>119</v>
      </c>
      <c r="D65" s="12" t="s">
        <v>114</v>
      </c>
      <c r="E65" s="49">
        <v>4762.8645833333339</v>
      </c>
      <c r="F65" s="49">
        <v>4440.5</v>
      </c>
      <c r="G65" s="29">
        <f t="shared" si="14"/>
        <v>-6.7682920161405091E-2</v>
      </c>
      <c r="H65" s="49">
        <v>4403.333333333333</v>
      </c>
      <c r="I65" s="29">
        <f t="shared" si="15"/>
        <v>8.4405753217260352E-3</v>
      </c>
    </row>
    <row r="66" spans="1:9" ht="15.75" customHeight="1" thickBot="1" x14ac:dyDescent="0.25">
      <c r="A66" s="186" t="s">
        <v>192</v>
      </c>
      <c r="B66" s="201"/>
      <c r="C66" s="201"/>
      <c r="D66" s="202"/>
      <c r="E66" s="105">
        <f>SUM(E57:E65)</f>
        <v>47706.42291666667</v>
      </c>
      <c r="F66" s="105">
        <f>SUM(F57:F65)</f>
        <v>51901.75</v>
      </c>
      <c r="G66" s="107">
        <f t="shared" ref="G66" si="16">(F66-E66)/E66</f>
        <v>8.794050836009451E-2</v>
      </c>
      <c r="H66" s="105">
        <f>SUM(H57:H65)</f>
        <v>51864.583333333336</v>
      </c>
      <c r="I66" s="138">
        <f t="shared" ref="I66" si="17">(F66-H66)/H66</f>
        <v>7.166097609961372E-4</v>
      </c>
    </row>
    <row r="67" spans="1:9" ht="17.25" customHeight="1" thickBot="1" x14ac:dyDescent="0.3">
      <c r="A67" s="36" t="s">
        <v>53</v>
      </c>
      <c r="B67" s="27" t="s">
        <v>58</v>
      </c>
      <c r="C67" s="5"/>
      <c r="D67" s="6"/>
      <c r="E67" s="51"/>
      <c r="F67" s="51"/>
      <c r="G67" s="7"/>
      <c r="H67" s="51"/>
      <c r="I67" s="8"/>
    </row>
    <row r="68" spans="1:9" ht="16.5" x14ac:dyDescent="0.3">
      <c r="A68" s="32"/>
      <c r="B68" s="33" t="s">
        <v>59</v>
      </c>
      <c r="C68" s="15" t="s">
        <v>128</v>
      </c>
      <c r="D68" s="20" t="s">
        <v>124</v>
      </c>
      <c r="E68" s="42">
        <v>5886.9</v>
      </c>
      <c r="F68" s="53">
        <v>6503.125</v>
      </c>
      <c r="G68" s="21">
        <f t="shared" ref="G68:G73" si="18">(F68-E68)/E68</f>
        <v>0.10467733442049303</v>
      </c>
      <c r="H68" s="53">
        <v>6504.375</v>
      </c>
      <c r="I68" s="21">
        <f t="shared" ref="I68:I73" si="19">(F68-H68)/H68</f>
        <v>-1.9217834150091285E-4</v>
      </c>
    </row>
    <row r="69" spans="1:9" ht="16.5" x14ac:dyDescent="0.3">
      <c r="A69" s="36"/>
      <c r="B69" s="33" t="s">
        <v>60</v>
      </c>
      <c r="C69" s="15" t="s">
        <v>129</v>
      </c>
      <c r="D69" s="13" t="s">
        <v>215</v>
      </c>
      <c r="E69" s="46">
        <v>47046.625</v>
      </c>
      <c r="F69" s="45">
        <v>47046.625</v>
      </c>
      <c r="G69" s="21">
        <f t="shared" si="18"/>
        <v>0</v>
      </c>
      <c r="H69" s="45">
        <v>47046.625</v>
      </c>
      <c r="I69" s="21">
        <f t="shared" si="19"/>
        <v>0</v>
      </c>
    </row>
    <row r="70" spans="1:9" ht="16.5" x14ac:dyDescent="0.3">
      <c r="A70" s="36"/>
      <c r="B70" s="33" t="s">
        <v>61</v>
      </c>
      <c r="C70" s="15" t="s">
        <v>130</v>
      </c>
      <c r="D70" s="13" t="s">
        <v>216</v>
      </c>
      <c r="E70" s="46">
        <v>12540.5</v>
      </c>
      <c r="F70" s="45">
        <v>12748.75</v>
      </c>
      <c r="G70" s="21">
        <f t="shared" si="18"/>
        <v>1.6606195925202346E-2</v>
      </c>
      <c r="H70" s="45">
        <v>12748.75</v>
      </c>
      <c r="I70" s="21">
        <f t="shared" si="19"/>
        <v>0</v>
      </c>
    </row>
    <row r="71" spans="1:9" ht="16.5" x14ac:dyDescent="0.3">
      <c r="A71" s="36"/>
      <c r="B71" s="33" t="s">
        <v>62</v>
      </c>
      <c r="C71" s="15" t="s">
        <v>131</v>
      </c>
      <c r="D71" s="13" t="s">
        <v>125</v>
      </c>
      <c r="E71" s="46">
        <v>6724.7222222222226</v>
      </c>
      <c r="F71" s="45">
        <v>7540.2222222222226</v>
      </c>
      <c r="G71" s="21">
        <f t="shared" si="18"/>
        <v>0.12126894956421165</v>
      </c>
      <c r="H71" s="45">
        <v>7540.2222222222226</v>
      </c>
      <c r="I71" s="21">
        <f t="shared" si="19"/>
        <v>0</v>
      </c>
    </row>
    <row r="72" spans="1:9" ht="16.5" x14ac:dyDescent="0.3">
      <c r="A72" s="36"/>
      <c r="B72" s="33" t="s">
        <v>64</v>
      </c>
      <c r="C72" s="15" t="s">
        <v>133</v>
      </c>
      <c r="D72" s="13" t="s">
        <v>127</v>
      </c>
      <c r="E72" s="46">
        <v>3383.1428571428573</v>
      </c>
      <c r="F72" s="45">
        <v>3424.1428571428573</v>
      </c>
      <c r="G72" s="21">
        <f t="shared" si="18"/>
        <v>1.2118908875939532E-2</v>
      </c>
      <c r="H72" s="45">
        <v>3424.1428571428573</v>
      </c>
      <c r="I72" s="21">
        <f t="shared" si="19"/>
        <v>0</v>
      </c>
    </row>
    <row r="73" spans="1:9" ht="16.5" customHeight="1" thickBot="1" x14ac:dyDescent="0.35">
      <c r="A73" s="36"/>
      <c r="B73" s="33" t="s">
        <v>63</v>
      </c>
      <c r="C73" s="15" t="s">
        <v>132</v>
      </c>
      <c r="D73" s="12" t="s">
        <v>126</v>
      </c>
      <c r="E73" s="49">
        <v>3856.6499999999996</v>
      </c>
      <c r="F73" s="57">
        <v>3859.2</v>
      </c>
      <c r="G73" s="30">
        <f t="shared" si="18"/>
        <v>6.6119559721524693E-4</v>
      </c>
      <c r="H73" s="57">
        <v>3832.4444444444443</v>
      </c>
      <c r="I73" s="30">
        <f t="shared" si="19"/>
        <v>6.9813290038269532E-3</v>
      </c>
    </row>
    <row r="74" spans="1:9" ht="15.75" customHeight="1" thickBot="1" x14ac:dyDescent="0.25">
      <c r="A74" s="186" t="s">
        <v>214</v>
      </c>
      <c r="B74" s="187"/>
      <c r="C74" s="187"/>
      <c r="D74" s="188"/>
      <c r="E74" s="85">
        <f>SUM(E68:E73)</f>
        <v>79438.540079365077</v>
      </c>
      <c r="F74" s="85">
        <f>SUM(F68:F73)</f>
        <v>81122.065079365071</v>
      </c>
      <c r="G74" s="109">
        <f t="shared" ref="G74" si="20">(F74-E74)/E74</f>
        <v>2.1192798839430156E-2</v>
      </c>
      <c r="H74" s="85">
        <f>SUM(H68:H73)</f>
        <v>81096.559523809512</v>
      </c>
      <c r="I74" s="110">
        <f t="shared" ref="I74" si="21">(F74-H74)/H74</f>
        <v>3.1450847860038769E-4</v>
      </c>
    </row>
    <row r="75" spans="1:9" ht="17.25" customHeight="1" thickBot="1" x14ac:dyDescent="0.3">
      <c r="A75" s="36" t="s">
        <v>65</v>
      </c>
      <c r="B75" s="27" t="s">
        <v>66</v>
      </c>
      <c r="C75" s="5"/>
      <c r="D75" s="6"/>
      <c r="E75" s="51"/>
      <c r="F75" s="51"/>
      <c r="G75" s="7"/>
      <c r="H75" s="51"/>
      <c r="I75" s="8"/>
    </row>
    <row r="76" spans="1:9" ht="13.5" customHeight="1" x14ac:dyDescent="0.3">
      <c r="A76" s="32"/>
      <c r="B76" s="33" t="s">
        <v>67</v>
      </c>
      <c r="C76" s="18" t="s">
        <v>139</v>
      </c>
      <c r="D76" s="20" t="s">
        <v>135</v>
      </c>
      <c r="E76" s="42">
        <v>2742.7777777777778</v>
      </c>
      <c r="F76" s="42">
        <v>2747.2222222222222</v>
      </c>
      <c r="G76" s="21">
        <f>(F76-E76)/E76</f>
        <v>1.620417257443755E-3</v>
      </c>
      <c r="H76" s="42">
        <v>2747.2222222222222</v>
      </c>
      <c r="I76" s="21">
        <f>(F76-H76)/H76</f>
        <v>0</v>
      </c>
    </row>
    <row r="77" spans="1:9" ht="16.5" x14ac:dyDescent="0.3">
      <c r="A77" s="36"/>
      <c r="B77" s="33" t="s">
        <v>69</v>
      </c>
      <c r="C77" s="15" t="s">
        <v>140</v>
      </c>
      <c r="D77" s="13" t="s">
        <v>136</v>
      </c>
      <c r="E77" s="46">
        <v>1286.8888888888889</v>
      </c>
      <c r="F77" s="46">
        <v>1320</v>
      </c>
      <c r="G77" s="21">
        <f>(F77-E77)/E77</f>
        <v>2.5729580383353459E-2</v>
      </c>
      <c r="H77" s="46">
        <v>1320</v>
      </c>
      <c r="I77" s="21">
        <f>(F77-H77)/H77</f>
        <v>0</v>
      </c>
    </row>
    <row r="78" spans="1:9" ht="16.5" x14ac:dyDescent="0.3">
      <c r="A78" s="36"/>
      <c r="B78" s="33" t="s">
        <v>70</v>
      </c>
      <c r="C78" s="15" t="s">
        <v>141</v>
      </c>
      <c r="D78" s="13" t="s">
        <v>137</v>
      </c>
      <c r="E78" s="46">
        <v>2110.1874999999995</v>
      </c>
      <c r="F78" s="46">
        <v>2039.375</v>
      </c>
      <c r="G78" s="21">
        <f>(F78-E78)/E78</f>
        <v>-3.3557444539880729E-2</v>
      </c>
      <c r="H78" s="46">
        <v>2039.375</v>
      </c>
      <c r="I78" s="21">
        <f>(F78-H78)/H78</f>
        <v>0</v>
      </c>
    </row>
    <row r="79" spans="1:9" ht="16.5" x14ac:dyDescent="0.3">
      <c r="A79" s="36"/>
      <c r="B79" s="33" t="s">
        <v>68</v>
      </c>
      <c r="C79" s="15" t="s">
        <v>138</v>
      </c>
      <c r="D79" s="13" t="s">
        <v>134</v>
      </c>
      <c r="E79" s="46">
        <v>3594.55</v>
      </c>
      <c r="F79" s="46">
        <v>3659.1</v>
      </c>
      <c r="G79" s="21">
        <f>(F79-E79)/E79</f>
        <v>1.7957741581004501E-2</v>
      </c>
      <c r="H79" s="46">
        <v>3632.6</v>
      </c>
      <c r="I79" s="21">
        <f>(F79-H79)/H79</f>
        <v>7.2950503771403406E-3</v>
      </c>
    </row>
    <row r="80" spans="1:9" ht="16.5" customHeight="1" thickBot="1" x14ac:dyDescent="0.35">
      <c r="A80" s="37"/>
      <c r="B80" s="33" t="s">
        <v>71</v>
      </c>
      <c r="C80" s="15" t="s">
        <v>200</v>
      </c>
      <c r="D80" s="12" t="s">
        <v>134</v>
      </c>
      <c r="E80" s="49">
        <v>1702</v>
      </c>
      <c r="F80" s="49">
        <v>1707.6666666666667</v>
      </c>
      <c r="G80" s="21">
        <f>(F80-E80)/E80</f>
        <v>3.3294163728946782E-3</v>
      </c>
      <c r="H80" s="49">
        <v>1686.9</v>
      </c>
      <c r="I80" s="21">
        <f>(F80-H80)/H80</f>
        <v>1.2310549923923558E-2</v>
      </c>
    </row>
    <row r="81" spans="1:11" ht="15.75" customHeight="1" thickBot="1" x14ac:dyDescent="0.25">
      <c r="A81" s="186" t="s">
        <v>193</v>
      </c>
      <c r="B81" s="187"/>
      <c r="C81" s="187"/>
      <c r="D81" s="188"/>
      <c r="E81" s="85">
        <f>SUM(E76:E80)</f>
        <v>11436.404166666667</v>
      </c>
      <c r="F81" s="85">
        <f>SUM(F76:F80)</f>
        <v>11473.363888888889</v>
      </c>
      <c r="G81" s="109">
        <f t="shared" ref="G81" si="22">(F81-E81)/E81</f>
        <v>3.2317607600776525E-3</v>
      </c>
      <c r="H81" s="85">
        <f>SUM(H76:H80)</f>
        <v>11426.097222222223</v>
      </c>
      <c r="I81" s="110">
        <f t="shared" ref="I81" si="23">(F81-H81)/H81</f>
        <v>4.1367289064142667E-3</v>
      </c>
    </row>
    <row r="82" spans="1:11" ht="17.25" customHeight="1" thickBot="1" x14ac:dyDescent="0.3">
      <c r="A82" s="32" t="s">
        <v>72</v>
      </c>
      <c r="B82" s="27" t="s">
        <v>73</v>
      </c>
      <c r="C82" s="5"/>
      <c r="D82" s="6"/>
      <c r="E82" s="51"/>
      <c r="F82" s="51"/>
      <c r="G82" s="7"/>
      <c r="H82" s="51"/>
      <c r="I82" s="8"/>
    </row>
    <row r="83" spans="1:11" ht="16.5" x14ac:dyDescent="0.3">
      <c r="A83" s="32"/>
      <c r="B83" s="33" t="s">
        <v>74</v>
      </c>
      <c r="C83" s="15" t="s">
        <v>144</v>
      </c>
      <c r="D83" s="20" t="s">
        <v>142</v>
      </c>
      <c r="E83" s="42">
        <v>1423</v>
      </c>
      <c r="F83" s="42">
        <v>1466.4285714285713</v>
      </c>
      <c r="G83" s="22">
        <f t="shared" ref="G83:G89" si="24">(F83-E83)/E83</f>
        <v>3.0519024194357928E-2</v>
      </c>
      <c r="H83" s="42">
        <v>1466.4285714285713</v>
      </c>
      <c r="I83" s="22">
        <f t="shared" ref="I83:I89" si="25">(F83-H83)/H83</f>
        <v>0</v>
      </c>
    </row>
    <row r="84" spans="1:11" ht="16.5" x14ac:dyDescent="0.3">
      <c r="A84" s="36"/>
      <c r="B84" s="33" t="s">
        <v>76</v>
      </c>
      <c r="C84" s="15" t="s">
        <v>143</v>
      </c>
      <c r="D84" s="11" t="s">
        <v>161</v>
      </c>
      <c r="E84" s="46">
        <v>1474.7</v>
      </c>
      <c r="F84" s="31">
        <v>1435.3333333333333</v>
      </c>
      <c r="G84" s="21">
        <f t="shared" si="24"/>
        <v>-2.6694694966207896E-2</v>
      </c>
      <c r="H84" s="31">
        <v>1435.3333333333333</v>
      </c>
      <c r="I84" s="21">
        <f t="shared" si="25"/>
        <v>0</v>
      </c>
    </row>
    <row r="85" spans="1:11" ht="16.5" x14ac:dyDescent="0.3">
      <c r="A85" s="36"/>
      <c r="B85" s="33" t="s">
        <v>75</v>
      </c>
      <c r="C85" s="15" t="s">
        <v>148</v>
      </c>
      <c r="D85" s="13" t="s">
        <v>145</v>
      </c>
      <c r="E85" s="46">
        <v>914.8</v>
      </c>
      <c r="F85" s="46">
        <v>823.66666666666663</v>
      </c>
      <c r="G85" s="21">
        <f t="shared" si="24"/>
        <v>-9.9621046494680066E-2</v>
      </c>
      <c r="H85" s="46">
        <v>823.66666666666663</v>
      </c>
      <c r="I85" s="21">
        <f t="shared" si="25"/>
        <v>0</v>
      </c>
    </row>
    <row r="86" spans="1:11" ht="16.5" x14ac:dyDescent="0.3">
      <c r="A86" s="36"/>
      <c r="B86" s="33" t="s">
        <v>78</v>
      </c>
      <c r="C86" s="15" t="s">
        <v>149</v>
      </c>
      <c r="D86" s="13" t="s">
        <v>147</v>
      </c>
      <c r="E86" s="46">
        <v>1701.9</v>
      </c>
      <c r="F86" s="46">
        <v>1937.3</v>
      </c>
      <c r="G86" s="21">
        <f t="shared" si="24"/>
        <v>0.13831599976496847</v>
      </c>
      <c r="H86" s="46">
        <v>1937.3</v>
      </c>
      <c r="I86" s="21">
        <f t="shared" si="25"/>
        <v>0</v>
      </c>
    </row>
    <row r="87" spans="1:11" ht="16.5" x14ac:dyDescent="0.3">
      <c r="A87" s="36"/>
      <c r="B87" s="33" t="s">
        <v>79</v>
      </c>
      <c r="C87" s="15" t="s">
        <v>155</v>
      </c>
      <c r="D87" s="25" t="s">
        <v>156</v>
      </c>
      <c r="E87" s="60">
        <v>8750</v>
      </c>
      <c r="F87" s="60">
        <v>8250</v>
      </c>
      <c r="G87" s="21">
        <f t="shared" si="24"/>
        <v>-5.7142857142857141E-2</v>
      </c>
      <c r="H87" s="60">
        <v>8250</v>
      </c>
      <c r="I87" s="21">
        <f t="shared" si="25"/>
        <v>0</v>
      </c>
    </row>
    <row r="88" spans="1:11" ht="16.5" x14ac:dyDescent="0.3">
      <c r="A88" s="36"/>
      <c r="B88" s="33" t="s">
        <v>80</v>
      </c>
      <c r="C88" s="15" t="s">
        <v>151</v>
      </c>
      <c r="D88" s="25" t="s">
        <v>150</v>
      </c>
      <c r="E88" s="60">
        <v>3691.3</v>
      </c>
      <c r="F88" s="60">
        <v>3992</v>
      </c>
      <c r="G88" s="21">
        <f t="shared" si="24"/>
        <v>8.1461815620513051E-2</v>
      </c>
      <c r="H88" s="60">
        <v>3992</v>
      </c>
      <c r="I88" s="21">
        <f t="shared" si="25"/>
        <v>0</v>
      </c>
    </row>
    <row r="89" spans="1:11" ht="16.5" customHeight="1" thickBot="1" x14ac:dyDescent="0.35">
      <c r="A89" s="34"/>
      <c r="B89" s="35" t="s">
        <v>77</v>
      </c>
      <c r="C89" s="16" t="s">
        <v>146</v>
      </c>
      <c r="D89" s="12" t="s">
        <v>162</v>
      </c>
      <c r="E89" s="49">
        <v>1420.95</v>
      </c>
      <c r="F89" s="49">
        <v>1504.9</v>
      </c>
      <c r="G89" s="23">
        <f t="shared" si="24"/>
        <v>5.9080192828741364E-2</v>
      </c>
      <c r="H89" s="49">
        <v>1487.7</v>
      </c>
      <c r="I89" s="23">
        <f t="shared" si="25"/>
        <v>1.1561470726625021E-2</v>
      </c>
    </row>
    <row r="90" spans="1:11" ht="15.75" customHeight="1" thickBot="1" x14ac:dyDescent="0.25">
      <c r="A90" s="186" t="s">
        <v>194</v>
      </c>
      <c r="B90" s="187"/>
      <c r="C90" s="187"/>
      <c r="D90" s="188"/>
      <c r="E90" s="85">
        <f>SUM(E83:E89)</f>
        <v>19376.650000000001</v>
      </c>
      <c r="F90" s="85">
        <f>SUM(F83:F89)</f>
        <v>19409.628571428573</v>
      </c>
      <c r="G90" s="119">
        <f t="shared" ref="G90:G91" si="26">(F90-E90)/E90</f>
        <v>1.7019748732919125E-3</v>
      </c>
      <c r="H90" s="85">
        <f>SUM(H83:H89)</f>
        <v>19392.428571428572</v>
      </c>
      <c r="I90" s="110">
        <f t="shared" ref="I90:I91" si="27">(F90-H90)/H90</f>
        <v>8.8694409452883005E-4</v>
      </c>
    </row>
    <row r="91" spans="1:11" ht="15.75" customHeight="1" thickBot="1" x14ac:dyDescent="0.25">
      <c r="A91" s="186" t="s">
        <v>195</v>
      </c>
      <c r="B91" s="187"/>
      <c r="C91" s="187"/>
      <c r="D91" s="188"/>
      <c r="E91" s="105">
        <f>SUM(E32,E39,E47,E55,E66,E74,E81,E90)</f>
        <v>353079.92917063495</v>
      </c>
      <c r="F91" s="105">
        <f>SUM(F32,F39,F47,F55,F66,F74,F81,F90)</f>
        <v>352711.51232539682</v>
      </c>
      <c r="G91" s="107">
        <f t="shared" si="26"/>
        <v>-1.0434375188176736E-3</v>
      </c>
      <c r="H91" s="105">
        <f>SUM(H32,H39,H47,H55,H66,H74,H81,H90)</f>
        <v>354053.51086507941</v>
      </c>
      <c r="I91" s="120">
        <f t="shared" si="27"/>
        <v>-3.7903833700267836E-3</v>
      </c>
      <c r="J91" s="121"/>
    </row>
    <row r="92" spans="1:11" x14ac:dyDescent="0.25">
      <c r="E92" s="122"/>
      <c r="F92" s="122"/>
      <c r="K92" s="123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1.125" customWidth="1"/>
    <col min="4" max="4" width="12.125" customWidth="1"/>
    <col min="5" max="5" width="11.75" customWidth="1"/>
    <col min="6" max="6" width="13.125" customWidth="1"/>
    <col min="7" max="7" width="9.375" style="81" customWidth="1"/>
    <col min="8" max="8" width="11.25" style="81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3" t="s">
        <v>205</v>
      </c>
      <c r="B9" s="26"/>
      <c r="C9" s="26"/>
      <c r="D9" s="26"/>
      <c r="E9" s="132"/>
      <c r="F9" s="132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80" t="s">
        <v>3</v>
      </c>
      <c r="B13" s="180"/>
      <c r="C13" s="182" t="s">
        <v>0</v>
      </c>
      <c r="D13" s="176" t="s">
        <v>207</v>
      </c>
      <c r="E13" s="176" t="s">
        <v>208</v>
      </c>
      <c r="F13" s="176" t="s">
        <v>209</v>
      </c>
      <c r="G13" s="176" t="s">
        <v>210</v>
      </c>
      <c r="H13" s="176" t="s">
        <v>211</v>
      </c>
      <c r="I13" s="176" t="s">
        <v>212</v>
      </c>
    </row>
    <row r="14" spans="1:9" ht="42.75" customHeight="1" thickBot="1" x14ac:dyDescent="0.25">
      <c r="A14" s="181"/>
      <c r="B14" s="181"/>
      <c r="C14" s="183"/>
      <c r="D14" s="196"/>
      <c r="E14" s="196"/>
      <c r="F14" s="196"/>
      <c r="G14" s="177"/>
      <c r="H14" s="177"/>
      <c r="I14" s="196"/>
    </row>
    <row r="15" spans="1:9" ht="17.25" customHeight="1" thickBot="1" x14ac:dyDescent="0.3">
      <c r="A15" s="89" t="s">
        <v>24</v>
      </c>
      <c r="B15" s="128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0"/>
      <c r="B16" s="141" t="s">
        <v>4</v>
      </c>
      <c r="C16" s="19" t="s">
        <v>163</v>
      </c>
      <c r="D16" s="135">
        <v>1458.33</v>
      </c>
      <c r="E16" s="136">
        <v>1750</v>
      </c>
      <c r="F16" s="142">
        <v>2000</v>
      </c>
      <c r="G16" s="143">
        <v>1500</v>
      </c>
      <c r="H16" s="136">
        <v>1416</v>
      </c>
      <c r="I16" s="144">
        <v>1624.866</v>
      </c>
    </row>
    <row r="17" spans="1:9" ht="16.5" x14ac:dyDescent="0.3">
      <c r="A17" s="91"/>
      <c r="B17" s="145" t="s">
        <v>5</v>
      </c>
      <c r="C17" s="15" t="s">
        <v>164</v>
      </c>
      <c r="D17" s="92">
        <v>1708.33</v>
      </c>
      <c r="E17" s="31">
        <v>2000</v>
      </c>
      <c r="F17" s="146">
        <v>2750</v>
      </c>
      <c r="G17" s="147">
        <v>1500</v>
      </c>
      <c r="H17" s="31">
        <v>1500</v>
      </c>
      <c r="I17" s="148">
        <v>1891.6659999999999</v>
      </c>
    </row>
    <row r="18" spans="1:9" ht="16.5" x14ac:dyDescent="0.3">
      <c r="A18" s="91"/>
      <c r="B18" s="145" t="s">
        <v>6</v>
      </c>
      <c r="C18" s="14" t="s">
        <v>165</v>
      </c>
      <c r="D18" s="149">
        <v>1750</v>
      </c>
      <c r="E18" s="150">
        <v>2500</v>
      </c>
      <c r="F18" s="146">
        <v>1500</v>
      </c>
      <c r="G18" s="151">
        <v>2250</v>
      </c>
      <c r="H18" s="150">
        <v>2000</v>
      </c>
      <c r="I18" s="148">
        <v>2000</v>
      </c>
    </row>
    <row r="19" spans="1:9" ht="16.5" x14ac:dyDescent="0.3">
      <c r="A19" s="91"/>
      <c r="B19" s="145" t="s">
        <v>7</v>
      </c>
      <c r="C19" s="15" t="s">
        <v>166</v>
      </c>
      <c r="D19" s="92">
        <v>666.67</v>
      </c>
      <c r="E19" s="31">
        <v>500</v>
      </c>
      <c r="F19" s="146">
        <v>1500</v>
      </c>
      <c r="G19" s="147">
        <v>825</v>
      </c>
      <c r="H19" s="31">
        <v>583</v>
      </c>
      <c r="I19" s="148">
        <v>814.93399999999997</v>
      </c>
    </row>
    <row r="20" spans="1:9" ht="16.5" x14ac:dyDescent="0.3">
      <c r="A20" s="91"/>
      <c r="B20" s="145" t="s">
        <v>8</v>
      </c>
      <c r="C20" s="15" t="s">
        <v>167</v>
      </c>
      <c r="D20" s="92">
        <v>4833.33</v>
      </c>
      <c r="E20" s="31">
        <v>7000</v>
      </c>
      <c r="F20" s="146">
        <v>3000</v>
      </c>
      <c r="G20" s="147">
        <v>6000</v>
      </c>
      <c r="H20" s="31">
        <v>5000</v>
      </c>
      <c r="I20" s="148">
        <v>5166.6660000000002</v>
      </c>
    </row>
    <row r="21" spans="1:9" ht="16.5" x14ac:dyDescent="0.3">
      <c r="A21" s="91"/>
      <c r="B21" s="145" t="s">
        <v>9</v>
      </c>
      <c r="C21" s="15" t="s">
        <v>168</v>
      </c>
      <c r="D21" s="92">
        <v>1500</v>
      </c>
      <c r="E21" s="31">
        <v>2000</v>
      </c>
      <c r="F21" s="146">
        <v>2000</v>
      </c>
      <c r="G21" s="147">
        <v>1500</v>
      </c>
      <c r="H21" s="31">
        <v>1416</v>
      </c>
      <c r="I21" s="148">
        <v>1683.2</v>
      </c>
    </row>
    <row r="22" spans="1:9" ht="16.5" x14ac:dyDescent="0.3">
      <c r="A22" s="91"/>
      <c r="B22" s="145" t="s">
        <v>10</v>
      </c>
      <c r="C22" s="15" t="s">
        <v>169</v>
      </c>
      <c r="D22" s="92">
        <v>1000</v>
      </c>
      <c r="E22" s="31">
        <v>1500</v>
      </c>
      <c r="F22" s="146">
        <v>1500</v>
      </c>
      <c r="G22" s="147">
        <v>1000</v>
      </c>
      <c r="H22" s="31">
        <v>916</v>
      </c>
      <c r="I22" s="148">
        <v>1183.2</v>
      </c>
    </row>
    <row r="23" spans="1:9" ht="16.5" x14ac:dyDescent="0.3">
      <c r="A23" s="91"/>
      <c r="B23" s="145" t="s">
        <v>11</v>
      </c>
      <c r="C23" s="15" t="s">
        <v>170</v>
      </c>
      <c r="D23" s="92">
        <v>375</v>
      </c>
      <c r="E23" s="31">
        <v>350</v>
      </c>
      <c r="F23" s="146">
        <v>500</v>
      </c>
      <c r="G23" s="147">
        <v>375</v>
      </c>
      <c r="H23" s="31">
        <v>266</v>
      </c>
      <c r="I23" s="148">
        <v>373.2</v>
      </c>
    </row>
    <row r="24" spans="1:9" ht="16.5" x14ac:dyDescent="0.3">
      <c r="A24" s="91"/>
      <c r="B24" s="145" t="s">
        <v>12</v>
      </c>
      <c r="C24" s="15" t="s">
        <v>171</v>
      </c>
      <c r="D24" s="92"/>
      <c r="E24" s="31">
        <v>350</v>
      </c>
      <c r="F24" s="146">
        <v>750</v>
      </c>
      <c r="G24" s="147">
        <v>500</v>
      </c>
      <c r="H24" s="31">
        <v>500</v>
      </c>
      <c r="I24" s="148">
        <v>525</v>
      </c>
    </row>
    <row r="25" spans="1:9" ht="16.5" x14ac:dyDescent="0.3">
      <c r="A25" s="91"/>
      <c r="B25" s="145" t="s">
        <v>13</v>
      </c>
      <c r="C25" s="15" t="s">
        <v>172</v>
      </c>
      <c r="D25" s="92">
        <v>400</v>
      </c>
      <c r="E25" s="31">
        <v>500</v>
      </c>
      <c r="F25" s="146">
        <v>750</v>
      </c>
      <c r="G25" s="147">
        <v>500</v>
      </c>
      <c r="H25" s="31">
        <v>500</v>
      </c>
      <c r="I25" s="148">
        <v>530</v>
      </c>
    </row>
    <row r="26" spans="1:9" ht="16.5" x14ac:dyDescent="0.3">
      <c r="A26" s="91"/>
      <c r="B26" s="145" t="s">
        <v>14</v>
      </c>
      <c r="C26" s="15" t="s">
        <v>173</v>
      </c>
      <c r="D26" s="92">
        <v>375</v>
      </c>
      <c r="E26" s="31">
        <v>500</v>
      </c>
      <c r="F26" s="146">
        <v>750</v>
      </c>
      <c r="G26" s="147">
        <v>500</v>
      </c>
      <c r="H26" s="31">
        <v>500</v>
      </c>
      <c r="I26" s="148">
        <v>525</v>
      </c>
    </row>
    <row r="27" spans="1:9" ht="16.5" x14ac:dyDescent="0.3">
      <c r="A27" s="91"/>
      <c r="B27" s="145" t="s">
        <v>15</v>
      </c>
      <c r="C27" s="15" t="s">
        <v>174</v>
      </c>
      <c r="D27" s="92">
        <v>1333.33</v>
      </c>
      <c r="E27" s="31">
        <v>1500</v>
      </c>
      <c r="F27" s="146">
        <v>1250</v>
      </c>
      <c r="G27" s="147">
        <v>1750</v>
      </c>
      <c r="H27" s="31">
        <v>1000</v>
      </c>
      <c r="I27" s="148">
        <v>1366.6659999999999</v>
      </c>
    </row>
    <row r="28" spans="1:9" ht="16.5" x14ac:dyDescent="0.3">
      <c r="A28" s="91"/>
      <c r="B28" s="152" t="s">
        <v>16</v>
      </c>
      <c r="C28" s="14" t="s">
        <v>175</v>
      </c>
      <c r="D28" s="149">
        <v>458.33</v>
      </c>
      <c r="E28" s="150">
        <v>750</v>
      </c>
      <c r="F28" s="146">
        <v>750</v>
      </c>
      <c r="G28" s="147">
        <v>500</v>
      </c>
      <c r="H28" s="31">
        <v>583</v>
      </c>
      <c r="I28" s="148">
        <v>608.26599999999996</v>
      </c>
    </row>
    <row r="29" spans="1:9" ht="16.5" x14ac:dyDescent="0.3">
      <c r="A29" s="91"/>
      <c r="B29" s="152" t="s">
        <v>17</v>
      </c>
      <c r="C29" s="14" t="s">
        <v>176</v>
      </c>
      <c r="D29" s="149"/>
      <c r="E29" s="150">
        <v>1000</v>
      </c>
      <c r="F29" s="146">
        <v>1000</v>
      </c>
      <c r="G29" s="147">
        <v>1000</v>
      </c>
      <c r="H29" s="31">
        <v>833</v>
      </c>
      <c r="I29" s="148">
        <v>958.25</v>
      </c>
    </row>
    <row r="30" spans="1:9" ht="16.5" x14ac:dyDescent="0.3">
      <c r="A30" s="91"/>
      <c r="B30" s="145" t="s">
        <v>18</v>
      </c>
      <c r="C30" s="15" t="s">
        <v>177</v>
      </c>
      <c r="D30" s="92">
        <v>1000</v>
      </c>
      <c r="E30" s="31">
        <v>2000</v>
      </c>
      <c r="F30" s="146">
        <v>1375</v>
      </c>
      <c r="G30" s="147">
        <v>1000</v>
      </c>
      <c r="H30" s="31">
        <v>833</v>
      </c>
      <c r="I30" s="148">
        <v>1241.5999999999999</v>
      </c>
    </row>
    <row r="31" spans="1:9" ht="16.5" customHeight="1" thickBot="1" x14ac:dyDescent="0.35">
      <c r="A31" s="93"/>
      <c r="B31" s="153" t="s">
        <v>19</v>
      </c>
      <c r="C31" s="154" t="s">
        <v>178</v>
      </c>
      <c r="D31" s="155">
        <v>833.33</v>
      </c>
      <c r="E31" s="156">
        <v>750</v>
      </c>
      <c r="F31" s="157">
        <v>1125</v>
      </c>
      <c r="G31" s="158">
        <v>1000</v>
      </c>
      <c r="H31" s="137">
        <v>500</v>
      </c>
      <c r="I31" s="94">
        <v>841.66599999999994</v>
      </c>
    </row>
    <row r="32" spans="1:9" ht="17.25" customHeight="1" thickBot="1" x14ac:dyDescent="0.3">
      <c r="A32" s="89" t="s">
        <v>20</v>
      </c>
      <c r="B32" s="160" t="s">
        <v>21</v>
      </c>
      <c r="C32" s="161"/>
      <c r="D32" s="162"/>
      <c r="E32" s="162"/>
      <c r="F32" s="163"/>
      <c r="G32" s="162"/>
      <c r="H32" s="164"/>
      <c r="I32" s="165"/>
    </row>
    <row r="33" spans="1:9" ht="16.5" x14ac:dyDescent="0.3">
      <c r="A33" s="90"/>
      <c r="B33" s="141" t="s">
        <v>26</v>
      </c>
      <c r="C33" s="134" t="s">
        <v>179</v>
      </c>
      <c r="D33" s="135">
        <v>2000</v>
      </c>
      <c r="E33" s="135">
        <v>2500</v>
      </c>
      <c r="F33" s="142">
        <v>2500</v>
      </c>
      <c r="G33" s="144">
        <v>3000</v>
      </c>
      <c r="H33" s="136">
        <v>1666</v>
      </c>
      <c r="I33" s="82">
        <v>2333.1999999999998</v>
      </c>
    </row>
    <row r="34" spans="1:9" ht="16.5" x14ac:dyDescent="0.3">
      <c r="A34" s="91"/>
      <c r="B34" s="145" t="s">
        <v>27</v>
      </c>
      <c r="C34" s="15" t="s">
        <v>180</v>
      </c>
      <c r="D34" s="92">
        <v>2400</v>
      </c>
      <c r="E34" s="92">
        <v>2500</v>
      </c>
      <c r="F34" s="146">
        <v>2000</v>
      </c>
      <c r="G34" s="148">
        <v>3000</v>
      </c>
      <c r="H34" s="31">
        <v>1666</v>
      </c>
      <c r="I34" s="148">
        <v>2313.1999999999998</v>
      </c>
    </row>
    <row r="35" spans="1:9" ht="16.5" x14ac:dyDescent="0.3">
      <c r="A35" s="91"/>
      <c r="B35" s="152" t="s">
        <v>28</v>
      </c>
      <c r="C35" s="15" t="s">
        <v>181</v>
      </c>
      <c r="D35" s="92">
        <v>1291.67</v>
      </c>
      <c r="E35" s="92">
        <v>1000</v>
      </c>
      <c r="F35" s="146">
        <v>1375</v>
      </c>
      <c r="G35" s="148">
        <v>1125</v>
      </c>
      <c r="H35" s="31">
        <v>1000</v>
      </c>
      <c r="I35" s="148">
        <v>1158.3340000000001</v>
      </c>
    </row>
    <row r="36" spans="1:9" ht="16.5" x14ac:dyDescent="0.3">
      <c r="A36" s="91"/>
      <c r="B36" s="145" t="s">
        <v>29</v>
      </c>
      <c r="C36" s="15" t="s">
        <v>182</v>
      </c>
      <c r="D36" s="92">
        <v>1291.67</v>
      </c>
      <c r="E36" s="92">
        <v>2500</v>
      </c>
      <c r="F36" s="146">
        <v>1750</v>
      </c>
      <c r="G36" s="148">
        <v>1750</v>
      </c>
      <c r="H36" s="31">
        <v>1000</v>
      </c>
      <c r="I36" s="148">
        <v>1658.3340000000001</v>
      </c>
    </row>
    <row r="37" spans="1:9" ht="16.5" customHeight="1" thickBot="1" x14ac:dyDescent="0.35">
      <c r="A37" s="93"/>
      <c r="B37" s="152" t="s">
        <v>30</v>
      </c>
      <c r="C37" s="15" t="s">
        <v>183</v>
      </c>
      <c r="D37" s="166">
        <v>916.67</v>
      </c>
      <c r="E37" s="166">
        <v>1000</v>
      </c>
      <c r="F37" s="157">
        <v>1375</v>
      </c>
      <c r="G37" s="159">
        <v>1250</v>
      </c>
      <c r="H37" s="167">
        <v>916</v>
      </c>
      <c r="I37" s="159">
        <v>1091.5340000000001</v>
      </c>
    </row>
    <row r="38" spans="1:9" ht="17.25" customHeight="1" thickBot="1" x14ac:dyDescent="0.3">
      <c r="A38" s="89" t="s">
        <v>25</v>
      </c>
      <c r="B38" s="160" t="s">
        <v>51</v>
      </c>
      <c r="C38" s="161"/>
      <c r="D38" s="162"/>
      <c r="E38" s="162"/>
      <c r="F38" s="163"/>
      <c r="G38" s="168"/>
      <c r="H38" s="169"/>
      <c r="I38" s="165"/>
    </row>
    <row r="39" spans="1:9" ht="16.5" x14ac:dyDescent="0.3">
      <c r="A39" s="90"/>
      <c r="B39" s="141" t="s">
        <v>31</v>
      </c>
      <c r="C39" s="19" t="s">
        <v>213</v>
      </c>
      <c r="D39" s="41">
        <v>25666.67</v>
      </c>
      <c r="E39" s="41">
        <v>27000</v>
      </c>
      <c r="F39" s="142">
        <v>30000</v>
      </c>
      <c r="G39" s="170">
        <v>20000</v>
      </c>
      <c r="H39" s="171">
        <v>24666</v>
      </c>
      <c r="I39" s="82">
        <v>25466.534</v>
      </c>
    </row>
    <row r="40" spans="1:9" ht="17.25" thickBot="1" x14ac:dyDescent="0.35">
      <c r="A40" s="93"/>
      <c r="B40" s="153" t="s">
        <v>32</v>
      </c>
      <c r="C40" s="16" t="s">
        <v>185</v>
      </c>
      <c r="D40" s="48">
        <v>15750</v>
      </c>
      <c r="E40" s="48">
        <v>17000</v>
      </c>
      <c r="F40" s="157">
        <v>16000</v>
      </c>
      <c r="G40" s="84">
        <v>14500</v>
      </c>
      <c r="H40" s="172">
        <v>16333</v>
      </c>
      <c r="I40" s="94">
        <v>15916.6</v>
      </c>
    </row>
    <row r="41" spans="1:9" x14ac:dyDescent="0.25">
      <c r="D41" s="95"/>
      <c r="E41" s="95"/>
      <c r="F41" s="95"/>
      <c r="G41" s="96"/>
      <c r="H41" s="96"/>
      <c r="I41" s="95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19-03-2018</vt:lpstr>
      <vt:lpstr>By Order</vt:lpstr>
      <vt:lpstr>All Stores</vt:lpstr>
      <vt:lpstr>'19-03-2018'!Print_Titles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2018-03-22T11:44:03Z</cp:lastPrinted>
  <dcterms:created xsi:type="dcterms:W3CDTF">2010-10-20T06:23:14Z</dcterms:created>
  <dcterms:modified xsi:type="dcterms:W3CDTF">2018-03-28T09:26:21Z</dcterms:modified>
</cp:coreProperties>
</file>