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0-04-2018" sheetId="9" r:id="rId4"/>
    <sheet name="By Order" sheetId="11" r:id="rId5"/>
    <sheet name="All Stores" sheetId="12" r:id="rId6"/>
  </sheets>
  <definedNames>
    <definedName name="_xlnm.Print_Titles" localSheetId="3">'10-04-2018'!$12:$14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3" i="11"/>
  <c r="G83" i="11"/>
  <c r="I84" i="11"/>
  <c r="G84" i="11"/>
  <c r="I85" i="11"/>
  <c r="G85" i="11"/>
  <c r="I76" i="11"/>
  <c r="G76" i="11"/>
  <c r="I80" i="11"/>
  <c r="G80" i="11"/>
  <c r="I79" i="11"/>
  <c r="G79" i="11"/>
  <c r="I78" i="11"/>
  <c r="G78" i="11"/>
  <c r="I77" i="11"/>
  <c r="G77" i="11"/>
  <c r="I68" i="11"/>
  <c r="G68" i="11"/>
  <c r="I73" i="11"/>
  <c r="G73" i="11"/>
  <c r="I72" i="11"/>
  <c r="G72" i="11"/>
  <c r="I71" i="11"/>
  <c r="G71" i="11"/>
  <c r="I70" i="11"/>
  <c r="G70" i="11"/>
  <c r="I69" i="11"/>
  <c r="G69" i="11"/>
  <c r="I65" i="11"/>
  <c r="G65" i="11"/>
  <c r="I64" i="11"/>
  <c r="G64" i="11"/>
  <c r="I63" i="11"/>
  <c r="G63" i="11"/>
  <c r="I57" i="11"/>
  <c r="G57" i="11"/>
  <c r="I62" i="11"/>
  <c r="G62" i="11"/>
  <c r="I61" i="11"/>
  <c r="G61" i="11"/>
  <c r="I60" i="11"/>
  <c r="G60" i="11"/>
  <c r="I59" i="11"/>
  <c r="G59" i="11"/>
  <c r="I58" i="11"/>
  <c r="G58" i="11"/>
  <c r="I52" i="11"/>
  <c r="G52" i="11"/>
  <c r="I51" i="11"/>
  <c r="G51" i="11"/>
  <c r="I54" i="11"/>
  <c r="G54" i="11"/>
  <c r="I53" i="11"/>
  <c r="G53" i="11"/>
  <c r="I50" i="11"/>
  <c r="G50" i="11"/>
  <c r="I49" i="11"/>
  <c r="G49" i="11"/>
  <c r="I45" i="11"/>
  <c r="G45" i="11"/>
  <c r="I44" i="11"/>
  <c r="G44" i="11"/>
  <c r="I43" i="11"/>
  <c r="G43" i="11"/>
  <c r="I46" i="11"/>
  <c r="G46" i="11"/>
  <c r="I42" i="11"/>
  <c r="G42" i="11"/>
  <c r="I41" i="11"/>
  <c r="G41" i="11"/>
  <c r="I38" i="11"/>
  <c r="G38" i="11"/>
  <c r="I34" i="11"/>
  <c r="G34" i="11"/>
  <c r="I37" i="11"/>
  <c r="G37" i="11"/>
  <c r="I35" i="11"/>
  <c r="G35" i="11"/>
  <c r="I36" i="11"/>
  <c r="G36" i="11"/>
  <c r="I25" i="11"/>
  <c r="G25" i="11"/>
  <c r="I26" i="11"/>
  <c r="G26" i="11"/>
  <c r="I31" i="11"/>
  <c r="G31" i="11"/>
  <c r="I19" i="11"/>
  <c r="G19" i="11"/>
  <c r="I30" i="11"/>
  <c r="G30" i="11"/>
  <c r="I21" i="11"/>
  <c r="G21" i="11"/>
  <c r="I18" i="11"/>
  <c r="G18" i="11"/>
  <c r="I20" i="11"/>
  <c r="G20" i="11"/>
  <c r="I22" i="11"/>
  <c r="G22" i="11"/>
  <c r="I27" i="11"/>
  <c r="G27" i="11"/>
  <c r="I23" i="11"/>
  <c r="G23" i="11"/>
  <c r="I17" i="11"/>
  <c r="G17" i="11"/>
  <c r="I28" i="11"/>
  <c r="G28" i="11"/>
  <c r="I16" i="11"/>
  <c r="G16" i="11"/>
  <c r="I24" i="11"/>
  <c r="G24" i="11"/>
  <c r="I29" i="11"/>
  <c r="G29" i="11"/>
  <c r="D41" i="8" l="1"/>
  <c r="I15" i="5" l="1"/>
  <c r="G52" i="5"/>
  <c r="I50" i="5"/>
  <c r="H16" i="8"/>
  <c r="I45" i="5" l="1"/>
  <c r="F66" i="11" l="1"/>
  <c r="E66" i="1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I90" i="11" l="1"/>
  <c r="H91" i="11"/>
  <c r="G74" i="11"/>
  <c r="I55" i="11"/>
  <c r="G47" i="11"/>
  <c r="G81" i="11"/>
  <c r="G55" i="11"/>
  <c r="I39" i="11"/>
  <c r="G90" i="11"/>
  <c r="I74" i="11"/>
  <c r="G66" i="11"/>
  <c r="E91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<sst xmlns="http://schemas.openxmlformats.org/spreadsheetml/2006/main" count="849" uniqueCount="225">
  <si>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</si>
  <si>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</si>
  <si>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</si>
  <si>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</si>
  <si>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</si>
  <si>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</si>
  <si>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</si>
  <si>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</si>
  <si>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</si>
  <si>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</si>
  <si>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</si>
  <si>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</si>
  <si>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</si>
  <si>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</si>
  <si>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</si>
  <si>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</si>
  <si>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</si>
  <si>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</si>
  <si>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</si>
  <si>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</si>
  <si>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</si>
  <si>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</si>
  <si>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</si>
  <si>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</si>
  <si>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</si>
  <si>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</si>
  <si>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</si>
  <si>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</si>
  <si>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</si>
  <si>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</si>
  <si>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</si>
  <si>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</si>
  <si>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</si>
  <si>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</si>
  <si>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</si>
  <si>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</si>
  <si>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</si>
  <si>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</si>
  <si>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</si>
  <si>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</si>
  <si>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</si>
  <si>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</si>
  <si>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</si>
  <si>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</si>
  <si>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</si>
  <si>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</si>
  <si>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</si>
  <si>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</si>
  <si>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</si>
  <si>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</si>
  <si>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</si>
  <si>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</si>
  <si>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</si>
  <si>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</si>
  <si>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</si>
  <si>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</si>
  <si>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</si>
  <si>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</si>
  <si>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</si>
  <si>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</si>
  <si>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</si>
  <si>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</si>
  <si>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</si>
  <si>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</si>
  <si>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</si>
  <si>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</si>
  <si>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</si>
  <si>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</si>
  <si>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</si>
  <si>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</si>
  <si>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</si>
  <si>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</si>
  <si>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</si>
  <si>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</si>
  <si>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</si>
  <si>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</si>
  <si>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</si>
  <si>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</si>
  <si>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</si>
  <si>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</si>
  <si>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</si>
  <si>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</si>
  <si>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</si>
  <si>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</si>
  <si>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</si>
  <si>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</si>
  <si>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</si>
  <si>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</si>
  <si>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</si>
  <si>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</si>
  <si>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</si>
  <si>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</si>
  <si>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</si>
  <si>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</si>
  <si>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</si>
  <si>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</si>
  <si>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</si>
  <si>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</si>
  <si>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</si>
  <si>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</si>
  <si>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</si>
  <si>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</si>
  <si>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</si>
  <si>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</si>
  <si>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</si>
  <si>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</si>
  <si>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</si>
  <si>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</si>
  <si>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</si>
  <si>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</si>
  <si>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</si>
  <si>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</si>
  <si>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</si>
  <si>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</si>
  <si>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</si>
  <si>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</si>
  <si>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</si>
  <si>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</si>
  <si>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</si>
  <si>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</si>
  <si>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</si>
  <si>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</si>
  <si>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</si>
  <si>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</si>
  <si>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</si>
  <si>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</si>
  <si>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</si>
  <si>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</si>
  <si>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</si>
  <si>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</si>
  <si>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</si>
  <si>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</si>
  <si>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</si>
  <si>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</si>
  <si>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</si>
  <si>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</si>
  <si>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</si>
  <si>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</si>
  <si>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</si>
  <si>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</si>
  <si>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</si>
  <si>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</si>
  <si>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</si>
  <si>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</si>
  <si>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</si>
  <si>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</si>
  <si>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</si>
  <si>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</si>
  <si>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</si>
  <si>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</si>
  <si>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</si>
  <si>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</si>
  <si>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</si>
  <si>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</si>
  <si>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</si>
  <si>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</si>
  <si>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</si>
  <si>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</si>
  <si>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</si>
  <si>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</si>
  <si>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</si>
  <si>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</si>
  <si>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</si>
  <si>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</si>
  <si>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</si>
  <si>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</si>
  <si>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</si>
  <si>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</si>
  <si>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</si>
  <si>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</si>
  <si>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</si>
  <si>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</si>
  <si>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</si>
  <si>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</si>
  <si>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</si>
  <si>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</si>
  <si>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</si>
  <si>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</si>
  <si>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</si>
  <si>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</si>
  <si>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</si>
  <si>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</si>
  <si>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</si>
  <si>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</si>
  <si>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</si>
  <si>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</si>
  <si>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</si>
  <si>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</si>
  <si>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</si>
  <si>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</si>
  <si>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</si>
  <si>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</si>
  <si>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</si>
  <si>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</si>
  <si>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</si>
  <si>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</si>
  <si>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</si>
  <si>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</si>
  <si>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</si>
  <si>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</si>
  <si>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</si>
  <si>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</si>
  <si>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</si>
  <si>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</si>
  <si>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</si>
  <si>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</si>
  <si>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</si>
  <si>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</si>
  <si>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</si>
  <si>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</si>
  <si>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</si>
  <si>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</si>
  <si>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</si>
  <si>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</si>
  <si>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</si>
  <si>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</si>
  <si>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</si>
  <si>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03-04-2018 (ل.ل.)</t>
  </si>
  <si>
    <t>معدل الأسعار في نيسان 2017 (ل.ل.)</t>
  </si>
  <si>
    <t>معدل أسعار المحلات والملاحم في 03-04-2018 (ل.ل.)</t>
  </si>
  <si>
    <t>المعدل العام للأسعار في 03-04-2018  (ل.ل.)</t>
  </si>
  <si>
    <t xml:space="preserve"> التاريخ 10 نيسان 2018</t>
  </si>
  <si>
    <t>معدل أسعار  السوبرماركات في 10-04-2018 (ل.ل.)</t>
  </si>
  <si>
    <t>معدل أسعار المحلات والملاحم في 10-04-2018 (ل.ل.)</t>
  </si>
  <si>
    <t>المعدل العام للأسعار في 10-04-2018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</si>
</sst>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0" fillId="0" borderId="1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2" t="s">
        <v>202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3" t="s">
        <v>3</v>
      </c>
      <c r="B12" s="179"/>
      <c r="C12" s="177" t="s">
        <v>0</v>
      </c>
      <c r="D12" s="175" t="s">
        <v>23</v>
      </c>
      <c r="E12" s="175" t="s">
        <v>218</v>
      </c>
      <c r="F12" s="175" t="s">
        <v>222</v>
      </c>
      <c r="G12" s="175" t="s">
        <v>197</v>
      </c>
      <c r="H12" s="175" t="s">
        <v>217</v>
      </c>
      <c r="I12" s="175" t="s">
        <v>187</v>
      </c>
    </row>
    <row r="13" spans="1:9" ht="38.25" customHeight="1" thickBot="1" x14ac:dyDescent="0.25">
      <c r="A13" s="174"/>
      <c r="B13" s="180"/>
      <c r="C13" s="178"/>
      <c r="D13" s="176"/>
      <c r="E13" s="176"/>
      <c r="F13" s="176"/>
      <c r="G13" s="176"/>
      <c r="H13" s="176"/>
      <c r="I13" s="1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1725.2150000000001</v>
      </c>
      <c r="F15" s="43">
        <v>1673.8</v>
      </c>
      <c r="G15" s="45">
        <f>(F15-E15)/E15</f>
        <v>-2.980208263897554E-2</v>
      </c>
      <c r="H15" s="43">
        <v>1619.8</v>
      </c>
      <c r="I15" s="45">
        <f>(F15-H15)/H15</f>
        <v>3.333744906778615E-2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1909.3302777777776</v>
      </c>
      <c r="F16" s="47">
        <v>1858.8</v>
      </c>
      <c r="G16" s="48">
        <f t="shared" ref="G16:G79" si="0">(F16-E16)/E16</f>
        <v>-2.6464922473543234E-2</v>
      </c>
      <c r="H16" s="47">
        <v>1894.8</v>
      </c>
      <c r="I16" s="44">
        <f t="shared" ref="I16:I30" si="1">(F16-H16)/H16</f>
        <v>-1.8999366687777075E-2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2093.1149999999998</v>
      </c>
      <c r="F17" s="47">
        <v>1615</v>
      </c>
      <c r="G17" s="48">
        <f t="shared" si="0"/>
        <v>-0.22842270969344725</v>
      </c>
      <c r="H17" s="47">
        <v>1835</v>
      </c>
      <c r="I17" s="44">
        <f t="shared" si="1"/>
        <v>-0.11989100817438691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977.86249999999995</v>
      </c>
      <c r="F18" s="47">
        <v>591.29999999999995</v>
      </c>
      <c r="G18" s="48">
        <f t="shared" si="0"/>
        <v>-0.39531375832491789</v>
      </c>
      <c r="H18" s="47">
        <v>617.29999999999995</v>
      </c>
      <c r="I18" s="44">
        <f>(F18-H18)/H18</f>
        <v>-4.2118904908472386E-2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4902.6340277777781</v>
      </c>
      <c r="F19" s="47">
        <v>5205.7142857142853</v>
      </c>
      <c r="G19" s="48">
        <f>(F19-E19)/E19</f>
        <v>6.1819882173396637E-2</v>
      </c>
      <c r="H19" s="47">
        <v>5177.1428571428569</v>
      </c>
      <c r="I19" s="44">
        <f t="shared" si="1"/>
        <v>5.5187637969094675E-3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1705.1999999999998</v>
      </c>
      <c r="F20" s="47">
        <v>1758.8</v>
      </c>
      <c r="G20" s="48">
        <f t="shared" si="0"/>
        <v>3.1433262960356638E-2</v>
      </c>
      <c r="H20" s="47">
        <v>1754.8</v>
      </c>
      <c r="I20" s="44">
        <f t="shared" si="1"/>
        <v>2.2794620469569183E-3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1222.2249999999999</v>
      </c>
      <c r="F21" s="47">
        <v>1344.8</v>
      </c>
      <c r="G21" s="48">
        <f t="shared" si="0"/>
        <v>0.10028840843543542</v>
      </c>
      <c r="H21" s="47">
        <v>1318.8</v>
      </c>
      <c r="I21" s="44">
        <f t="shared" si="1"/>
        <v>1.9714892326357297E-2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456.67499999999995</v>
      </c>
      <c r="F22" s="47">
        <v>377.8</v>
      </c>
      <c r="G22" s="48">
        <f t="shared" si="0"/>
        <v>-0.17271582635353358</v>
      </c>
      <c r="H22" s="47">
        <v>399.8</v>
      </c>
      <c r="I22" s="44">
        <f>(F22-H22)/H22</f>
        <v>-5.5027513756878435E-2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524.03750000000002</v>
      </c>
      <c r="F23" s="47">
        <v>559.79999999999995</v>
      </c>
      <c r="G23" s="48">
        <f t="shared" si="0"/>
        <v>6.8244161915893289E-2</v>
      </c>
      <c r="H23" s="47">
        <v>589.79999999999995</v>
      </c>
      <c r="I23" s="44">
        <f t="shared" si="1"/>
        <v>-5.0864699898270603E-2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569.27499999999998</v>
      </c>
      <c r="F24" s="47">
        <v>539.79999999999995</v>
      </c>
      <c r="G24" s="48">
        <f t="shared" si="0"/>
        <v>-5.1776382240569185E-2</v>
      </c>
      <c r="H24" s="47">
        <v>569.79999999999995</v>
      </c>
      <c r="I24" s="44">
        <f t="shared" si="1"/>
        <v>-5.2650052650052653E-2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520.9375</v>
      </c>
      <c r="F25" s="47">
        <v>549.79999999999995</v>
      </c>
      <c r="G25" s="48">
        <f t="shared" si="0"/>
        <v>5.5404919016196673E-2</v>
      </c>
      <c r="H25" s="47">
        <v>564.79999999999995</v>
      </c>
      <c r="I25" s="44">
        <f t="shared" si="1"/>
        <v>-2.6558073654390935E-2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1576.5250000000001</v>
      </c>
      <c r="F26" s="47">
        <v>1419.8</v>
      </c>
      <c r="G26" s="48">
        <f t="shared" si="0"/>
        <v>-9.9411680753556164E-2</v>
      </c>
      <c r="H26" s="47">
        <v>1474.8</v>
      </c>
      <c r="I26" s="44">
        <f t="shared" si="1"/>
        <v>-3.7293192297260649E-2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531.10625000000005</v>
      </c>
      <c r="F27" s="47">
        <v>569.79999999999995</v>
      </c>
      <c r="G27" s="48">
        <f t="shared" si="0"/>
        <v>7.2855007825646759E-2</v>
      </c>
      <c r="H27" s="47">
        <v>619.79999999999995</v>
      </c>
      <c r="I27" s="44">
        <f t="shared" si="1"/>
        <v>-8.0671184252984834E-2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1138.4805555555554</v>
      </c>
      <c r="F28" s="47">
        <v>894.7</v>
      </c>
      <c r="G28" s="48">
        <f t="shared" si="0"/>
        <v>-0.21412799223136084</v>
      </c>
      <c r="H28" s="47">
        <v>888.8</v>
      </c>
      <c r="I28" s="44">
        <f t="shared" si="1"/>
        <v>6.6381638163817407E-3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1890.4791666666667</v>
      </c>
      <c r="F29" s="47">
        <v>1543</v>
      </c>
      <c r="G29" s="48">
        <f t="shared" si="0"/>
        <v>-0.1838048113904103</v>
      </c>
      <c r="H29" s="47">
        <v>1638</v>
      </c>
      <c r="I29" s="44">
        <f t="shared" si="1"/>
        <v>-5.7997557997558E-2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1260.9875</v>
      </c>
      <c r="F30" s="50">
        <v>758.8</v>
      </c>
      <c r="G30" s="51">
        <f t="shared" si="0"/>
        <v>-0.39824938788053016</v>
      </c>
      <c r="H30" s="50">
        <v>768.8</v>
      </c>
      <c r="I30" s="56">
        <f t="shared" si="1"/>
        <v>-1.3007284079084289E-2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2234.3000000000002</v>
      </c>
      <c r="F32" s="43">
        <v>2593.75</v>
      </c>
      <c r="G32" s="45">
        <f t="shared" si="0"/>
        <v>0.1608781273777021</v>
      </c>
      <c r="H32" s="43">
        <v>2623.75</v>
      </c>
      <c r="I32" s="44">
        <f>(F32-H32)/H32</f>
        <v>-1.1434016198189614E-2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1951.9749999999999</v>
      </c>
      <c r="F33" s="47">
        <v>2615</v>
      </c>
      <c r="G33" s="48">
        <f t="shared" si="0"/>
        <v>0.33966879698766639</v>
      </c>
      <c r="H33" s="47">
        <v>2639</v>
      </c>
      <c r="I33" s="44">
        <f>(F33-H33)/H33</f>
        <v>-9.0943539219401296E-3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1712.5</v>
      </c>
      <c r="F34" s="47">
        <v>1343.75</v>
      </c>
      <c r="G34" s="48">
        <f t="shared" si="0"/>
        <v>-0.21532846715328466</v>
      </c>
      <c r="H34" s="47">
        <v>1306.25</v>
      </c>
      <c r="I34" s="44">
        <f>(F34-H34)/H34</f>
        <v>2.8708133971291867E-2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1720.9312500000001</v>
      </c>
      <c r="F35" s="47">
        <v>1705</v>
      </c>
      <c r="G35" s="48">
        <f t="shared" si="0"/>
        <v>-9.2573424998820212E-3</v>
      </c>
      <c r="H35" s="47">
        <v>1705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1078.5250000000001</v>
      </c>
      <c r="F36" s="50">
        <v>1517.8</v>
      </c>
      <c r="G36" s="51">
        <f t="shared" si="0"/>
        <v>0.40729236688996528</v>
      </c>
      <c r="H36" s="50">
        <v>1452.8</v>
      </c>
      <c r="I36" s="56">
        <f>(F36-H36)/H36</f>
        <v>4.4741189427312776E-2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26792.334722222222</v>
      </c>
      <c r="F38" s="43">
        <v>28141.111111111109</v>
      </c>
      <c r="G38" s="45">
        <f t="shared" si="0"/>
        <v>5.0341875871317006E-2</v>
      </c>
      <c r="H38" s="43">
        <v>28141.111111111109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15078.506944444445</v>
      </c>
      <c r="F39" s="57">
        <v>14415.333333333334</v>
      </c>
      <c r="G39" s="48">
        <f t="shared" si="0"/>
        <v>-4.3981384466945002E-2</v>
      </c>
      <c r="H39" s="57">
        <v>14415.333333333334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12128.1875</v>
      </c>
      <c r="F40" s="57">
        <v>10773.5</v>
      </c>
      <c r="G40" s="48">
        <f t="shared" si="0"/>
        <v>-0.11169744036361574</v>
      </c>
      <c r="H40" s="57">
        <v>10023.5</v>
      </c>
      <c r="I40" s="44">
        <f t="shared" si="2"/>
        <v>7.4824163216441364E-2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6041.1</v>
      </c>
      <c r="F41" s="47">
        <v>5823.2</v>
      </c>
      <c r="G41" s="48">
        <f t="shared" si="0"/>
        <v>-3.6069589975335707E-2</v>
      </c>
      <c r="H41" s="47">
        <v>5823.2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9968.3928571428587</v>
      </c>
      <c r="F42" s="47">
        <v>9968.3333333333339</v>
      </c>
      <c r="G42" s="48">
        <f t="shared" si="0"/>
        <v>-5.9712543815034843E-6</v>
      </c>
      <c r="H42" s="47">
        <v>9968.3333333333339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12735.267857142857</v>
      </c>
      <c r="F43" s="50">
        <v>12125</v>
      </c>
      <c r="G43" s="51">
        <f t="shared" si="0"/>
        <v>-4.7919514845584862E-2</v>
      </c>
      <c r="H43" s="50">
        <v>12125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6207.5833333333321</v>
      </c>
      <c r="F45" s="43">
        <v>5225.5555555555557</v>
      </c>
      <c r="G45" s="45">
        <f t="shared" si="0"/>
        <v>-0.1581980820949285</v>
      </c>
      <c r="H45" s="43">
        <v>5442.2222222222226</v>
      </c>
      <c r="I45" s="44">
        <f t="shared" ref="I45:I49" si="3">(F45-H45)/H45</f>
        <v>-3.9812168231931455E-2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19327.142857142859</v>
      </c>
      <c r="G47" s="48">
        <f t="shared" si="0"/>
        <v>2.7962516515304217E-3</v>
      </c>
      <c r="H47" s="47">
        <v>19273.75</v>
      </c>
      <c r="I47" s="87">
        <f t="shared" si="3"/>
        <v>2.7702370915290851E-3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18546.662113095241</v>
      </c>
      <c r="F48" s="47">
        <v>19342.448571428573</v>
      </c>
      <c r="G48" s="48">
        <f t="shared" si="0"/>
        <v>4.2907260264985966E-2</v>
      </c>
      <c r="H48" s="47">
        <v>18981.734285714287</v>
      </c>
      <c r="I48" s="87">
        <f t="shared" si="3"/>
        <v>1.9003231226651453E-2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2199.2857142857142</v>
      </c>
      <c r="G49" s="48">
        <f t="shared" si="0"/>
        <v>0.11324029213970632</v>
      </c>
      <c r="H49" s="47">
        <v>2199.2857142857142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24147.14166666667</v>
      </c>
      <c r="F50" s="50">
        <v>25232.222222222223</v>
      </c>
      <c r="G50" s="56">
        <f t="shared" si="0"/>
        <v>4.4936190400266939E-2</v>
      </c>
      <c r="H50" s="50">
        <v>25232.222222222223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2500</v>
      </c>
      <c r="F52" s="66">
        <v>3750</v>
      </c>
      <c r="G52" s="45">
        <f>(F52-E52)/E52</f>
        <v>0.5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3988.6666666666665</v>
      </c>
      <c r="F53" s="70">
        <v>3948</v>
      </c>
      <c r="G53" s="48">
        <f t="shared" si="0"/>
        <v>-1.0195554069864578E-2</v>
      </c>
      <c r="H53" s="70">
        <v>3948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2047.5</v>
      </c>
      <c r="G54" s="48">
        <f t="shared" si="0"/>
        <v>5.7306590257880027E-3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1987.5</v>
      </c>
      <c r="G56" s="55">
        <f t="shared" si="0"/>
        <v>5.3677932405566599E-2</v>
      </c>
      <c r="H56" s="105">
        <v>1987.5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4755</v>
      </c>
      <c r="F57" s="50">
        <v>4492.2222222222226</v>
      </c>
      <c r="G57" s="51">
        <f t="shared" si="0"/>
        <v>-5.5263465358102497E-2</v>
      </c>
      <c r="H57" s="50">
        <v>4520.5</v>
      </c>
      <c r="I57" s="126">
        <f t="shared" si="4"/>
        <v>-6.2554535511065972E-3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5256.3499999999995</v>
      </c>
      <c r="F58" s="68">
        <v>5076.25</v>
      </c>
      <c r="G58" s="44">
        <f t="shared" si="0"/>
        <v>-3.4263319603907556E-2</v>
      </c>
      <c r="H58" s="68">
        <v>5076.25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4829.3999999999996</v>
      </c>
      <c r="F59" s="70">
        <v>4997</v>
      </c>
      <c r="G59" s="48">
        <f t="shared" si="0"/>
        <v>3.4704104029486142E-2</v>
      </c>
      <c r="H59" s="70">
        <v>4967</v>
      </c>
      <c r="I59" s="44">
        <f t="shared" si="4"/>
        <v>6.0398630964364807E-3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17468</v>
      </c>
      <c r="F60" s="73">
        <v>20801.25</v>
      </c>
      <c r="G60" s="51">
        <f t="shared" si="0"/>
        <v>0.19082035722463933</v>
      </c>
      <c r="H60" s="73">
        <v>20376.25</v>
      </c>
      <c r="I60" s="51">
        <f t="shared" si="4"/>
        <v>2.0857616097171953E-2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5867.7861111111106</v>
      </c>
      <c r="F62" s="54">
        <v>6503.125</v>
      </c>
      <c r="G62" s="45">
        <f t="shared" si="0"/>
        <v>0.10827574094526481</v>
      </c>
      <c r="H62" s="54">
        <v>6503.125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0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12571.4375</v>
      </c>
      <c r="F64" s="46">
        <v>12748.75</v>
      </c>
      <c r="G64" s="48">
        <f t="shared" si="0"/>
        <v>1.4104393391766057E-2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6600.4464285714284</v>
      </c>
      <c r="F65" s="46">
        <v>7411.2</v>
      </c>
      <c r="G65" s="48">
        <f t="shared" si="0"/>
        <v>0.12283314169766654</v>
      </c>
      <c r="H65" s="46">
        <v>7411.2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3747.5</v>
      </c>
      <c r="F66" s="46">
        <v>3859.2</v>
      </c>
      <c r="G66" s="48">
        <f t="shared" si="0"/>
        <v>2.980653769179448E-2</v>
      </c>
      <c r="H66" s="46">
        <v>3859.2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3391.7142857142858</v>
      </c>
      <c r="F67" s="58">
        <v>3462</v>
      </c>
      <c r="G67" s="51">
        <f t="shared" si="0"/>
        <v>2.0722769775082115E-2</v>
      </c>
      <c r="H67" s="58">
        <v>3468.1666666666665</v>
      </c>
      <c r="I67" s="88">
        <f t="shared" si="5"/>
        <v>-1.7780767936949921E-3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3595</v>
      </c>
      <c r="F69" s="43">
        <v>3699.1</v>
      </c>
      <c r="G69" s="45">
        <f t="shared" si="0"/>
        <v>2.895688456189149E-2</v>
      </c>
      <c r="H69" s="43">
        <v>3699.1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1292.6319444444443</v>
      </c>
      <c r="F71" s="47">
        <v>1320</v>
      </c>
      <c r="G71" s="48">
        <f t="shared" si="0"/>
        <v>2.1172349695657625E-2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2123.2291666666665</v>
      </c>
      <c r="F72" s="47">
        <v>2117.1428571428573</v>
      </c>
      <c r="G72" s="48">
        <f t="shared" si="0"/>
        <v>-2.8665344369606096E-3</v>
      </c>
      <c r="H72" s="47">
        <v>2039.375</v>
      </c>
      <c r="I72" s="44">
        <f>(F72-H72)/H72</f>
        <v>3.8133181559476474E-2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1689.5</v>
      </c>
      <c r="F73" s="50">
        <v>1701.4</v>
      </c>
      <c r="G73" s="48">
        <f t="shared" si="0"/>
        <v>7.0435039952649247E-3</v>
      </c>
      <c r="H73" s="50">
        <v>1707.6666666666667</v>
      </c>
      <c r="I73" s="59">
        <f>(F73-H73)/H73</f>
        <v>-3.6697247706421929E-3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1452.1</v>
      </c>
      <c r="F76" s="32">
        <v>1421.4444444444443</v>
      </c>
      <c r="G76" s="48">
        <f t="shared" si="0"/>
        <v>-2.1111187628645112E-2</v>
      </c>
      <c r="H76" s="32">
        <v>1428.6666666666667</v>
      </c>
      <c r="I76" s="44">
        <f t="shared" ref="I76:I81" si="6">(F76-H76)/H76</f>
        <v>-5.0552185409862803E-3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923.47499999999991</v>
      </c>
      <c r="F77" s="47">
        <v>824.77777777777783</v>
      </c>
      <c r="G77" s="48">
        <f t="shared" si="0"/>
        <v>-0.10687590050864625</v>
      </c>
      <c r="H77" s="47">
        <v>834.125</v>
      </c>
      <c r="I77" s="44">
        <f t="shared" si="6"/>
        <v>-1.1206020946767177E-2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1420.95</v>
      </c>
      <c r="F78" s="47">
        <v>1504.9</v>
      </c>
      <c r="G78" s="48">
        <f t="shared" si="0"/>
        <v>5.9080192828741364E-2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1701.9</v>
      </c>
      <c r="F79" s="61">
        <v>1942.3</v>
      </c>
      <c r="G79" s="48">
        <f t="shared" si="0"/>
        <v>0.14125389270814961</v>
      </c>
      <c r="H79" s="61">
        <v>1935.8888888888889</v>
      </c>
      <c r="I79" s="44">
        <f t="shared" si="6"/>
        <v>3.3117144005050431E-3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8250</v>
      </c>
      <c r="G80" s="48">
        <f>(F80-E80)/E80</f>
        <v>-5.7142857142857141E-2</v>
      </c>
      <c r="H80" s="61">
        <v>8250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3691.3</v>
      </c>
      <c r="F81" s="50">
        <v>3996</v>
      </c>
      <c r="G81" s="51">
        <f>(F81-E81)/E81</f>
        <v>8.25454446942811E-2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8" zoomScaleNormal="100" workbookViewId="0">
      <selection activeCell="I39" sqref="I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2" t="s">
        <v>203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3" t="s">
        <v>3</v>
      </c>
      <c r="B12" s="179"/>
      <c r="C12" s="181" t="s">
        <v>0</v>
      </c>
      <c r="D12" s="175" t="s">
        <v>23</v>
      </c>
      <c r="E12" s="175" t="s">
        <v>218</v>
      </c>
      <c r="F12" s="183" t="s">
        <v>223</v>
      </c>
      <c r="G12" s="175" t="s">
        <v>197</v>
      </c>
      <c r="H12" s="183" t="s">
        <v>219</v>
      </c>
      <c r="I12" s="175" t="s">
        <v>187</v>
      </c>
    </row>
    <row r="13" spans="1:9" ht="30.75" customHeight="1" thickBot="1" x14ac:dyDescent="0.25">
      <c r="A13" s="174"/>
      <c r="B13" s="180"/>
      <c r="C13" s="182"/>
      <c r="D13" s="176"/>
      <c r="E13" s="176"/>
      <c r="F13" s="184"/>
      <c r="G13" s="176"/>
      <c r="H13" s="184"/>
      <c r="I13" s="1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1725.2150000000001</v>
      </c>
      <c r="F15" s="83">
        <v>1433.2</v>
      </c>
      <c r="G15" s="44">
        <f>(F15-E15)/E15</f>
        <v>-0.16926296142799596</v>
      </c>
      <c r="H15" s="83">
        <v>1516.5340000000001</v>
      </c>
      <c r="I15" s="127">
        <f>(F15-H15)/H15</f>
        <v>-5.4950301147221263E-2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1909.3302777777776</v>
      </c>
      <c r="F16" s="83">
        <v>1683.2</v>
      </c>
      <c r="G16" s="48">
        <f t="shared" ref="G16:G39" si="0">(F16-E16)/E16</f>
        <v>-0.11843434339760485</v>
      </c>
      <c r="H16" s="83">
        <v>1783.3340000000001</v>
      </c>
      <c r="I16" s="48">
        <f>(F16-H16)/H16</f>
        <v>-5.6149885551444657E-2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2093.1149999999998</v>
      </c>
      <c r="F17" s="83">
        <v>1408.2</v>
      </c>
      <c r="G17" s="48">
        <f t="shared" si="0"/>
        <v>-0.3272228233995742</v>
      </c>
      <c r="H17" s="83">
        <v>1683.3340000000001</v>
      </c>
      <c r="I17" s="48">
        <f t="shared" ref="I17:I29" si="1">(F17-H17)/H17</f>
        <v>-0.16344587586301945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977.86249999999995</v>
      </c>
      <c r="F18" s="83">
        <v>811.6</v>
      </c>
      <c r="G18" s="48">
        <f t="shared" si="0"/>
        <v>-0.17002646077541569</v>
      </c>
      <c r="H18" s="83">
        <v>808.2</v>
      </c>
      <c r="I18" s="48">
        <f t="shared" si="1"/>
        <v>4.2068794852758934E-3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4902.6340277777781</v>
      </c>
      <c r="F19" s="83">
        <v>3800</v>
      </c>
      <c r="G19" s="48">
        <f t="shared" si="0"/>
        <v>-0.22490645263961712</v>
      </c>
      <c r="H19" s="83">
        <v>5266.6</v>
      </c>
      <c r="I19" s="48">
        <f t="shared" si="1"/>
        <v>-0.27847187939087842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1705.1999999999998</v>
      </c>
      <c r="F20" s="83">
        <v>1558.2</v>
      </c>
      <c r="G20" s="48">
        <f t="shared" si="0"/>
        <v>-8.6206896551724019E-2</v>
      </c>
      <c r="H20" s="83">
        <v>1733.3340000000001</v>
      </c>
      <c r="I20" s="48">
        <f t="shared" si="1"/>
        <v>-0.10103880729276643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1222.2249999999999</v>
      </c>
      <c r="F21" s="83">
        <v>1158.2</v>
      </c>
      <c r="G21" s="48">
        <f t="shared" si="0"/>
        <v>-5.2383971854609315E-2</v>
      </c>
      <c r="H21" s="83">
        <v>1224.866</v>
      </c>
      <c r="I21" s="48">
        <f t="shared" si="1"/>
        <v>-5.4427178156630965E-2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456.67499999999995</v>
      </c>
      <c r="F22" s="83">
        <v>358.2</v>
      </c>
      <c r="G22" s="48">
        <f t="shared" si="0"/>
        <v>-0.21563475119067166</v>
      </c>
      <c r="H22" s="83">
        <v>374.93400000000003</v>
      </c>
      <c r="I22" s="48">
        <f t="shared" si="1"/>
        <v>-4.4631855206516441E-2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524.03750000000002</v>
      </c>
      <c r="F23" s="83">
        <v>468.75</v>
      </c>
      <c r="G23" s="48">
        <f t="shared" si="0"/>
        <v>-0.10550294587696495</v>
      </c>
      <c r="H23" s="83">
        <v>500</v>
      </c>
      <c r="I23" s="48">
        <f t="shared" si="1"/>
        <v>-6.25E-2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569.27499999999998</v>
      </c>
      <c r="F24" s="83">
        <v>400</v>
      </c>
      <c r="G24" s="48">
        <f t="shared" si="0"/>
        <v>-0.29735189495410824</v>
      </c>
      <c r="H24" s="83">
        <v>500</v>
      </c>
      <c r="I24" s="48">
        <f t="shared" si="1"/>
        <v>-0.2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520.9375</v>
      </c>
      <c r="F25" s="83">
        <v>475</v>
      </c>
      <c r="G25" s="48">
        <f t="shared" si="0"/>
        <v>-8.8182363527294541E-2</v>
      </c>
      <c r="H25" s="83">
        <v>520</v>
      </c>
      <c r="I25" s="48">
        <f t="shared" si="1"/>
        <v>-8.6538461538461536E-2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1576.5250000000001</v>
      </c>
      <c r="F26" s="83">
        <v>1166.5999999999999</v>
      </c>
      <c r="G26" s="48">
        <f t="shared" si="0"/>
        <v>-0.26001807773425739</v>
      </c>
      <c r="H26" s="83">
        <v>1116.5340000000001</v>
      </c>
      <c r="I26" s="48">
        <f t="shared" si="1"/>
        <v>4.4840551205784868E-2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531.10625000000005</v>
      </c>
      <c r="F27" s="83">
        <v>500</v>
      </c>
      <c r="G27" s="48">
        <f t="shared" si="0"/>
        <v>-5.8568789201784092E-2</v>
      </c>
      <c r="H27" s="83">
        <v>550</v>
      </c>
      <c r="I27" s="48">
        <f t="shared" si="1"/>
        <v>-9.0909090909090912E-2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1138.4805555555554</v>
      </c>
      <c r="F28" s="83">
        <v>1125</v>
      </c>
      <c r="G28" s="48">
        <f t="shared" si="0"/>
        <v>-1.1840830736873803E-2</v>
      </c>
      <c r="H28" s="83">
        <v>1041.5</v>
      </c>
      <c r="I28" s="48">
        <f t="shared" si="1"/>
        <v>8.0172827652424394E-2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1890.4791666666667</v>
      </c>
      <c r="F29" s="83">
        <v>1479</v>
      </c>
      <c r="G29" s="48">
        <f t="shared" si="0"/>
        <v>-0.21765866237616127</v>
      </c>
      <c r="H29" s="83">
        <v>1458.2</v>
      </c>
      <c r="I29" s="48">
        <f t="shared" si="1"/>
        <v>1.4264161294746917E-2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1260.9875</v>
      </c>
      <c r="F30" s="95">
        <v>925</v>
      </c>
      <c r="G30" s="51">
        <f t="shared" si="0"/>
        <v>-0.2664479227589488</v>
      </c>
      <c r="H30" s="95">
        <v>964.86599999999999</v>
      </c>
      <c r="I30" s="51">
        <f>(F30-H30)/H30</f>
        <v>-4.1317654472227218E-2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2234.3000000000002</v>
      </c>
      <c r="F32" s="83">
        <v>2250</v>
      </c>
      <c r="G32" s="44">
        <f t="shared" si="0"/>
        <v>7.026809291500612E-3</v>
      </c>
      <c r="H32" s="83">
        <v>2416.6</v>
      </c>
      <c r="I32" s="45">
        <f>(F32-H32)/H32</f>
        <v>-6.893983282297439E-2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1951.9749999999999</v>
      </c>
      <c r="F33" s="83">
        <v>2200</v>
      </c>
      <c r="G33" s="48">
        <f t="shared" si="0"/>
        <v>0.12706361505654534</v>
      </c>
      <c r="H33" s="83">
        <v>2416.6</v>
      </c>
      <c r="I33" s="48">
        <f>(F33-H33)/H33</f>
        <v>-8.9630058760241632E-2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1712.5</v>
      </c>
      <c r="F34" s="83">
        <v>1175</v>
      </c>
      <c r="G34" s="48">
        <f t="shared" si="0"/>
        <v>-0.31386861313868614</v>
      </c>
      <c r="H34" s="83">
        <v>1183.2</v>
      </c>
      <c r="I34" s="48">
        <f>(F34-H34)/H34</f>
        <v>-6.9303583502366845E-3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1720.9312500000001</v>
      </c>
      <c r="F35" s="83">
        <v>1316.6</v>
      </c>
      <c r="G35" s="48">
        <f t="shared" si="0"/>
        <v>-0.23494910095914648</v>
      </c>
      <c r="H35" s="83">
        <v>1700</v>
      </c>
      <c r="I35" s="48">
        <f>(F35-H35)/H35</f>
        <v>-0.22552941176470592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1078.5250000000001</v>
      </c>
      <c r="F36" s="83">
        <v>1141.5999999999999</v>
      </c>
      <c r="G36" s="55">
        <f t="shared" si="0"/>
        <v>5.8482649915393536E-2</v>
      </c>
      <c r="H36" s="83">
        <v>1158.2</v>
      </c>
      <c r="I36" s="48">
        <f>(F36-H36)/H36</f>
        <v>-1.4332585045760781E-2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26792.334722222222</v>
      </c>
      <c r="F38" s="84">
        <v>25666.6</v>
      </c>
      <c r="G38" s="45">
        <f t="shared" si="0"/>
        <v>-4.2017044572398209E-2</v>
      </c>
      <c r="H38" s="84">
        <v>26466.6</v>
      </c>
      <c r="I38" s="45">
        <f>(F38-H38)/H38</f>
        <v>-3.0226776389864964E-2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15078.506944444445</v>
      </c>
      <c r="F39" s="85">
        <v>15966.6</v>
      </c>
      <c r="G39" s="51">
        <f t="shared" si="0"/>
        <v>5.8897943863252714E-2</v>
      </c>
      <c r="H39" s="85">
        <v>15966.6</v>
      </c>
      <c r="I39" s="51">
        <f>(F39-H39)/H39</f>
        <v>0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21" zoomScaleNormal="100" workbookViewId="0">
      <selection activeCell="I42" sqref="I42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2" t="s">
        <v>204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73" t="s">
        <v>3</v>
      </c>
      <c r="B13" s="179"/>
      <c r="C13" s="181" t="s">
        <v>0</v>
      </c>
      <c r="D13" s="175" t="s">
        <v>222</v>
      </c>
      <c r="E13" s="183" t="s">
        <v>223</v>
      </c>
      <c r="F13" s="190" t="s">
        <v>186</v>
      </c>
      <c r="G13" s="175" t="s">
        <v>218</v>
      </c>
      <c r="H13" s="192" t="s">
        <v>224</v>
      </c>
      <c r="I13" s="188" t="s">
        <v>196</v>
      </c>
    </row>
    <row r="14" spans="1:9" ht="39.75" customHeight="1" thickBot="1" x14ac:dyDescent="0.25">
      <c r="A14" s="174"/>
      <c r="B14" s="180"/>
      <c r="C14" s="182"/>
      <c r="D14" s="176"/>
      <c r="E14" s="184"/>
      <c r="F14" s="191"/>
      <c r="G14" s="176"/>
      <c r="H14" s="193"/>
      <c r="I14" s="189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1673.8</v>
      </c>
      <c r="E16" s="83">
        <v>1433.2</v>
      </c>
      <c r="F16" s="67">
        <f t="shared" ref="F16:F31" si="0">D16-E16</f>
        <v>240.59999999999991</v>
      </c>
      <c r="G16" s="42">
        <v>1725.2150000000001</v>
      </c>
      <c r="H16" s="66">
        <f>AVERAGE(D16:E16)</f>
        <v>1553.5</v>
      </c>
      <c r="I16" s="69">
        <f>(H16-G16)/G16</f>
        <v>-9.9532522033485754E-2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1858.8</v>
      </c>
      <c r="E17" s="83">
        <v>1683.2</v>
      </c>
      <c r="F17" s="71">
        <f t="shared" si="0"/>
        <v>175.59999999999991</v>
      </c>
      <c r="G17" s="46">
        <v>1909.3302777777776</v>
      </c>
      <c r="H17" s="68">
        <f t="shared" ref="H17:H31" si="1">AVERAGE(D17:E17)</f>
        <v>1771</v>
      </c>
      <c r="I17" s="72">
        <f t="shared" ref="I17:I40" si="2">(H17-G17)/G17</f>
        <v>-7.2449632935574035E-2</v>
      </c>
    </row>
    <row r="18" spans="1:9" ht="16.5" x14ac:dyDescent="0.3">
      <c r="A18" s="37"/>
      <c r="B18" s="34" t="s">
        <v>6</v>
      </c>
      <c r="C18" s="15" t="s">
        <v>165</v>
      </c>
      <c r="D18" s="47">
        <v>1615</v>
      </c>
      <c r="E18" s="83">
        <v>1408.2</v>
      </c>
      <c r="F18" s="71">
        <f t="shared" si="0"/>
        <v>206.79999999999995</v>
      </c>
      <c r="G18" s="46">
        <v>2093.1149999999998</v>
      </c>
      <c r="H18" s="68">
        <f t="shared" si="1"/>
        <v>1511.6</v>
      </c>
      <c r="I18" s="72">
        <f t="shared" si="2"/>
        <v>-0.27782276654651078</v>
      </c>
    </row>
    <row r="19" spans="1:9" ht="16.5" x14ac:dyDescent="0.3">
      <c r="A19" s="37"/>
      <c r="B19" s="34" t="s">
        <v>7</v>
      </c>
      <c r="C19" s="15" t="s">
        <v>166</v>
      </c>
      <c r="D19" s="47">
        <v>591.29999999999995</v>
      </c>
      <c r="E19" s="83">
        <v>811.6</v>
      </c>
      <c r="F19" s="71">
        <f t="shared" si="0"/>
        <v>-220.30000000000007</v>
      </c>
      <c r="G19" s="46">
        <v>977.86249999999995</v>
      </c>
      <c r="H19" s="68">
        <f t="shared" si="1"/>
        <v>701.45</v>
      </c>
      <c r="I19" s="72">
        <f t="shared" si="2"/>
        <v>-0.28267010955016675</v>
      </c>
    </row>
    <row r="20" spans="1:9" ht="16.5" x14ac:dyDescent="0.3">
      <c r="A20" s="37"/>
      <c r="B20" s="34" t="s">
        <v>8</v>
      </c>
      <c r="C20" s="15" t="s">
        <v>167</v>
      </c>
      <c r="D20" s="47">
        <v>5205.7142857142853</v>
      </c>
      <c r="E20" s="83">
        <v>3800</v>
      </c>
      <c r="F20" s="71">
        <f t="shared" si="0"/>
        <v>1405.7142857142853</v>
      </c>
      <c r="G20" s="46">
        <v>4902.6340277777781</v>
      </c>
      <c r="H20" s="68">
        <f t="shared" si="1"/>
        <v>4502.8571428571431</v>
      </c>
      <c r="I20" s="72">
        <f t="shared" si="2"/>
        <v>-8.1543285233110135E-2</v>
      </c>
    </row>
    <row r="21" spans="1:9" ht="16.5" x14ac:dyDescent="0.3">
      <c r="A21" s="37"/>
      <c r="B21" s="34" t="s">
        <v>9</v>
      </c>
      <c r="C21" s="15" t="s">
        <v>168</v>
      </c>
      <c r="D21" s="47">
        <v>1758.8</v>
      </c>
      <c r="E21" s="83">
        <v>1558.2</v>
      </c>
      <c r="F21" s="71">
        <f t="shared" si="0"/>
        <v>200.59999999999991</v>
      </c>
      <c r="G21" s="46">
        <v>1705.1999999999998</v>
      </c>
      <c r="H21" s="68">
        <f t="shared" si="1"/>
        <v>1658.5</v>
      </c>
      <c r="I21" s="72">
        <f t="shared" si="2"/>
        <v>-2.7386816795683687E-2</v>
      </c>
    </row>
    <row r="22" spans="1:9" ht="16.5" x14ac:dyDescent="0.3">
      <c r="A22" s="37"/>
      <c r="B22" s="34" t="s">
        <v>10</v>
      </c>
      <c r="C22" s="15" t="s">
        <v>169</v>
      </c>
      <c r="D22" s="47">
        <v>1344.8</v>
      </c>
      <c r="E22" s="83">
        <v>1158.2</v>
      </c>
      <c r="F22" s="71">
        <f t="shared" si="0"/>
        <v>186.59999999999991</v>
      </c>
      <c r="G22" s="46">
        <v>1222.2249999999999</v>
      </c>
      <c r="H22" s="68">
        <f t="shared" si="1"/>
        <v>1251.5</v>
      </c>
      <c r="I22" s="72">
        <f t="shared" si="2"/>
        <v>2.3952218290413052E-2</v>
      </c>
    </row>
    <row r="23" spans="1:9" ht="16.5" x14ac:dyDescent="0.3">
      <c r="A23" s="37"/>
      <c r="B23" s="34" t="s">
        <v>11</v>
      </c>
      <c r="C23" s="15" t="s">
        <v>170</v>
      </c>
      <c r="D23" s="47">
        <v>377.8</v>
      </c>
      <c r="E23" s="83">
        <v>358.2</v>
      </c>
      <c r="F23" s="71">
        <f t="shared" si="0"/>
        <v>19.600000000000023</v>
      </c>
      <c r="G23" s="46">
        <v>456.67499999999995</v>
      </c>
      <c r="H23" s="68">
        <f t="shared" si="1"/>
        <v>368</v>
      </c>
      <c r="I23" s="72">
        <f t="shared" si="2"/>
        <v>-0.19417528877210261</v>
      </c>
    </row>
    <row r="24" spans="1:9" ht="16.5" x14ac:dyDescent="0.3">
      <c r="A24" s="37"/>
      <c r="B24" s="34" t="s">
        <v>12</v>
      </c>
      <c r="C24" s="15" t="s">
        <v>171</v>
      </c>
      <c r="D24" s="47">
        <v>559.79999999999995</v>
      </c>
      <c r="E24" s="83">
        <v>468.75</v>
      </c>
      <c r="F24" s="71">
        <f t="shared" si="0"/>
        <v>91.049999999999955</v>
      </c>
      <c r="G24" s="46">
        <v>524.03750000000002</v>
      </c>
      <c r="H24" s="68">
        <f t="shared" si="1"/>
        <v>514.27499999999998</v>
      </c>
      <c r="I24" s="72">
        <f t="shared" si="2"/>
        <v>-1.8629391980535832E-2</v>
      </c>
    </row>
    <row r="25" spans="1:9" ht="16.5" x14ac:dyDescent="0.3">
      <c r="A25" s="37"/>
      <c r="B25" s="34" t="s">
        <v>13</v>
      </c>
      <c r="C25" s="15" t="s">
        <v>172</v>
      </c>
      <c r="D25" s="47">
        <v>539.79999999999995</v>
      </c>
      <c r="E25" s="83">
        <v>400</v>
      </c>
      <c r="F25" s="71">
        <f t="shared" si="0"/>
        <v>139.79999999999995</v>
      </c>
      <c r="G25" s="46">
        <v>569.27499999999998</v>
      </c>
      <c r="H25" s="68">
        <f t="shared" si="1"/>
        <v>469.9</v>
      </c>
      <c r="I25" s="72">
        <f t="shared" si="2"/>
        <v>-0.17456413859733871</v>
      </c>
    </row>
    <row r="26" spans="1:9" ht="16.5" x14ac:dyDescent="0.3">
      <c r="A26" s="37"/>
      <c r="B26" s="34" t="s">
        <v>14</v>
      </c>
      <c r="C26" s="15" t="s">
        <v>173</v>
      </c>
      <c r="D26" s="47">
        <v>549.79999999999995</v>
      </c>
      <c r="E26" s="83">
        <v>475</v>
      </c>
      <c r="F26" s="71">
        <f t="shared" si="0"/>
        <v>74.799999999999955</v>
      </c>
      <c r="G26" s="46">
        <v>520.9375</v>
      </c>
      <c r="H26" s="68">
        <f t="shared" si="1"/>
        <v>512.4</v>
      </c>
      <c r="I26" s="72">
        <f t="shared" si="2"/>
        <v>-1.6388722255548934E-2</v>
      </c>
    </row>
    <row r="27" spans="1:9" ht="16.5" x14ac:dyDescent="0.3">
      <c r="A27" s="37"/>
      <c r="B27" s="34" t="s">
        <v>15</v>
      </c>
      <c r="C27" s="15" t="s">
        <v>174</v>
      </c>
      <c r="D27" s="47">
        <v>1419.8</v>
      </c>
      <c r="E27" s="83">
        <v>1166.5999999999999</v>
      </c>
      <c r="F27" s="71">
        <f t="shared" si="0"/>
        <v>253.20000000000005</v>
      </c>
      <c r="G27" s="46">
        <v>1576.5250000000001</v>
      </c>
      <c r="H27" s="68">
        <f t="shared" si="1"/>
        <v>1293.1999999999998</v>
      </c>
      <c r="I27" s="72">
        <f t="shared" si="2"/>
        <v>-0.17971487924390686</v>
      </c>
    </row>
    <row r="28" spans="1:9" ht="16.5" x14ac:dyDescent="0.3">
      <c r="A28" s="37"/>
      <c r="B28" s="34" t="s">
        <v>16</v>
      </c>
      <c r="C28" s="15" t="s">
        <v>175</v>
      </c>
      <c r="D28" s="47">
        <v>569.79999999999995</v>
      </c>
      <c r="E28" s="83">
        <v>500</v>
      </c>
      <c r="F28" s="71">
        <f t="shared" si="0"/>
        <v>69.799999999999955</v>
      </c>
      <c r="G28" s="46">
        <v>531.10625000000005</v>
      </c>
      <c r="H28" s="68">
        <f t="shared" si="1"/>
        <v>534.9</v>
      </c>
      <c r="I28" s="72">
        <f t="shared" si="2"/>
        <v>7.1431093119313348E-3</v>
      </c>
    </row>
    <row r="29" spans="1:9" ht="16.5" x14ac:dyDescent="0.3">
      <c r="A29" s="37"/>
      <c r="B29" s="34" t="s">
        <v>17</v>
      </c>
      <c r="C29" s="15" t="s">
        <v>176</v>
      </c>
      <c r="D29" s="47">
        <v>894.7</v>
      </c>
      <c r="E29" s="83">
        <v>1125</v>
      </c>
      <c r="F29" s="71">
        <f t="shared" si="0"/>
        <v>-230.29999999999995</v>
      </c>
      <c r="G29" s="46">
        <v>1138.4805555555554</v>
      </c>
      <c r="H29" s="68">
        <f t="shared" si="1"/>
        <v>1009.85</v>
      </c>
      <c r="I29" s="72">
        <f t="shared" si="2"/>
        <v>-0.11298441148411732</v>
      </c>
    </row>
    <row r="30" spans="1:9" ht="16.5" x14ac:dyDescent="0.3">
      <c r="A30" s="37"/>
      <c r="B30" s="34" t="s">
        <v>18</v>
      </c>
      <c r="C30" s="15" t="s">
        <v>177</v>
      </c>
      <c r="D30" s="47">
        <v>1543</v>
      </c>
      <c r="E30" s="83">
        <v>1479</v>
      </c>
      <c r="F30" s="71">
        <f t="shared" si="0"/>
        <v>64</v>
      </c>
      <c r="G30" s="46">
        <v>1890.4791666666667</v>
      </c>
      <c r="H30" s="68">
        <f t="shared" si="1"/>
        <v>1511</v>
      </c>
      <c r="I30" s="72">
        <f t="shared" si="2"/>
        <v>-0.2007317368832858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758.8</v>
      </c>
      <c r="E31" s="95">
        <v>925</v>
      </c>
      <c r="F31" s="74">
        <f t="shared" si="0"/>
        <v>-166.20000000000005</v>
      </c>
      <c r="G31" s="49">
        <v>1260.9875</v>
      </c>
      <c r="H31" s="107">
        <f t="shared" si="1"/>
        <v>841.9</v>
      </c>
      <c r="I31" s="75">
        <f t="shared" si="2"/>
        <v>-0.33234865531973951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2593.75</v>
      </c>
      <c r="E33" s="83">
        <v>2250</v>
      </c>
      <c r="F33" s="67">
        <f>D33-E33</f>
        <v>343.75</v>
      </c>
      <c r="G33" s="54">
        <v>2234.3000000000002</v>
      </c>
      <c r="H33" s="68">
        <f>AVERAGE(D33:E33)</f>
        <v>2421.875</v>
      </c>
      <c r="I33" s="78">
        <f t="shared" si="2"/>
        <v>8.3952468334601349E-2</v>
      </c>
    </row>
    <row r="34" spans="1:9" ht="16.5" x14ac:dyDescent="0.3">
      <c r="A34" s="37"/>
      <c r="B34" s="34" t="s">
        <v>27</v>
      </c>
      <c r="C34" s="15" t="s">
        <v>180</v>
      </c>
      <c r="D34" s="47">
        <v>2615</v>
      </c>
      <c r="E34" s="83">
        <v>2200</v>
      </c>
      <c r="F34" s="79">
        <f>D34-E34</f>
        <v>415</v>
      </c>
      <c r="G34" s="46">
        <v>1951.9749999999999</v>
      </c>
      <c r="H34" s="68">
        <f>AVERAGE(D34:E34)</f>
        <v>2407.5</v>
      </c>
      <c r="I34" s="72">
        <f t="shared" si="2"/>
        <v>0.23336620602210587</v>
      </c>
    </row>
    <row r="35" spans="1:9" ht="16.5" x14ac:dyDescent="0.3">
      <c r="A35" s="37"/>
      <c r="B35" s="39" t="s">
        <v>28</v>
      </c>
      <c r="C35" s="15" t="s">
        <v>181</v>
      </c>
      <c r="D35" s="47">
        <v>1343.75</v>
      </c>
      <c r="E35" s="83">
        <v>1175</v>
      </c>
      <c r="F35" s="71">
        <f>D35-E35</f>
        <v>168.75</v>
      </c>
      <c r="G35" s="46">
        <v>1712.5</v>
      </c>
      <c r="H35" s="68">
        <f>AVERAGE(D35:E35)</f>
        <v>1259.375</v>
      </c>
      <c r="I35" s="72">
        <f t="shared" si="2"/>
        <v>-0.26459854014598538</v>
      </c>
    </row>
    <row r="36" spans="1:9" ht="16.5" x14ac:dyDescent="0.3">
      <c r="A36" s="37"/>
      <c r="B36" s="34" t="s">
        <v>29</v>
      </c>
      <c r="C36" s="15" t="s">
        <v>182</v>
      </c>
      <c r="D36" s="47">
        <v>1705</v>
      </c>
      <c r="E36" s="83">
        <v>1316.6</v>
      </c>
      <c r="F36" s="79">
        <f>D36-E36</f>
        <v>388.40000000000009</v>
      </c>
      <c r="G36" s="46">
        <v>1720.9312500000001</v>
      </c>
      <c r="H36" s="68">
        <f>AVERAGE(D36:E36)</f>
        <v>1510.8</v>
      </c>
      <c r="I36" s="72">
        <f t="shared" si="2"/>
        <v>-0.12210322172951425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1517.8</v>
      </c>
      <c r="E37" s="83">
        <v>1141.5999999999999</v>
      </c>
      <c r="F37" s="71">
        <f>D37-E37</f>
        <v>376.20000000000005</v>
      </c>
      <c r="G37" s="49">
        <v>1078.5250000000001</v>
      </c>
      <c r="H37" s="68">
        <f>AVERAGE(D37:E37)</f>
        <v>1329.6999999999998</v>
      </c>
      <c r="I37" s="80">
        <f t="shared" si="2"/>
        <v>0.2328875084026793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28141.111111111109</v>
      </c>
      <c r="E39" s="84">
        <v>25666.6</v>
      </c>
      <c r="F39" s="67">
        <f>D39-E39</f>
        <v>2474.5111111111109</v>
      </c>
      <c r="G39" s="46">
        <v>26792.334722222222</v>
      </c>
      <c r="H39" s="67">
        <f>AVERAGE(D39:E39)</f>
        <v>26903.855555555554</v>
      </c>
      <c r="I39" s="78">
        <f t="shared" si="2"/>
        <v>4.1624156494593952E-3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14415.333333333334</v>
      </c>
      <c r="E40" s="85">
        <v>15966.6</v>
      </c>
      <c r="F40" s="74">
        <f>D40-E40</f>
        <v>-1551.2666666666664</v>
      </c>
      <c r="G40" s="46">
        <v>15078.506944444445</v>
      </c>
      <c r="H40" s="81">
        <f>AVERAGE(D40:E40)</f>
        <v>15190.966666666667</v>
      </c>
      <c r="I40" s="75">
        <f t="shared" si="2"/>
        <v>7.4582796981538533E-3</v>
      </c>
    </row>
    <row r="41" spans="1:9" ht="15.75" customHeight="1" thickBot="1" x14ac:dyDescent="0.25">
      <c r="A41" s="185"/>
      <c r="B41" s="186"/>
      <c r="C41" s="187"/>
      <c r="D41" s="86">
        <f>SUM(D16:D40)</f>
        <v>73593.258730158719</v>
      </c>
      <c r="E41" s="86">
        <f>SUM(E16:E40)</f>
        <v>68466.55</v>
      </c>
      <c r="F41" s="86">
        <f>SUM(F16:F40)</f>
        <v>5126.7087301587298</v>
      </c>
      <c r="G41" s="86">
        <f>SUM(G16:G40)</f>
        <v>73573.158194444433</v>
      </c>
      <c r="H41" s="86">
        <f>AVERAGE(D41:E41)</f>
        <v>71029.904365079361</v>
      </c>
      <c r="I41" s="75">
        <f>(H41-G41)/G41</f>
        <v>-3.4567685984657315E-2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2" t="s">
        <v>201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3" t="s">
        <v>3</v>
      </c>
      <c r="B13" s="179"/>
      <c r="C13" s="181" t="s">
        <v>0</v>
      </c>
      <c r="D13" s="175" t="s">
        <v>23</v>
      </c>
      <c r="E13" s="175" t="s">
        <v>218</v>
      </c>
      <c r="F13" s="192" t="s">
        <v>224</v>
      </c>
      <c r="G13" s="175" t="s">
        <v>197</v>
      </c>
      <c r="H13" s="192" t="s">
        <v>220</v>
      </c>
      <c r="I13" s="175" t="s">
        <v>187</v>
      </c>
    </row>
    <row r="14" spans="1:9" ht="30" customHeight="1" thickBot="1" x14ac:dyDescent="0.25">
      <c r="A14" s="174"/>
      <c r="B14" s="180"/>
      <c r="C14" s="182"/>
      <c r="D14" s="195"/>
      <c r="E14" s="176"/>
      <c r="F14" s="193"/>
      <c r="G14" s="194"/>
      <c r="H14" s="193"/>
      <c r="I14" s="19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1725.2150000000001</v>
      </c>
      <c r="F16" s="42">
        <v>1553.5</v>
      </c>
      <c r="G16" s="21">
        <f>(F16-E16)/E16</f>
        <v>-9.9532522033485754E-2</v>
      </c>
      <c r="H16" s="42">
        <v>1568.1669999999999</v>
      </c>
      <c r="I16" s="21">
        <f>(F16-H16)/H16</f>
        <v>-9.352957943892402E-3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1909.3302777777776</v>
      </c>
      <c r="F17" s="46">
        <v>1771</v>
      </c>
      <c r="G17" s="21">
        <f t="shared" ref="G17:G80" si="0">(F17-E17)/E17</f>
        <v>-7.2449632935574035E-2</v>
      </c>
      <c r="H17" s="46">
        <v>1839.067</v>
      </c>
      <c r="I17" s="21">
        <f t="shared" ref="I17:I31" si="1">(F17-H17)/H17</f>
        <v>-3.7011702129394961E-2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2093.1149999999998</v>
      </c>
      <c r="F18" s="46">
        <v>1511.6</v>
      </c>
      <c r="G18" s="21">
        <f t="shared" si="0"/>
        <v>-0.27782276654651078</v>
      </c>
      <c r="H18" s="46">
        <v>1759.1669999999999</v>
      </c>
      <c r="I18" s="21">
        <f t="shared" si="1"/>
        <v>-0.14072967489726673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977.86249999999995</v>
      </c>
      <c r="F19" s="46">
        <v>701.45</v>
      </c>
      <c r="G19" s="21">
        <f t="shared" si="0"/>
        <v>-0.28267010955016675</v>
      </c>
      <c r="H19" s="46">
        <v>712.75</v>
      </c>
      <c r="I19" s="21">
        <f t="shared" si="1"/>
        <v>-1.585408628551379E-2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4902.6340277777781</v>
      </c>
      <c r="F20" s="46">
        <v>4502.8571428571431</v>
      </c>
      <c r="G20" s="21">
        <f>(F20-E20)/E20</f>
        <v>-8.1543285233110135E-2</v>
      </c>
      <c r="H20" s="46">
        <v>5221.8714285714286</v>
      </c>
      <c r="I20" s="21">
        <f t="shared" si="1"/>
        <v>-0.13769283590174292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1705.1999999999998</v>
      </c>
      <c r="F21" s="46">
        <v>1658.5</v>
      </c>
      <c r="G21" s="21">
        <f t="shared" si="0"/>
        <v>-2.7386816795683687E-2</v>
      </c>
      <c r="H21" s="46">
        <v>1744.067</v>
      </c>
      <c r="I21" s="21">
        <f t="shared" si="1"/>
        <v>-4.9061761962126457E-2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1222.2249999999999</v>
      </c>
      <c r="F22" s="46">
        <v>1251.5</v>
      </c>
      <c r="G22" s="21">
        <f t="shared" si="0"/>
        <v>2.3952218290413052E-2</v>
      </c>
      <c r="H22" s="46">
        <v>1271.8330000000001</v>
      </c>
      <c r="I22" s="21">
        <f t="shared" si="1"/>
        <v>-1.598716183649904E-2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456.67499999999995</v>
      </c>
      <c r="F23" s="46">
        <v>368</v>
      </c>
      <c r="G23" s="21">
        <f t="shared" si="0"/>
        <v>-0.19417528877210261</v>
      </c>
      <c r="H23" s="46">
        <v>387.36700000000002</v>
      </c>
      <c r="I23" s="21">
        <f t="shared" si="1"/>
        <v>-4.9996514932867324E-2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524.03750000000002</v>
      </c>
      <c r="F24" s="46">
        <v>514.27499999999998</v>
      </c>
      <c r="G24" s="21">
        <f t="shared" si="0"/>
        <v>-1.8629391980535832E-2</v>
      </c>
      <c r="H24" s="46">
        <v>544.9</v>
      </c>
      <c r="I24" s="21">
        <f t="shared" si="1"/>
        <v>-5.6202973022572954E-2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569.27499999999998</v>
      </c>
      <c r="F25" s="46">
        <v>469.9</v>
      </c>
      <c r="G25" s="21">
        <f t="shared" si="0"/>
        <v>-0.17456413859733871</v>
      </c>
      <c r="H25" s="46">
        <v>534.9</v>
      </c>
      <c r="I25" s="21">
        <f t="shared" si="1"/>
        <v>-0.12151804075528137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520.9375</v>
      </c>
      <c r="F26" s="46">
        <v>512.4</v>
      </c>
      <c r="G26" s="21">
        <f t="shared" si="0"/>
        <v>-1.6388722255548934E-2</v>
      </c>
      <c r="H26" s="46">
        <v>542.4</v>
      </c>
      <c r="I26" s="21">
        <f t="shared" si="1"/>
        <v>-5.5309734513274339E-2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1576.5250000000001</v>
      </c>
      <c r="F27" s="46">
        <v>1293.1999999999998</v>
      </c>
      <c r="G27" s="21">
        <f t="shared" si="0"/>
        <v>-0.17971487924390686</v>
      </c>
      <c r="H27" s="46">
        <v>1295.6669999999999</v>
      </c>
      <c r="I27" s="21">
        <f t="shared" si="1"/>
        <v>-1.9040386148602214E-3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531.10625000000005</v>
      </c>
      <c r="F28" s="46">
        <v>534.9</v>
      </c>
      <c r="G28" s="21">
        <f t="shared" si="0"/>
        <v>7.1431093119313348E-3</v>
      </c>
      <c r="H28" s="46">
        <v>584.9</v>
      </c>
      <c r="I28" s="21">
        <f t="shared" si="1"/>
        <v>-8.5484698239015222E-2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1138.4805555555554</v>
      </c>
      <c r="F29" s="46">
        <v>1009.85</v>
      </c>
      <c r="G29" s="21">
        <f t="shared" si="0"/>
        <v>-0.11298441148411732</v>
      </c>
      <c r="H29" s="46">
        <v>965.15</v>
      </c>
      <c r="I29" s="21">
        <f t="shared" si="1"/>
        <v>4.6314044449049421E-2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1890.4791666666667</v>
      </c>
      <c r="F30" s="46">
        <v>1511</v>
      </c>
      <c r="G30" s="21">
        <f t="shared" si="0"/>
        <v>-0.2007317368832858</v>
      </c>
      <c r="H30" s="46">
        <v>1548.1</v>
      </c>
      <c r="I30" s="21">
        <f t="shared" si="1"/>
        <v>-2.396486015115297E-2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1260.9875</v>
      </c>
      <c r="F31" s="49">
        <v>841.9</v>
      </c>
      <c r="G31" s="23">
        <f t="shared" si="0"/>
        <v>-0.33234865531973951</v>
      </c>
      <c r="H31" s="49">
        <v>866.83299999999997</v>
      </c>
      <c r="I31" s="23">
        <f t="shared" si="1"/>
        <v>-2.876332580785456E-2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2234.3000000000002</v>
      </c>
      <c r="F33" s="54">
        <v>2421.875</v>
      </c>
      <c r="G33" s="21">
        <f t="shared" si="0"/>
        <v>8.3952468334601349E-2</v>
      </c>
      <c r="H33" s="54">
        <v>2520.1750000000002</v>
      </c>
      <c r="I33" s="21">
        <f>(F33-H33)/H33</f>
        <v>-3.9005227811560773E-2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1951.9749999999999</v>
      </c>
      <c r="F34" s="46">
        <v>2407.5</v>
      </c>
      <c r="G34" s="21">
        <f t="shared" si="0"/>
        <v>0.23336620602210587</v>
      </c>
      <c r="H34" s="46">
        <v>2527.8000000000002</v>
      </c>
      <c r="I34" s="21">
        <f>(F34-H34)/H34</f>
        <v>-4.7590790410633819E-2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1712.5</v>
      </c>
      <c r="F35" s="46">
        <v>1259.375</v>
      </c>
      <c r="G35" s="21">
        <f t="shared" si="0"/>
        <v>-0.26459854014598538</v>
      </c>
      <c r="H35" s="46">
        <v>1244.7249999999999</v>
      </c>
      <c r="I35" s="21">
        <f>(F35-H35)/H35</f>
        <v>1.1769667998955666E-2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1720.9312500000001</v>
      </c>
      <c r="F36" s="46">
        <v>1510.8</v>
      </c>
      <c r="G36" s="21">
        <f t="shared" si="0"/>
        <v>-0.12210322172951425</v>
      </c>
      <c r="H36" s="46">
        <v>1702.5</v>
      </c>
      <c r="I36" s="21">
        <f>(F36-H36)/H36</f>
        <v>-0.11259911894273131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1078.5250000000001</v>
      </c>
      <c r="F37" s="49">
        <v>1329.6999999999998</v>
      </c>
      <c r="G37" s="23">
        <f t="shared" si="0"/>
        <v>0.2328875084026793</v>
      </c>
      <c r="H37" s="49">
        <v>1305.5</v>
      </c>
      <c r="I37" s="23">
        <f>(F37-H37)/H37</f>
        <v>1.8536959019532607E-2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26792.334722222222</v>
      </c>
      <c r="F39" s="46">
        <v>26903.855555555554</v>
      </c>
      <c r="G39" s="21">
        <f t="shared" si="0"/>
        <v>4.1624156494593952E-3</v>
      </c>
      <c r="H39" s="46">
        <v>27303.855555555554</v>
      </c>
      <c r="I39" s="21">
        <f t="shared" ref="I39:I44" si="2">(F39-H39)/H39</f>
        <v>-1.4649945652771059E-2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15078.506944444445</v>
      </c>
      <c r="F40" s="46">
        <v>15190.966666666667</v>
      </c>
      <c r="G40" s="21">
        <f t="shared" si="0"/>
        <v>7.4582796981538533E-3</v>
      </c>
      <c r="H40" s="46">
        <v>15190.966666666667</v>
      </c>
      <c r="I40" s="21">
        <f t="shared" si="2"/>
        <v>0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12128.1875</v>
      </c>
      <c r="F41" s="57">
        <v>10773.5</v>
      </c>
      <c r="G41" s="21">
        <f t="shared" si="0"/>
        <v>-0.11169744036361574</v>
      </c>
      <c r="H41" s="57">
        <v>10023.5</v>
      </c>
      <c r="I41" s="21">
        <f t="shared" si="2"/>
        <v>7.4824163216441364E-2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6041.1</v>
      </c>
      <c r="F42" s="47">
        <v>5823.2</v>
      </c>
      <c r="G42" s="21">
        <f t="shared" si="0"/>
        <v>-3.6069589975335707E-2</v>
      </c>
      <c r="H42" s="47">
        <v>5823.2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9968.3928571428587</v>
      </c>
      <c r="F43" s="47">
        <v>9968.3333333333339</v>
      </c>
      <c r="G43" s="21">
        <f t="shared" si="0"/>
        <v>-5.9712543815034843E-6</v>
      </c>
      <c r="H43" s="47">
        <v>9968.3333333333339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12735.267857142857</v>
      </c>
      <c r="F44" s="50">
        <v>12125</v>
      </c>
      <c r="G44" s="31">
        <f t="shared" si="0"/>
        <v>-4.7919514845584862E-2</v>
      </c>
      <c r="H44" s="50">
        <v>12125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6207.5833333333321</v>
      </c>
      <c r="F46" s="43">
        <v>5225.5555555555557</v>
      </c>
      <c r="G46" s="21">
        <f t="shared" si="0"/>
        <v>-0.1581980820949285</v>
      </c>
      <c r="H46" s="43">
        <v>5442.2222222222226</v>
      </c>
      <c r="I46" s="21">
        <f t="shared" ref="I46:I51" si="3">(F46-H46)/H46</f>
        <v>-3.9812168231931455E-2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19327.142857142859</v>
      </c>
      <c r="G48" s="21">
        <f t="shared" si="0"/>
        <v>2.7962516515304217E-3</v>
      </c>
      <c r="H48" s="47">
        <v>19273.75</v>
      </c>
      <c r="I48" s="21">
        <f t="shared" si="3"/>
        <v>2.7702370915290851E-3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18546.662113095241</v>
      </c>
      <c r="F49" s="47">
        <v>19342.448571428573</v>
      </c>
      <c r="G49" s="21">
        <f t="shared" si="0"/>
        <v>4.2907260264985966E-2</v>
      </c>
      <c r="H49" s="47">
        <v>18981.734285714287</v>
      </c>
      <c r="I49" s="21">
        <f t="shared" si="3"/>
        <v>1.9003231226651453E-2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2199.2857142857142</v>
      </c>
      <c r="G50" s="21">
        <f t="shared" si="0"/>
        <v>0.11324029213970632</v>
      </c>
      <c r="H50" s="47">
        <v>2199.2857142857142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24147.14166666667</v>
      </c>
      <c r="F51" s="50">
        <v>25232.222222222223</v>
      </c>
      <c r="G51" s="31">
        <f t="shared" si="0"/>
        <v>4.4936190400266939E-2</v>
      </c>
      <c r="H51" s="50">
        <v>25232.222222222223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2500</v>
      </c>
      <c r="F53" s="66">
        <v>3750</v>
      </c>
      <c r="G53" s="22">
        <f t="shared" si="0"/>
        <v>0.5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3988.6666666666665</v>
      </c>
      <c r="F54" s="70">
        <v>3948</v>
      </c>
      <c r="G54" s="21">
        <f t="shared" si="0"/>
        <v>-1.0195554069864578E-2</v>
      </c>
      <c r="H54" s="70">
        <v>3948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2047.5</v>
      </c>
      <c r="G55" s="21">
        <f t="shared" si="0"/>
        <v>5.7306590257880027E-3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1987.5</v>
      </c>
      <c r="G57" s="21">
        <f t="shared" si="0"/>
        <v>5.3677932405566599E-2</v>
      </c>
      <c r="H57" s="105">
        <v>1987.5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4755</v>
      </c>
      <c r="F58" s="50">
        <v>4492.2222222222226</v>
      </c>
      <c r="G58" s="29">
        <f t="shared" si="0"/>
        <v>-5.5263465358102497E-2</v>
      </c>
      <c r="H58" s="50">
        <v>4520.5</v>
      </c>
      <c r="I58" s="29">
        <f t="shared" si="4"/>
        <v>-6.2554535511065972E-3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5256.3499999999995</v>
      </c>
      <c r="F59" s="68">
        <v>5076.25</v>
      </c>
      <c r="G59" s="21">
        <f t="shared" si="0"/>
        <v>-3.4263319603907556E-2</v>
      </c>
      <c r="H59" s="68">
        <v>5076.25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4829.3999999999996</v>
      </c>
      <c r="F60" s="70">
        <v>4997</v>
      </c>
      <c r="G60" s="21">
        <f t="shared" si="0"/>
        <v>3.4704104029486142E-2</v>
      </c>
      <c r="H60" s="70">
        <v>4967</v>
      </c>
      <c r="I60" s="21">
        <f t="shared" si="4"/>
        <v>6.0398630964364807E-3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17468</v>
      </c>
      <c r="F61" s="73">
        <v>20801.25</v>
      </c>
      <c r="G61" s="29">
        <f t="shared" si="0"/>
        <v>0.19082035722463933</v>
      </c>
      <c r="H61" s="73">
        <v>20376.25</v>
      </c>
      <c r="I61" s="29">
        <f t="shared" si="4"/>
        <v>2.0857616097171953E-2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5867.7861111111106</v>
      </c>
      <c r="F63" s="54">
        <v>6503.125</v>
      </c>
      <c r="G63" s="21">
        <f t="shared" si="0"/>
        <v>0.10827574094526481</v>
      </c>
      <c r="H63" s="54">
        <v>6503.125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12571.4375</v>
      </c>
      <c r="F65" s="46">
        <v>12748.75</v>
      </c>
      <c r="G65" s="21">
        <f t="shared" si="0"/>
        <v>1.4104393391766057E-2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6600.4464285714284</v>
      </c>
      <c r="F66" s="46">
        <v>7411.2</v>
      </c>
      <c r="G66" s="21">
        <f t="shared" si="0"/>
        <v>0.12283314169766654</v>
      </c>
      <c r="H66" s="46">
        <v>7411.2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3747.5</v>
      </c>
      <c r="F67" s="46">
        <v>3859.2</v>
      </c>
      <c r="G67" s="21">
        <f t="shared" si="0"/>
        <v>2.980653769179448E-2</v>
      </c>
      <c r="H67" s="46">
        <v>3859.2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3391.7142857142858</v>
      </c>
      <c r="F68" s="58">
        <v>3462</v>
      </c>
      <c r="G68" s="31">
        <f t="shared" si="0"/>
        <v>2.0722769775082115E-2</v>
      </c>
      <c r="H68" s="58">
        <v>3468.1666666666665</v>
      </c>
      <c r="I68" s="31">
        <f t="shared" si="5"/>
        <v>-1.7780767936949921E-3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3595</v>
      </c>
      <c r="F70" s="43">
        <v>3699.1</v>
      </c>
      <c r="G70" s="21">
        <f t="shared" si="0"/>
        <v>2.895688456189149E-2</v>
      </c>
      <c r="H70" s="43">
        <v>3699.1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1292.6319444444443</v>
      </c>
      <c r="F72" s="47">
        <v>1320</v>
      </c>
      <c r="G72" s="21">
        <f t="shared" si="0"/>
        <v>2.1172349695657625E-2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2123.2291666666665</v>
      </c>
      <c r="F73" s="47">
        <v>2117.1428571428573</v>
      </c>
      <c r="G73" s="21">
        <f t="shared" si="0"/>
        <v>-2.8665344369606096E-3</v>
      </c>
      <c r="H73" s="47">
        <v>2039.375</v>
      </c>
      <c r="I73" s="21">
        <f t="shared" si="5"/>
        <v>3.8133181559476474E-2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1689.5</v>
      </c>
      <c r="F74" s="50">
        <v>1701.4</v>
      </c>
      <c r="G74" s="21">
        <f t="shared" si="0"/>
        <v>7.0435039952649247E-3</v>
      </c>
      <c r="H74" s="50">
        <v>1707.6666666666667</v>
      </c>
      <c r="I74" s="21">
        <f t="shared" si="5"/>
        <v>-3.6697247706421929E-3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1452.1</v>
      </c>
      <c r="F77" s="32">
        <v>1421.4444444444443</v>
      </c>
      <c r="G77" s="21">
        <f t="shared" si="0"/>
        <v>-2.1111187628645112E-2</v>
      </c>
      <c r="H77" s="32">
        <v>1428.6666666666667</v>
      </c>
      <c r="I77" s="21">
        <f t="shared" si="6"/>
        <v>-5.0552185409862803E-3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923.47499999999991</v>
      </c>
      <c r="F78" s="47">
        <v>824.77777777777783</v>
      </c>
      <c r="G78" s="21">
        <f t="shared" si="0"/>
        <v>-0.10687590050864625</v>
      </c>
      <c r="H78" s="47">
        <v>834.125</v>
      </c>
      <c r="I78" s="21">
        <f t="shared" si="6"/>
        <v>-1.1206020946767177E-2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1420.95</v>
      </c>
      <c r="F79" s="47">
        <v>1504.9</v>
      </c>
      <c r="G79" s="21">
        <f t="shared" si="0"/>
        <v>5.9080192828741364E-2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1701.9</v>
      </c>
      <c r="F80" s="61">
        <v>1942.3</v>
      </c>
      <c r="G80" s="21">
        <f t="shared" si="0"/>
        <v>0.14125389270814961</v>
      </c>
      <c r="H80" s="61">
        <v>1935.8888888888889</v>
      </c>
      <c r="I80" s="21">
        <f t="shared" si="6"/>
        <v>3.3117144005050431E-3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8250</v>
      </c>
      <c r="G81" s="21">
        <f t="shared" ref="G81:G82" si="7">(F81-E81)/E81</f>
        <v>-5.7142857142857141E-2</v>
      </c>
      <c r="H81" s="61">
        <v>8250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3691.3</v>
      </c>
      <c r="F82" s="50">
        <v>3996</v>
      </c>
      <c r="G82" s="23">
        <f t="shared" si="7"/>
        <v>8.25454446942811E-2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abSelected="1" topLeftCell="B73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2" t="s">
        <v>201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3" t="s">
        <v>3</v>
      </c>
      <c r="B13" s="179"/>
      <c r="C13" s="198" t="s">
        <v>0</v>
      </c>
      <c r="D13" s="200" t="s">
        <v>23</v>
      </c>
      <c r="E13" s="175" t="s">
        <v>218</v>
      </c>
      <c r="F13" s="192" t="s">
        <v>224</v>
      </c>
      <c r="G13" s="175" t="s">
        <v>197</v>
      </c>
      <c r="H13" s="192" t="s">
        <v>220</v>
      </c>
      <c r="I13" s="175" t="s">
        <v>187</v>
      </c>
    </row>
    <row r="14" spans="1:9" ht="38.25" customHeight="1" thickBot="1" x14ac:dyDescent="0.25">
      <c r="A14" s="174"/>
      <c r="B14" s="180"/>
      <c r="C14" s="199"/>
      <c r="D14" s="201"/>
      <c r="E14" s="176"/>
      <c r="F14" s="193"/>
      <c r="G14" s="194"/>
      <c r="H14" s="193"/>
      <c r="I14" s="194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6</v>
      </c>
      <c r="C16" s="14" t="s">
        <v>86</v>
      </c>
      <c r="D16" s="11" t="s">
        <v>161</v>
      </c>
      <c r="E16" s="42">
        <v>2093.1149999999998</v>
      </c>
      <c r="F16" s="42">
        <v>1511.6</v>
      </c>
      <c r="G16" s="21">
        <f>(F16-E16)/E16</f>
        <v>-0.27782276654651078</v>
      </c>
      <c r="H16" s="42">
        <v>1759.1669999999999</v>
      </c>
      <c r="I16" s="21">
        <f>(F16-H16)/H16</f>
        <v>-0.14072967489726673</v>
      </c>
    </row>
    <row r="17" spans="1:9" ht="16.5" x14ac:dyDescent="0.3">
      <c r="A17" s="37"/>
      <c r="B17" s="34" t="s">
        <v>8</v>
      </c>
      <c r="C17" s="15" t="s">
        <v>89</v>
      </c>
      <c r="D17" s="11" t="s">
        <v>161</v>
      </c>
      <c r="E17" s="46">
        <v>4902.6340277777781</v>
      </c>
      <c r="F17" s="46">
        <v>4502.8571428571431</v>
      </c>
      <c r="G17" s="21">
        <f>(F17-E17)/E17</f>
        <v>-8.1543285233110135E-2</v>
      </c>
      <c r="H17" s="46">
        <v>5221.8714285714286</v>
      </c>
      <c r="I17" s="21">
        <f>(F17-H17)/H17</f>
        <v>-0.13769283590174292</v>
      </c>
    </row>
    <row r="18" spans="1:9" ht="16.5" x14ac:dyDescent="0.3">
      <c r="A18" s="37"/>
      <c r="B18" s="34" t="s">
        <v>13</v>
      </c>
      <c r="C18" s="15" t="s">
        <v>93</v>
      </c>
      <c r="D18" s="11" t="s">
        <v>81</v>
      </c>
      <c r="E18" s="46">
        <v>569.27499999999998</v>
      </c>
      <c r="F18" s="46">
        <v>469.9</v>
      </c>
      <c r="G18" s="21">
        <f>(F18-E18)/E18</f>
        <v>-0.17456413859733871</v>
      </c>
      <c r="H18" s="46">
        <v>534.9</v>
      </c>
      <c r="I18" s="21">
        <f>(F18-H18)/H18</f>
        <v>-0.12151804075528137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531.10625000000005</v>
      </c>
      <c r="F19" s="46">
        <v>534.9</v>
      </c>
      <c r="G19" s="21">
        <f>(F19-E19)/E19</f>
        <v>7.1431093119313348E-3</v>
      </c>
      <c r="H19" s="46">
        <v>584.9</v>
      </c>
      <c r="I19" s="21">
        <f>(F19-H19)/H19</f>
        <v>-8.5484698239015222E-2</v>
      </c>
    </row>
    <row r="20" spans="1:9" ht="16.5" x14ac:dyDescent="0.3">
      <c r="A20" s="37"/>
      <c r="B20" s="34" t="s">
        <v>12</v>
      </c>
      <c r="C20" s="15" t="s">
        <v>92</v>
      </c>
      <c r="D20" s="11" t="s">
        <v>81</v>
      </c>
      <c r="E20" s="46">
        <v>524.03750000000002</v>
      </c>
      <c r="F20" s="46">
        <v>514.27499999999998</v>
      </c>
      <c r="G20" s="21">
        <f>(F20-E20)/E20</f>
        <v>-1.8629391980535832E-2</v>
      </c>
      <c r="H20" s="46">
        <v>544.9</v>
      </c>
      <c r="I20" s="21">
        <f>(F20-H20)/H20</f>
        <v>-5.6202973022572954E-2</v>
      </c>
    </row>
    <row r="21" spans="1:9" ht="16.5" x14ac:dyDescent="0.3">
      <c r="A21" s="37"/>
      <c r="B21" s="34" t="s">
        <v>14</v>
      </c>
      <c r="C21" s="15" t="s">
        <v>94</v>
      </c>
      <c r="D21" s="11" t="s">
        <v>81</v>
      </c>
      <c r="E21" s="46">
        <v>520.9375</v>
      </c>
      <c r="F21" s="46">
        <v>512.4</v>
      </c>
      <c r="G21" s="21">
        <f>(F21-E21)/E21</f>
        <v>-1.6388722255548934E-2</v>
      </c>
      <c r="H21" s="46">
        <v>542.4</v>
      </c>
      <c r="I21" s="21">
        <f>(F21-H21)/H21</f>
        <v>-5.5309734513274339E-2</v>
      </c>
    </row>
    <row r="22" spans="1:9" ht="16.5" x14ac:dyDescent="0.3">
      <c r="A22" s="37"/>
      <c r="B22" s="34" t="s">
        <v>11</v>
      </c>
      <c r="C22" s="15" t="s">
        <v>91</v>
      </c>
      <c r="D22" s="11" t="s">
        <v>81</v>
      </c>
      <c r="E22" s="46">
        <v>456.67499999999995</v>
      </c>
      <c r="F22" s="46">
        <v>368</v>
      </c>
      <c r="G22" s="21">
        <f>(F22-E22)/E22</f>
        <v>-0.19417528877210261</v>
      </c>
      <c r="H22" s="46">
        <v>387.36700000000002</v>
      </c>
      <c r="I22" s="21">
        <f>(F22-H22)/H22</f>
        <v>-4.9996514932867324E-2</v>
      </c>
    </row>
    <row r="23" spans="1:9" ht="16.5" x14ac:dyDescent="0.3">
      <c r="A23" s="37"/>
      <c r="B23" s="34" t="s">
        <v>9</v>
      </c>
      <c r="C23" s="15" t="s">
        <v>88</v>
      </c>
      <c r="D23" s="13" t="s">
        <v>161</v>
      </c>
      <c r="E23" s="46">
        <v>1705.1999999999998</v>
      </c>
      <c r="F23" s="46">
        <v>1658.5</v>
      </c>
      <c r="G23" s="21">
        <f>(F23-E23)/E23</f>
        <v>-2.7386816795683687E-2</v>
      </c>
      <c r="H23" s="46">
        <v>1744.067</v>
      </c>
      <c r="I23" s="21">
        <f>(F23-H23)/H23</f>
        <v>-4.9061761962126457E-2</v>
      </c>
    </row>
    <row r="24" spans="1:9" ht="16.5" x14ac:dyDescent="0.3">
      <c r="A24" s="37"/>
      <c r="B24" s="34" t="s">
        <v>5</v>
      </c>
      <c r="C24" s="15" t="s">
        <v>85</v>
      </c>
      <c r="D24" s="13" t="s">
        <v>161</v>
      </c>
      <c r="E24" s="46">
        <v>1909.3302777777776</v>
      </c>
      <c r="F24" s="46">
        <v>1771</v>
      </c>
      <c r="G24" s="21">
        <f>(F24-E24)/E24</f>
        <v>-7.2449632935574035E-2</v>
      </c>
      <c r="H24" s="46">
        <v>1839.067</v>
      </c>
      <c r="I24" s="21">
        <f>(F24-H24)/H24</f>
        <v>-3.7011702129394961E-2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1260.9875</v>
      </c>
      <c r="F25" s="46">
        <v>841.9</v>
      </c>
      <c r="G25" s="21">
        <f>(F25-E25)/E25</f>
        <v>-0.33234865531973951</v>
      </c>
      <c r="H25" s="46">
        <v>866.83299999999997</v>
      </c>
      <c r="I25" s="21">
        <f>(F25-H25)/H25</f>
        <v>-2.876332580785456E-2</v>
      </c>
    </row>
    <row r="26" spans="1:9" ht="16.5" x14ac:dyDescent="0.3">
      <c r="A26" s="37"/>
      <c r="B26" s="34" t="s">
        <v>18</v>
      </c>
      <c r="C26" s="15" t="s">
        <v>98</v>
      </c>
      <c r="D26" s="13" t="s">
        <v>83</v>
      </c>
      <c r="E26" s="46">
        <v>1890.4791666666667</v>
      </c>
      <c r="F26" s="46">
        <v>1511</v>
      </c>
      <c r="G26" s="21">
        <f>(F26-E26)/E26</f>
        <v>-0.2007317368832858</v>
      </c>
      <c r="H26" s="46">
        <v>1548.1</v>
      </c>
      <c r="I26" s="21">
        <f>(F26-H26)/H26</f>
        <v>-2.396486015115297E-2</v>
      </c>
    </row>
    <row r="27" spans="1:9" ht="16.5" x14ac:dyDescent="0.3">
      <c r="A27" s="37"/>
      <c r="B27" s="34" t="s">
        <v>10</v>
      </c>
      <c r="C27" s="15" t="s">
        <v>90</v>
      </c>
      <c r="D27" s="13" t="s">
        <v>161</v>
      </c>
      <c r="E27" s="46">
        <v>1222.2249999999999</v>
      </c>
      <c r="F27" s="46">
        <v>1251.5</v>
      </c>
      <c r="G27" s="21">
        <f>(F27-E27)/E27</f>
        <v>2.3952218290413052E-2</v>
      </c>
      <c r="H27" s="46">
        <v>1271.8330000000001</v>
      </c>
      <c r="I27" s="21">
        <f>(F27-H27)/H27</f>
        <v>-1.598716183649904E-2</v>
      </c>
    </row>
    <row r="28" spans="1:9" ht="16.5" x14ac:dyDescent="0.3">
      <c r="A28" s="37"/>
      <c r="B28" s="34" t="s">
        <v>7</v>
      </c>
      <c r="C28" s="15" t="s">
        <v>87</v>
      </c>
      <c r="D28" s="13" t="s">
        <v>161</v>
      </c>
      <c r="E28" s="46">
        <v>977.86249999999995</v>
      </c>
      <c r="F28" s="46">
        <v>701.45</v>
      </c>
      <c r="G28" s="21">
        <f>(F28-E28)/E28</f>
        <v>-0.28267010955016675</v>
      </c>
      <c r="H28" s="46">
        <v>712.75</v>
      </c>
      <c r="I28" s="21">
        <f>(F28-H28)/H28</f>
        <v>-1.585408628551379E-2</v>
      </c>
    </row>
    <row r="29" spans="1:9" ht="17.25" thickBot="1" x14ac:dyDescent="0.35">
      <c r="A29" s="38"/>
      <c r="B29" s="34" t="s">
        <v>4</v>
      </c>
      <c r="C29" s="15" t="s">
        <v>84</v>
      </c>
      <c r="D29" s="13" t="s">
        <v>161</v>
      </c>
      <c r="E29" s="46">
        <v>1725.2150000000001</v>
      </c>
      <c r="F29" s="46">
        <v>1553.5</v>
      </c>
      <c r="G29" s="21">
        <f>(F29-E29)/E29</f>
        <v>-9.9532522033485754E-2</v>
      </c>
      <c r="H29" s="46">
        <v>1568.1669999999999</v>
      </c>
      <c r="I29" s="21">
        <f>(F29-H29)/H29</f>
        <v>-9.352957943892402E-3</v>
      </c>
    </row>
    <row r="30" spans="1:9" ht="16.5" x14ac:dyDescent="0.3">
      <c r="A30" s="37"/>
      <c r="B30" s="34" t="s">
        <v>15</v>
      </c>
      <c r="C30" s="15" t="s">
        <v>95</v>
      </c>
      <c r="D30" s="13" t="s">
        <v>82</v>
      </c>
      <c r="E30" s="46">
        <v>1576.5250000000001</v>
      </c>
      <c r="F30" s="46">
        <v>1293.1999999999998</v>
      </c>
      <c r="G30" s="21">
        <f>(F30-E30)/E30</f>
        <v>-0.17971487924390686</v>
      </c>
      <c r="H30" s="46">
        <v>1295.6669999999999</v>
      </c>
      <c r="I30" s="21">
        <f>(F30-H30)/H30</f>
        <v>-1.9040386148602214E-3</v>
      </c>
    </row>
    <row r="31" spans="1:9" ht="17.25" thickBot="1" x14ac:dyDescent="0.35">
      <c r="A31" s="38"/>
      <c r="B31" s="36" t="s">
        <v>17</v>
      </c>
      <c r="C31" s="16" t="s">
        <v>97</v>
      </c>
      <c r="D31" s="12" t="s">
        <v>161</v>
      </c>
      <c r="E31" s="49">
        <v>1138.4805555555554</v>
      </c>
      <c r="F31" s="49">
        <v>1009.85</v>
      </c>
      <c r="G31" s="23">
        <f>(F31-E31)/E31</f>
        <v>-0.11298441148411732</v>
      </c>
      <c r="H31" s="49">
        <v>965.15</v>
      </c>
      <c r="I31" s="23">
        <f>(F31-H31)/H31</f>
        <v>4.6314044449049421E-2</v>
      </c>
    </row>
    <row r="32" spans="1:9" ht="15.75" customHeight="1" thickBot="1" x14ac:dyDescent="0.25">
      <c r="A32" s="185" t="s">
        <v>188</v>
      </c>
      <c r="B32" s="186"/>
      <c r="C32" s="186"/>
      <c r="D32" s="187"/>
      <c r="E32" s="106">
        <f>SUM(E16:E31)</f>
        <v>23004.085277777773</v>
      </c>
      <c r="F32" s="107">
        <f>SUM(F16:F31)</f>
        <v>20005.83214285714</v>
      </c>
      <c r="G32" s="108">
        <f t="shared" ref="G32" si="0">(F32-E32)/E32</f>
        <v>-0.1303356816285576</v>
      </c>
      <c r="H32" s="107">
        <f>SUM(H16:H31)</f>
        <v>21387.13942857143</v>
      </c>
      <c r="I32" s="111">
        <f t="shared" ref="I32" si="1">(F32-H32)/H32</f>
        <v>-6.4585883040954015E-2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1720.9312500000001</v>
      </c>
      <c r="F34" s="54">
        <v>1510.8</v>
      </c>
      <c r="G34" s="21">
        <f>(F34-E34)/E34</f>
        <v>-0.12210322172951425</v>
      </c>
      <c r="H34" s="54">
        <v>1702.5</v>
      </c>
      <c r="I34" s="21">
        <f>(F34-H34)/H34</f>
        <v>-0.11259911894273131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1951.9749999999999</v>
      </c>
      <c r="F35" s="46">
        <v>2407.5</v>
      </c>
      <c r="G35" s="21">
        <f>(F35-E35)/E35</f>
        <v>0.23336620602210587</v>
      </c>
      <c r="H35" s="46">
        <v>2527.8000000000002</v>
      </c>
      <c r="I35" s="21">
        <f>(F35-H35)/H35</f>
        <v>-4.7590790410633819E-2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2234.3000000000002</v>
      </c>
      <c r="F36" s="46">
        <v>2421.875</v>
      </c>
      <c r="G36" s="21">
        <f>(F36-E36)/E36</f>
        <v>8.3952468334601349E-2</v>
      </c>
      <c r="H36" s="46">
        <v>2520.1750000000002</v>
      </c>
      <c r="I36" s="21">
        <f>(F36-H36)/H36</f>
        <v>-3.9005227811560773E-2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1712.5</v>
      </c>
      <c r="F37" s="46">
        <v>1259.375</v>
      </c>
      <c r="G37" s="21">
        <f>(F37-E37)/E37</f>
        <v>-0.26459854014598538</v>
      </c>
      <c r="H37" s="46">
        <v>1244.7249999999999</v>
      </c>
      <c r="I37" s="21">
        <f>(F37-H37)/H37</f>
        <v>1.1769667998955666E-2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1078.5250000000001</v>
      </c>
      <c r="F38" s="49">
        <v>1329.6999999999998</v>
      </c>
      <c r="G38" s="23">
        <f>(F38-E38)/E38</f>
        <v>0.2328875084026793</v>
      </c>
      <c r="H38" s="49">
        <v>1305.5</v>
      </c>
      <c r="I38" s="23">
        <f>(F38-H38)/H38</f>
        <v>1.8536959019532607E-2</v>
      </c>
    </row>
    <row r="39" spans="1:9" ht="15.75" customHeight="1" thickBot="1" x14ac:dyDescent="0.25">
      <c r="A39" s="185" t="s">
        <v>189</v>
      </c>
      <c r="B39" s="186"/>
      <c r="C39" s="186"/>
      <c r="D39" s="187"/>
      <c r="E39" s="86">
        <f>SUM(E34:E38)</f>
        <v>8698.2312500000007</v>
      </c>
      <c r="F39" s="109">
        <f>SUM(F34:F38)</f>
        <v>8929.25</v>
      </c>
      <c r="G39" s="110">
        <f t="shared" ref="G39" si="2">(F39-E39)/E39</f>
        <v>2.6559278933863624E-2</v>
      </c>
      <c r="H39" s="109">
        <f>SUM(H34:H38)</f>
        <v>9300.7000000000007</v>
      </c>
      <c r="I39" s="111">
        <f t="shared" ref="I39" si="3">(F39-H39)/H39</f>
        <v>-3.9937854140011039E-2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26792.334722222222</v>
      </c>
      <c r="F41" s="46">
        <v>26903.855555555554</v>
      </c>
      <c r="G41" s="21">
        <f>(F41-E41)/E41</f>
        <v>4.1624156494593952E-3</v>
      </c>
      <c r="H41" s="46">
        <v>27303.855555555554</v>
      </c>
      <c r="I41" s="21">
        <f>(F41-H41)/H41</f>
        <v>-1.4649945652771059E-2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15078.506944444445</v>
      </c>
      <c r="F42" s="46">
        <v>15190.966666666667</v>
      </c>
      <c r="G42" s="21">
        <f>(F42-E42)/E42</f>
        <v>7.4582796981538533E-3</v>
      </c>
      <c r="H42" s="46">
        <v>15190.966666666667</v>
      </c>
      <c r="I42" s="21">
        <f>(F42-H42)/H42</f>
        <v>0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6041.1</v>
      </c>
      <c r="F43" s="57">
        <v>5823.2</v>
      </c>
      <c r="G43" s="21">
        <f>(F43-E43)/E43</f>
        <v>-3.6069589975335707E-2</v>
      </c>
      <c r="H43" s="57">
        <v>5823.2</v>
      </c>
      <c r="I43" s="21">
        <f>(F43-H43)/H43</f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9968.3928571428587</v>
      </c>
      <c r="F44" s="47">
        <v>9968.3333333333339</v>
      </c>
      <c r="G44" s="21">
        <f>(F44-E44)/E44</f>
        <v>-5.9712543815034843E-6</v>
      </c>
      <c r="H44" s="47">
        <v>9968.3333333333339</v>
      </c>
      <c r="I44" s="21">
        <f>(F44-H44)/H44</f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12735.267857142857</v>
      </c>
      <c r="F45" s="47">
        <v>12125</v>
      </c>
      <c r="G45" s="21">
        <f>(F45-E45)/E45</f>
        <v>-4.7919514845584862E-2</v>
      </c>
      <c r="H45" s="47">
        <v>12125</v>
      </c>
      <c r="I45" s="21">
        <f>(F45-H45)/H45</f>
        <v>0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12128.1875</v>
      </c>
      <c r="F46" s="50">
        <v>10773.5</v>
      </c>
      <c r="G46" s="31">
        <f>(F46-E46)/E46</f>
        <v>-0.11169744036361574</v>
      </c>
      <c r="H46" s="50">
        <v>10023.5</v>
      </c>
      <c r="I46" s="31">
        <f>(F46-H46)/H46</f>
        <v>7.4824163216441364E-2</v>
      </c>
    </row>
    <row r="47" spans="1:9" ht="15.75" customHeight="1" thickBot="1" x14ac:dyDescent="0.25">
      <c r="A47" s="185" t="s">
        <v>190</v>
      </c>
      <c r="B47" s="186"/>
      <c r="C47" s="186"/>
      <c r="D47" s="187"/>
      <c r="E47" s="86">
        <f>SUM(E41:E46)</f>
        <v>82743.789880952376</v>
      </c>
      <c r="F47" s="86">
        <f>SUM(F41:F46)</f>
        <v>80784.85555555555</v>
      </c>
      <c r="G47" s="110">
        <f t="shared" ref="G47" si="4">(F47-E47)/E47</f>
        <v>-2.3674699070652217E-2</v>
      </c>
      <c r="H47" s="109">
        <f>SUM(H41:H46)</f>
        <v>80434.85555555555</v>
      </c>
      <c r="I47" s="111">
        <f t="shared" ref="I47" si="5">(F47-H47)/H47</f>
        <v>4.3513474050843352E-3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6207.5833333333321</v>
      </c>
      <c r="F49" s="43">
        <v>5225.5555555555557</v>
      </c>
      <c r="G49" s="21">
        <f>(F49-E49)/E49</f>
        <v>-0.1581980820949285</v>
      </c>
      <c r="H49" s="43">
        <v>5442.2222222222226</v>
      </c>
      <c r="I49" s="21">
        <f>(F49-H49)/H49</f>
        <v>-3.9812168231931455E-2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6035.1111111111113</v>
      </c>
      <c r="G50" s="21">
        <f>(F50-E50)/E50</f>
        <v>-3.6808009422842044E-4</v>
      </c>
      <c r="H50" s="47">
        <v>6035.1111111111113</v>
      </c>
      <c r="I50" s="21">
        <f>(F50-H50)/H50</f>
        <v>0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1975.5714285714287</v>
      </c>
      <c r="F51" s="47">
        <v>2199.2857142857142</v>
      </c>
      <c r="G51" s="21">
        <f>(F51-E51)/E51</f>
        <v>0.11324029213970632</v>
      </c>
      <c r="H51" s="47">
        <v>2199.2857142857142</v>
      </c>
      <c r="I51" s="21">
        <f>(F51-H51)/H51</f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24147.14166666667</v>
      </c>
      <c r="F52" s="47">
        <v>25232.222222222223</v>
      </c>
      <c r="G52" s="21">
        <f>(F52-E52)/E52</f>
        <v>4.4936190400266939E-2</v>
      </c>
      <c r="H52" s="47">
        <v>25232.222222222223</v>
      </c>
      <c r="I52" s="21">
        <f>(F52-H52)/H52</f>
        <v>0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19273.25</v>
      </c>
      <c r="F53" s="47">
        <v>19327.142857142859</v>
      </c>
      <c r="G53" s="21">
        <f>(F53-E53)/E53</f>
        <v>2.7962516515304217E-3</v>
      </c>
      <c r="H53" s="47">
        <v>19273.75</v>
      </c>
      <c r="I53" s="21">
        <f>(F53-H53)/H53</f>
        <v>2.7702370915290851E-3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18546.662113095241</v>
      </c>
      <c r="F54" s="50">
        <v>19342.448571428573</v>
      </c>
      <c r="G54" s="31">
        <f>(F54-E54)/E54</f>
        <v>4.2907260264985966E-2</v>
      </c>
      <c r="H54" s="50">
        <v>18981.734285714287</v>
      </c>
      <c r="I54" s="31">
        <f>(F54-H54)/H54</f>
        <v>1.9003231226651453E-2</v>
      </c>
    </row>
    <row r="55" spans="1:9" ht="15.75" customHeight="1" thickBot="1" x14ac:dyDescent="0.25">
      <c r="A55" s="185" t="s">
        <v>191</v>
      </c>
      <c r="B55" s="186"/>
      <c r="C55" s="186"/>
      <c r="D55" s="187"/>
      <c r="E55" s="86">
        <f>SUM(E49:E54)</f>
        <v>76187.541874999995</v>
      </c>
      <c r="F55" s="86">
        <f>SUM(F49:F54)</f>
        <v>77361.766031746025</v>
      </c>
      <c r="G55" s="110">
        <f t="shared" ref="G55" si="6">(F55-E55)/E55</f>
        <v>1.5412285628962349E-2</v>
      </c>
      <c r="H55" s="86">
        <f>SUM(H49:H54)</f>
        <v>77164.325555555552</v>
      </c>
      <c r="I55" s="111">
        <f t="shared" ref="I55" si="7">(F55-H55)/H55</f>
        <v>2.5587015083585918E-3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4755</v>
      </c>
      <c r="F57" s="43">
        <v>4492.2222222222226</v>
      </c>
      <c r="G57" s="22">
        <f>(F57-E57)/E57</f>
        <v>-5.5263465358102497E-2</v>
      </c>
      <c r="H57" s="43">
        <v>4520.5</v>
      </c>
      <c r="I57" s="22">
        <f>(F57-H57)/H57</f>
        <v>-6.2554535511065972E-3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2500</v>
      </c>
      <c r="F58" s="70">
        <v>3750</v>
      </c>
      <c r="G58" s="21">
        <f>(F58-E58)/E58</f>
        <v>0.5</v>
      </c>
      <c r="H58" s="70">
        <v>3750</v>
      </c>
      <c r="I58" s="21">
        <f>(F58-H58)/H58</f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3988.6666666666665</v>
      </c>
      <c r="F59" s="70">
        <v>3948</v>
      </c>
      <c r="G59" s="21">
        <f>(F59-E59)/E59</f>
        <v>-1.0195554069864578E-2</v>
      </c>
      <c r="H59" s="70">
        <v>3948</v>
      </c>
      <c r="I59" s="21">
        <f>(F59-H59)/H59</f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2035.8333333333333</v>
      </c>
      <c r="F60" s="70">
        <v>2047.5</v>
      </c>
      <c r="G60" s="21">
        <f>(F60-E60)/E60</f>
        <v>5.7306590257880027E-3</v>
      </c>
      <c r="H60" s="70">
        <v>2047.5</v>
      </c>
      <c r="I60" s="21">
        <f>(F60-H60)/H60</f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5250</v>
      </c>
      <c r="F61" s="105">
        <v>5500</v>
      </c>
      <c r="G61" s="21">
        <f>(F61-E61)/E61</f>
        <v>4.7619047619047616E-2</v>
      </c>
      <c r="H61" s="105">
        <v>5500</v>
      </c>
      <c r="I61" s="21">
        <f>(F61-H61)/H61</f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1886.25</v>
      </c>
      <c r="F62" s="73">
        <v>1987.5</v>
      </c>
      <c r="G62" s="29">
        <f>(F62-E62)/E62</f>
        <v>5.3677932405566599E-2</v>
      </c>
      <c r="H62" s="73">
        <v>1987.5</v>
      </c>
      <c r="I62" s="29">
        <f>(F62-H62)/H62</f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57">
        <v>5256.3499999999995</v>
      </c>
      <c r="F63" s="68">
        <v>5076.25</v>
      </c>
      <c r="G63" s="21">
        <f>(F63-E63)/E63</f>
        <v>-3.4263319603907556E-2</v>
      </c>
      <c r="H63" s="68">
        <v>5076.25</v>
      </c>
      <c r="I63" s="21">
        <f>(F63-H63)/H63</f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4829.3999999999996</v>
      </c>
      <c r="F64" s="70">
        <v>4997</v>
      </c>
      <c r="G64" s="21">
        <f>(F64-E64)/E64</f>
        <v>3.4704104029486142E-2</v>
      </c>
      <c r="H64" s="70">
        <v>4967</v>
      </c>
      <c r="I64" s="21">
        <f>(F64-H64)/H64</f>
        <v>6.0398630964364807E-3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17468</v>
      </c>
      <c r="F65" s="73">
        <v>20801.25</v>
      </c>
      <c r="G65" s="29">
        <f>(F65-E65)/E65</f>
        <v>0.19082035722463933</v>
      </c>
      <c r="H65" s="73">
        <v>20376.25</v>
      </c>
      <c r="I65" s="29">
        <f>(F65-H65)/H65</f>
        <v>2.0857616097171953E-2</v>
      </c>
    </row>
    <row r="66" spans="1:9" ht="15.75" customHeight="1" thickBot="1" x14ac:dyDescent="0.25">
      <c r="A66" s="185" t="s">
        <v>192</v>
      </c>
      <c r="B66" s="196"/>
      <c r="C66" s="196"/>
      <c r="D66" s="197"/>
      <c r="E66" s="106">
        <f>SUM(E57:E65)</f>
        <v>47969.5</v>
      </c>
      <c r="F66" s="106">
        <f>SUM(F57:F65)</f>
        <v>52599.722222222219</v>
      </c>
      <c r="G66" s="108">
        <f t="shared" ref="G66" si="8">(F66-E66)/E66</f>
        <v>9.6524296109449112E-2</v>
      </c>
      <c r="H66" s="106">
        <f>SUM(H57:H65)</f>
        <v>52173</v>
      </c>
      <c r="I66" s="111">
        <f t="shared" ref="I66" si="9">(F66-H66)/H66</f>
        <v>8.1789857248427151E-3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3391.7142857142858</v>
      </c>
      <c r="F68" s="54">
        <v>3462</v>
      </c>
      <c r="G68" s="21">
        <f>(F68-E68)/E68</f>
        <v>2.0722769775082115E-2</v>
      </c>
      <c r="H68" s="54">
        <v>3468.1666666666665</v>
      </c>
      <c r="I68" s="21">
        <f>(F68-H68)/H68</f>
        <v>-1.7780767936949921E-3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5867.7861111111106</v>
      </c>
      <c r="F69" s="46">
        <v>6503.125</v>
      </c>
      <c r="G69" s="21">
        <f>(F69-E69)/E69</f>
        <v>0.10827574094526481</v>
      </c>
      <c r="H69" s="46">
        <v>6503.125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47046.625</v>
      </c>
      <c r="G70" s="21">
        <f>(F70-E70)/E70</f>
        <v>0</v>
      </c>
      <c r="H70" s="46">
        <v>47046.625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12571.4375</v>
      </c>
      <c r="F71" s="46">
        <v>12748.75</v>
      </c>
      <c r="G71" s="21">
        <f>(F71-E71)/E71</f>
        <v>1.4104393391766057E-2</v>
      </c>
      <c r="H71" s="46">
        <v>12748.75</v>
      </c>
      <c r="I71" s="21">
        <f>(F71-H71)/H71</f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6600.4464285714284</v>
      </c>
      <c r="F72" s="46">
        <v>7411.2</v>
      </c>
      <c r="G72" s="21">
        <f>(F72-E72)/E72</f>
        <v>0.12283314169766654</v>
      </c>
      <c r="H72" s="46">
        <v>7411.2</v>
      </c>
      <c r="I72" s="21">
        <f>(F72-H72)/H72</f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3747.5</v>
      </c>
      <c r="F73" s="58">
        <v>3859.2</v>
      </c>
      <c r="G73" s="31">
        <f>(F73-E73)/E73</f>
        <v>2.980653769179448E-2</v>
      </c>
      <c r="H73" s="58">
        <v>3859.2</v>
      </c>
      <c r="I73" s="31">
        <f>(F73-H73)/H73</f>
        <v>0</v>
      </c>
    </row>
    <row r="74" spans="1:9" ht="15.75" customHeight="1" thickBot="1" x14ac:dyDescent="0.25">
      <c r="A74" s="185" t="s">
        <v>214</v>
      </c>
      <c r="B74" s="186"/>
      <c r="C74" s="186"/>
      <c r="D74" s="187"/>
      <c r="E74" s="86">
        <f>SUM(E68:E73)</f>
        <v>79225.509325396837</v>
      </c>
      <c r="F74" s="86">
        <f>SUM(F68:F73)</f>
        <v>81030.899999999994</v>
      </c>
      <c r="G74" s="110">
        <f t="shared" ref="G74" si="10">(F74-E74)/E74</f>
        <v>2.2787997072862162E-2</v>
      </c>
      <c r="H74" s="86">
        <f>SUM(H68:H73)</f>
        <v>81037.066666666651</v>
      </c>
      <c r="I74" s="111">
        <f t="shared" ref="I74" si="11">(F74-H74)/H74</f>
        <v>-7.609686431546921E-5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1689.5</v>
      </c>
      <c r="F76" s="43">
        <v>1701.4</v>
      </c>
      <c r="G76" s="21">
        <f>(F76-E76)/E76</f>
        <v>7.0435039952649247E-3</v>
      </c>
      <c r="H76" s="43">
        <v>1707.6666666666667</v>
      </c>
      <c r="I76" s="21">
        <f>(F76-H76)/H76</f>
        <v>-3.6697247706421929E-3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3595</v>
      </c>
      <c r="F77" s="47">
        <v>3699.1</v>
      </c>
      <c r="G77" s="21">
        <f>(F77-E77)/E77</f>
        <v>2.895688456189149E-2</v>
      </c>
      <c r="H77" s="47">
        <v>3699.1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2742.7777777777778</v>
      </c>
      <c r="F78" s="47">
        <v>2747.2222222222222</v>
      </c>
      <c r="G78" s="21">
        <f>(F78-E78)/E78</f>
        <v>1.620417257443755E-3</v>
      </c>
      <c r="H78" s="47">
        <v>2747.2222222222222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1292.6319444444443</v>
      </c>
      <c r="F79" s="47">
        <v>1320</v>
      </c>
      <c r="G79" s="21">
        <f>(F79-E79)/E79</f>
        <v>2.1172349695657625E-2</v>
      </c>
      <c r="H79" s="47">
        <v>1320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2123.2291666666665</v>
      </c>
      <c r="F80" s="50">
        <v>2117.1428571428573</v>
      </c>
      <c r="G80" s="21">
        <f>(F80-E80)/E80</f>
        <v>-2.8665344369606096E-3</v>
      </c>
      <c r="H80" s="50">
        <v>2039.375</v>
      </c>
      <c r="I80" s="21">
        <f>(F80-H80)/H80</f>
        <v>3.8133181559476474E-2</v>
      </c>
    </row>
    <row r="81" spans="1:11" ht="15.75" customHeight="1" thickBot="1" x14ac:dyDescent="0.25">
      <c r="A81" s="185" t="s">
        <v>193</v>
      </c>
      <c r="B81" s="186"/>
      <c r="C81" s="186"/>
      <c r="D81" s="187"/>
      <c r="E81" s="86">
        <f>SUM(E76:E80)</f>
        <v>11443.138888888889</v>
      </c>
      <c r="F81" s="86">
        <f>SUM(F76:F80)</f>
        <v>11584.86507936508</v>
      </c>
      <c r="G81" s="110">
        <f t="shared" ref="G81" si="12">(F81-E81)/E81</f>
        <v>1.2385254767274105E-2</v>
      </c>
      <c r="H81" s="86">
        <f>SUM(H76:H80)</f>
        <v>11513.363888888889</v>
      </c>
      <c r="I81" s="111">
        <f t="shared" ref="I81" si="13">(F81-H81)/H81</f>
        <v>6.2102780009579608E-3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923.47499999999991</v>
      </c>
      <c r="F83" s="43">
        <v>824.77777777777783</v>
      </c>
      <c r="G83" s="22">
        <f>(F83-E83)/E83</f>
        <v>-0.10687590050864625</v>
      </c>
      <c r="H83" s="43">
        <v>834.125</v>
      </c>
      <c r="I83" s="22">
        <f>(F83-H83)/H83</f>
        <v>-1.1206020946767177E-2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1452.1</v>
      </c>
      <c r="F84" s="32">
        <v>1421.4444444444443</v>
      </c>
      <c r="G84" s="21">
        <f>(F84-E84)/E84</f>
        <v>-2.1111187628645112E-2</v>
      </c>
      <c r="H84" s="32">
        <v>1428.6666666666667</v>
      </c>
      <c r="I84" s="21">
        <f>(F84-H84)/H84</f>
        <v>-5.0552185409862803E-3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1423</v>
      </c>
      <c r="F85" s="47">
        <v>1466.4285714285713</v>
      </c>
      <c r="G85" s="21">
        <f>(F85-E85)/E85</f>
        <v>3.0519024194357928E-2</v>
      </c>
      <c r="H85" s="47">
        <v>1466.4285714285713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1420.95</v>
      </c>
      <c r="F86" s="47">
        <v>1504.9</v>
      </c>
      <c r="G86" s="21">
        <f>(F86-E86)/E86</f>
        <v>5.9080192828741364E-2</v>
      </c>
      <c r="H86" s="47">
        <v>1504.9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8750</v>
      </c>
      <c r="F87" s="61">
        <v>8250</v>
      </c>
      <c r="G87" s="21">
        <f>(F87-E87)/E87</f>
        <v>-5.7142857142857141E-2</v>
      </c>
      <c r="H87" s="61">
        <v>8250</v>
      </c>
      <c r="I87" s="21">
        <f>(F87-H87)/H87</f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3691.3</v>
      </c>
      <c r="F88" s="61">
        <v>3996</v>
      </c>
      <c r="G88" s="21">
        <f>(F88-E88)/E88</f>
        <v>8.25454446942811E-2</v>
      </c>
      <c r="H88" s="61">
        <v>3996</v>
      </c>
      <c r="I88" s="21">
        <f>(F88-H88)/H88</f>
        <v>0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1701.9</v>
      </c>
      <c r="F89" s="50">
        <v>1942.3</v>
      </c>
      <c r="G89" s="23">
        <f>(F89-E89)/E89</f>
        <v>0.14125389270814961</v>
      </c>
      <c r="H89" s="50">
        <v>1935.8888888888889</v>
      </c>
      <c r="I89" s="23">
        <f>(F89-H89)/H89</f>
        <v>3.3117144005050431E-3</v>
      </c>
    </row>
    <row r="90" spans="1:11" ht="15.75" customHeight="1" thickBot="1" x14ac:dyDescent="0.25">
      <c r="A90" s="185" t="s">
        <v>194</v>
      </c>
      <c r="B90" s="186"/>
      <c r="C90" s="186"/>
      <c r="D90" s="187"/>
      <c r="E90" s="86">
        <f>SUM(E83:E89)</f>
        <v>19362.725000000002</v>
      </c>
      <c r="F90" s="86">
        <f>SUM(F83:F89)</f>
        <v>19405.850793650792</v>
      </c>
      <c r="G90" s="120">
        <f t="shared" ref="G90:G91" si="14">(F90-E90)/E90</f>
        <v>2.2272584902584733E-3</v>
      </c>
      <c r="H90" s="86">
        <f>SUM(H83:H89)</f>
        <v>19416.009126984129</v>
      </c>
      <c r="I90" s="111">
        <f t="shared" ref="I90:I91" si="15">(F90-H90)/H90</f>
        <v>-5.2319368346497941E-4</v>
      </c>
    </row>
    <row r="91" spans="1:11" ht="15.75" customHeight="1" thickBot="1" x14ac:dyDescent="0.25">
      <c r="A91" s="185" t="s">
        <v>195</v>
      </c>
      <c r="B91" s="186"/>
      <c r="C91" s="186"/>
      <c r="D91" s="187"/>
      <c r="E91" s="106">
        <f>SUM(E32,E39,E47,E55,E66,E74,E81,E90)</f>
        <v>348634.52149801585</v>
      </c>
      <c r="F91" s="106">
        <f>SUM(F32,F39,F47,F55,F66,F74,F81,F90)</f>
        <v>351703.04182539677</v>
      </c>
      <c r="G91" s="108">
        <f t="shared" si="14"/>
        <v>8.8015389703695202E-3</v>
      </c>
      <c r="H91" s="106">
        <f>SUM(H32,H39,H47,H55,H66,H74,H81,H90)</f>
        <v>352426.4602222222</v>
      </c>
      <c r="I91" s="121">
        <f t="shared" si="15"/>
        <v>-2.0526790081802759E-3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13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" customWidth="1"/>
    <col min="4" max="5" width="13.125" customWidth="1"/>
    <col min="6" max="6" width="10.7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79" t="s">
        <v>3</v>
      </c>
      <c r="B13" s="179"/>
      <c r="C13" s="181" t="s">
        <v>0</v>
      </c>
      <c r="D13" s="175" t="s">
        <v>207</v>
      </c>
      <c r="E13" s="175" t="s">
        <v>208</v>
      </c>
      <c r="F13" s="175" t="s">
        <v>209</v>
      </c>
      <c r="G13" s="175" t="s">
        <v>210</v>
      </c>
      <c r="H13" s="175" t="s">
        <v>211</v>
      </c>
      <c r="I13" s="175" t="s">
        <v>212</v>
      </c>
    </row>
    <row r="14" spans="1:9" ht="42.75" customHeight="1" thickBot="1" x14ac:dyDescent="0.25">
      <c r="A14" s="180"/>
      <c r="B14" s="180"/>
      <c r="C14" s="182"/>
      <c r="D14" s="195"/>
      <c r="E14" s="195"/>
      <c r="F14" s="195"/>
      <c r="G14" s="176"/>
      <c r="H14" s="176"/>
      <c r="I14" s="195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9" t="s">
        <v>163</v>
      </c>
      <c r="D16" s="137">
        <v>1375</v>
      </c>
      <c r="E16" s="138">
        <v>1500</v>
      </c>
      <c r="F16" s="141">
        <v>1500</v>
      </c>
      <c r="G16" s="142">
        <v>1375</v>
      </c>
      <c r="H16" s="138">
        <v>1416</v>
      </c>
      <c r="I16" s="143">
        <v>1433.2</v>
      </c>
    </row>
    <row r="17" spans="1:9" ht="16.5" x14ac:dyDescent="0.3">
      <c r="A17" s="92"/>
      <c r="B17" s="144" t="s">
        <v>5</v>
      </c>
      <c r="C17" s="15" t="s">
        <v>164</v>
      </c>
      <c r="D17" s="93">
        <v>1500</v>
      </c>
      <c r="E17" s="32">
        <v>1250</v>
      </c>
      <c r="F17" s="145">
        <v>2000</v>
      </c>
      <c r="G17" s="146">
        <v>1750</v>
      </c>
      <c r="H17" s="32">
        <v>1916</v>
      </c>
      <c r="I17" s="147">
        <v>1683.2</v>
      </c>
    </row>
    <row r="18" spans="1:9" ht="16.5" x14ac:dyDescent="0.3">
      <c r="A18" s="92"/>
      <c r="B18" s="144" t="s">
        <v>6</v>
      </c>
      <c r="C18" s="14" t="s">
        <v>165</v>
      </c>
      <c r="D18" s="148">
        <v>1125</v>
      </c>
      <c r="E18" s="149">
        <v>1500</v>
      </c>
      <c r="F18" s="145">
        <v>1500</v>
      </c>
      <c r="G18" s="150">
        <v>1500</v>
      </c>
      <c r="H18" s="149">
        <v>1416</v>
      </c>
      <c r="I18" s="147">
        <v>1408.2</v>
      </c>
    </row>
    <row r="19" spans="1:9" ht="16.5" x14ac:dyDescent="0.3">
      <c r="A19" s="92"/>
      <c r="B19" s="144" t="s">
        <v>7</v>
      </c>
      <c r="C19" s="15" t="s">
        <v>166</v>
      </c>
      <c r="D19" s="93">
        <v>750</v>
      </c>
      <c r="E19" s="32">
        <v>350</v>
      </c>
      <c r="F19" s="145">
        <v>1500</v>
      </c>
      <c r="G19" s="146">
        <v>875</v>
      </c>
      <c r="H19" s="32">
        <v>583</v>
      </c>
      <c r="I19" s="147">
        <v>811.6</v>
      </c>
    </row>
    <row r="20" spans="1:9" ht="16.5" x14ac:dyDescent="0.3">
      <c r="A20" s="92"/>
      <c r="B20" s="144" t="s">
        <v>8</v>
      </c>
      <c r="C20" s="15" t="s">
        <v>167</v>
      </c>
      <c r="D20" s="93">
        <v>3750</v>
      </c>
      <c r="E20" s="32">
        <v>4000</v>
      </c>
      <c r="F20" s="145">
        <v>4000</v>
      </c>
      <c r="G20" s="146">
        <v>3250</v>
      </c>
      <c r="H20" s="32">
        <v>4000</v>
      </c>
      <c r="I20" s="147">
        <v>3800</v>
      </c>
    </row>
    <row r="21" spans="1:9" ht="16.5" x14ac:dyDescent="0.3">
      <c r="A21" s="92"/>
      <c r="B21" s="144" t="s">
        <v>9</v>
      </c>
      <c r="C21" s="15" t="s">
        <v>168</v>
      </c>
      <c r="D21" s="93">
        <v>1125</v>
      </c>
      <c r="E21" s="32">
        <v>1500</v>
      </c>
      <c r="F21" s="145">
        <v>2250</v>
      </c>
      <c r="G21" s="146">
        <v>1500</v>
      </c>
      <c r="H21" s="32">
        <v>1416</v>
      </c>
      <c r="I21" s="147">
        <v>1558.2</v>
      </c>
    </row>
    <row r="22" spans="1:9" ht="16.5" x14ac:dyDescent="0.3">
      <c r="A22" s="92"/>
      <c r="B22" s="144" t="s">
        <v>10</v>
      </c>
      <c r="C22" s="15" t="s">
        <v>169</v>
      </c>
      <c r="D22" s="93">
        <v>1000</v>
      </c>
      <c r="E22" s="32">
        <v>1000</v>
      </c>
      <c r="F22" s="145">
        <v>1500</v>
      </c>
      <c r="G22" s="146">
        <v>1375</v>
      </c>
      <c r="H22" s="32">
        <v>916</v>
      </c>
      <c r="I22" s="147">
        <v>1158.2</v>
      </c>
    </row>
    <row r="23" spans="1:9" ht="16.5" x14ac:dyDescent="0.3">
      <c r="A23" s="92"/>
      <c r="B23" s="144" t="s">
        <v>11</v>
      </c>
      <c r="C23" s="15" t="s">
        <v>170</v>
      </c>
      <c r="D23" s="93">
        <v>250</v>
      </c>
      <c r="E23" s="32">
        <v>250</v>
      </c>
      <c r="F23" s="145">
        <v>500</v>
      </c>
      <c r="G23" s="146">
        <v>375</v>
      </c>
      <c r="H23" s="32">
        <v>416</v>
      </c>
      <c r="I23" s="147">
        <v>358.2</v>
      </c>
    </row>
    <row r="24" spans="1:9" ht="16.5" x14ac:dyDescent="0.3">
      <c r="A24" s="92"/>
      <c r="B24" s="144" t="s">
        <v>12</v>
      </c>
      <c r="C24" s="15" t="s">
        <v>171</v>
      </c>
      <c r="D24" s="93"/>
      <c r="E24" s="32">
        <v>250</v>
      </c>
      <c r="F24" s="145">
        <v>625</v>
      </c>
      <c r="G24" s="146">
        <v>500</v>
      </c>
      <c r="H24" s="32">
        <v>500</v>
      </c>
      <c r="I24" s="147">
        <v>468.75</v>
      </c>
    </row>
    <row r="25" spans="1:9" ht="16.5" x14ac:dyDescent="0.3">
      <c r="A25" s="92"/>
      <c r="B25" s="144" t="s">
        <v>13</v>
      </c>
      <c r="C25" s="15" t="s">
        <v>172</v>
      </c>
      <c r="D25" s="93">
        <v>250</v>
      </c>
      <c r="E25" s="32">
        <v>250</v>
      </c>
      <c r="F25" s="145">
        <v>625</v>
      </c>
      <c r="G25" s="146">
        <v>375</v>
      </c>
      <c r="H25" s="32">
        <v>500</v>
      </c>
      <c r="I25" s="147">
        <v>400</v>
      </c>
    </row>
    <row r="26" spans="1:9" ht="16.5" x14ac:dyDescent="0.3">
      <c r="A26" s="92"/>
      <c r="B26" s="144" t="s">
        <v>14</v>
      </c>
      <c r="C26" s="15" t="s">
        <v>173</v>
      </c>
      <c r="D26" s="93">
        <v>250</v>
      </c>
      <c r="E26" s="32">
        <v>500</v>
      </c>
      <c r="F26" s="145">
        <v>625</v>
      </c>
      <c r="G26" s="146">
        <v>500</v>
      </c>
      <c r="H26" s="32">
        <v>500</v>
      </c>
      <c r="I26" s="147">
        <v>475</v>
      </c>
    </row>
    <row r="27" spans="1:9" ht="16.5" x14ac:dyDescent="0.3">
      <c r="A27" s="92"/>
      <c r="B27" s="144" t="s">
        <v>15</v>
      </c>
      <c r="C27" s="15" t="s">
        <v>174</v>
      </c>
      <c r="D27" s="93">
        <v>1000</v>
      </c>
      <c r="E27" s="32">
        <v>1000</v>
      </c>
      <c r="F27" s="145">
        <v>1500</v>
      </c>
      <c r="G27" s="146">
        <v>1250</v>
      </c>
      <c r="H27" s="32">
        <v>1083</v>
      </c>
      <c r="I27" s="147">
        <v>1166.5999999999999</v>
      </c>
    </row>
    <row r="28" spans="1:9" ht="16.5" x14ac:dyDescent="0.3">
      <c r="A28" s="92"/>
      <c r="B28" s="151" t="s">
        <v>16</v>
      </c>
      <c r="C28" s="14" t="s">
        <v>175</v>
      </c>
      <c r="D28" s="148">
        <v>250</v>
      </c>
      <c r="E28" s="149">
        <v>500</v>
      </c>
      <c r="F28" s="145">
        <v>750</v>
      </c>
      <c r="G28" s="146">
        <v>500</v>
      </c>
      <c r="H28" s="32">
        <v>500</v>
      </c>
      <c r="I28" s="147">
        <v>500</v>
      </c>
    </row>
    <row r="29" spans="1:9" ht="16.5" x14ac:dyDescent="0.3">
      <c r="A29" s="92"/>
      <c r="B29" s="151" t="s">
        <v>17</v>
      </c>
      <c r="C29" s="14" t="s">
        <v>176</v>
      </c>
      <c r="D29" s="148"/>
      <c r="E29" s="149">
        <v>1500</v>
      </c>
      <c r="F29" s="145">
        <v>1000</v>
      </c>
      <c r="G29" s="146">
        <v>1000</v>
      </c>
      <c r="H29" s="32">
        <v>1000</v>
      </c>
      <c r="I29" s="147">
        <v>1125</v>
      </c>
    </row>
    <row r="30" spans="1:9" ht="16.5" x14ac:dyDescent="0.3">
      <c r="A30" s="92"/>
      <c r="B30" s="144" t="s">
        <v>18</v>
      </c>
      <c r="C30" s="15" t="s">
        <v>177</v>
      </c>
      <c r="D30" s="93"/>
      <c r="E30" s="32">
        <v>2500</v>
      </c>
      <c r="F30" s="145">
        <v>1500</v>
      </c>
      <c r="G30" s="146">
        <v>1000</v>
      </c>
      <c r="H30" s="32">
        <v>916</v>
      </c>
      <c r="I30" s="147">
        <v>1479</v>
      </c>
    </row>
    <row r="31" spans="1:9" ht="16.5" customHeight="1" thickBot="1" x14ac:dyDescent="0.35">
      <c r="A31" s="94"/>
      <c r="B31" s="152" t="s">
        <v>19</v>
      </c>
      <c r="C31" s="153" t="s">
        <v>178</v>
      </c>
      <c r="D31" s="154">
        <v>875</v>
      </c>
      <c r="E31" s="155">
        <v>1000</v>
      </c>
      <c r="F31" s="156">
        <v>1000</v>
      </c>
      <c r="G31" s="157">
        <v>1000</v>
      </c>
      <c r="H31" s="139">
        <v>750</v>
      </c>
      <c r="I31" s="95">
        <v>925</v>
      </c>
    </row>
    <row r="32" spans="1:9" ht="17.25" customHeight="1" thickBot="1" x14ac:dyDescent="0.3">
      <c r="A32" s="90" t="s">
        <v>20</v>
      </c>
      <c r="B32" s="159" t="s">
        <v>21</v>
      </c>
      <c r="C32" s="160"/>
      <c r="D32" s="161"/>
      <c r="E32" s="161"/>
      <c r="F32" s="162"/>
      <c r="G32" s="161"/>
      <c r="H32" s="163"/>
      <c r="I32" s="164"/>
    </row>
    <row r="33" spans="1:9" ht="16.5" x14ac:dyDescent="0.3">
      <c r="A33" s="91"/>
      <c r="B33" s="140" t="s">
        <v>26</v>
      </c>
      <c r="C33" s="136" t="s">
        <v>179</v>
      </c>
      <c r="D33" s="137">
        <v>1750</v>
      </c>
      <c r="E33" s="137">
        <v>2500</v>
      </c>
      <c r="F33" s="141">
        <v>2500</v>
      </c>
      <c r="G33" s="143">
        <v>2500</v>
      </c>
      <c r="H33" s="138">
        <v>2000</v>
      </c>
      <c r="I33" s="83">
        <v>2250</v>
      </c>
    </row>
    <row r="34" spans="1:9" ht="16.5" x14ac:dyDescent="0.3">
      <c r="A34" s="92"/>
      <c r="B34" s="144" t="s">
        <v>27</v>
      </c>
      <c r="C34" s="15" t="s">
        <v>180</v>
      </c>
      <c r="D34" s="93">
        <v>2000</v>
      </c>
      <c r="E34" s="93">
        <v>2500</v>
      </c>
      <c r="F34" s="145">
        <v>2000</v>
      </c>
      <c r="G34" s="147">
        <v>2500</v>
      </c>
      <c r="H34" s="32">
        <v>2000</v>
      </c>
      <c r="I34" s="147">
        <v>2200</v>
      </c>
    </row>
    <row r="35" spans="1:9" ht="16.5" x14ac:dyDescent="0.3">
      <c r="A35" s="92"/>
      <c r="B35" s="151" t="s">
        <v>28</v>
      </c>
      <c r="C35" s="15" t="s">
        <v>181</v>
      </c>
      <c r="D35" s="93">
        <v>1250</v>
      </c>
      <c r="E35" s="93">
        <v>1000</v>
      </c>
      <c r="F35" s="145">
        <v>1250</v>
      </c>
      <c r="G35" s="147">
        <v>1125</v>
      </c>
      <c r="H35" s="32">
        <v>1250</v>
      </c>
      <c r="I35" s="147">
        <v>1175</v>
      </c>
    </row>
    <row r="36" spans="1:9" ht="16.5" x14ac:dyDescent="0.3">
      <c r="A36" s="92"/>
      <c r="B36" s="144" t="s">
        <v>29</v>
      </c>
      <c r="C36" s="15" t="s">
        <v>182</v>
      </c>
      <c r="D36" s="93">
        <v>875</v>
      </c>
      <c r="E36" s="93">
        <v>1500</v>
      </c>
      <c r="F36" s="145">
        <v>875</v>
      </c>
      <c r="G36" s="147">
        <v>2250</v>
      </c>
      <c r="H36" s="32">
        <v>1083</v>
      </c>
      <c r="I36" s="147">
        <v>1316.6</v>
      </c>
    </row>
    <row r="37" spans="1:9" ht="16.5" customHeight="1" thickBot="1" x14ac:dyDescent="0.35">
      <c r="A37" s="94"/>
      <c r="B37" s="151" t="s">
        <v>30</v>
      </c>
      <c r="C37" s="15" t="s">
        <v>183</v>
      </c>
      <c r="D37" s="165">
        <v>1000</v>
      </c>
      <c r="E37" s="165">
        <v>1000</v>
      </c>
      <c r="F37" s="156">
        <v>1250</v>
      </c>
      <c r="G37" s="158">
        <v>1375</v>
      </c>
      <c r="H37" s="166">
        <v>1083</v>
      </c>
      <c r="I37" s="158">
        <v>1141.5999999999999</v>
      </c>
    </row>
    <row r="38" spans="1:9" ht="17.25" customHeight="1" thickBot="1" x14ac:dyDescent="0.3">
      <c r="A38" s="90" t="s">
        <v>25</v>
      </c>
      <c r="B38" s="159" t="s">
        <v>51</v>
      </c>
      <c r="C38" s="160"/>
      <c r="D38" s="161"/>
      <c r="E38" s="161"/>
      <c r="F38" s="162"/>
      <c r="G38" s="167"/>
      <c r="H38" s="168"/>
      <c r="I38" s="164"/>
    </row>
    <row r="39" spans="1:9" ht="16.5" x14ac:dyDescent="0.3">
      <c r="A39" s="91"/>
      <c r="B39" s="140" t="s">
        <v>31</v>
      </c>
      <c r="C39" s="19" t="s">
        <v>213</v>
      </c>
      <c r="D39" s="42">
        <v>26000</v>
      </c>
      <c r="E39" s="42">
        <v>28000</v>
      </c>
      <c r="F39" s="141">
        <v>30000</v>
      </c>
      <c r="G39" s="169">
        <v>20000</v>
      </c>
      <c r="H39" s="170">
        <v>24333</v>
      </c>
      <c r="I39" s="83">
        <v>25666.6</v>
      </c>
    </row>
    <row r="40" spans="1:9" ht="17.25" thickBot="1" x14ac:dyDescent="0.35">
      <c r="A40" s="94"/>
      <c r="B40" s="152" t="s">
        <v>32</v>
      </c>
      <c r="C40" s="16" t="s">
        <v>185</v>
      </c>
      <c r="D40" s="49">
        <v>15000</v>
      </c>
      <c r="E40" s="49">
        <v>18000</v>
      </c>
      <c r="F40" s="156">
        <v>16000</v>
      </c>
      <c r="G40" s="85">
        <v>14500</v>
      </c>
      <c r="H40" s="171">
        <v>16333</v>
      </c>
      <c r="I40" s="95">
        <v>15966.6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10-04-2018</vt:lpstr>
      <vt:lpstr>By Order</vt:lpstr>
      <vt:lpstr>All Stores</vt:lpstr>
      <vt:lpstr>'10-04-2018'!Print_Titles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2018-04-12T08:12:03Z</cp:lastPrinted>
  <dcterms:created xsi:type="dcterms:W3CDTF">2010-10-20T06:23:14Z</dcterms:created>
  <dcterms:modified xsi:type="dcterms:W3CDTF">2018-04-12T08:12:42Z</dcterms:modified>
</cp:coreProperties>
</file>