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30-04-2018" sheetId="9" r:id="rId4"/>
    <sheet name="By Order" sheetId="11" r:id="rId5"/>
    <sheet name="All Stores" sheetId="12" r:id="rId6"/>
  </sheets>
  <definedNames>
    <definedName name="_xlnm.Print_Titles" localSheetId="3">'30-04-2018'!$12:$14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Comp!$13:$14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8" i="11"/>
  <c r="G88" i="11"/>
  <c r="I83" i="11"/>
  <c r="G83" i="11"/>
  <c r="I87" i="11"/>
  <c r="G87" i="11"/>
  <c r="I86" i="11"/>
  <c r="G86" i="11"/>
  <c r="I85" i="11"/>
  <c r="G85" i="11"/>
  <c r="I84" i="11"/>
  <c r="G84" i="11"/>
  <c r="I80" i="11"/>
  <c r="G80" i="11"/>
  <c r="I79" i="11"/>
  <c r="G79" i="11"/>
  <c r="I78" i="11"/>
  <c r="G78" i="11"/>
  <c r="I77" i="11"/>
  <c r="G77" i="11"/>
  <c r="I76" i="11"/>
  <c r="G76" i="11"/>
  <c r="I72" i="11"/>
  <c r="G72" i="11"/>
  <c r="I71" i="11"/>
  <c r="G71" i="11"/>
  <c r="I73" i="11"/>
  <c r="G73" i="11"/>
  <c r="I70" i="11"/>
  <c r="G70" i="11"/>
  <c r="I69" i="11"/>
  <c r="G69" i="11"/>
  <c r="I68" i="11"/>
  <c r="G68" i="11"/>
  <c r="I65" i="11"/>
  <c r="G65" i="11"/>
  <c r="I64" i="11"/>
  <c r="G64" i="11"/>
  <c r="I63" i="11"/>
  <c r="G63" i="11"/>
  <c r="I57" i="11"/>
  <c r="G57" i="11"/>
  <c r="I62" i="11"/>
  <c r="G62" i="11"/>
  <c r="I61" i="11"/>
  <c r="G61" i="11"/>
  <c r="I60" i="11"/>
  <c r="G60" i="11"/>
  <c r="I58" i="11"/>
  <c r="G58" i="11"/>
  <c r="I59" i="11"/>
  <c r="G59" i="11"/>
  <c r="I54" i="11"/>
  <c r="G54" i="11"/>
  <c r="I52" i="11"/>
  <c r="G52" i="11"/>
  <c r="I53" i="11"/>
  <c r="G53" i="11"/>
  <c r="I51" i="11"/>
  <c r="G51" i="11"/>
  <c r="I50" i="11"/>
  <c r="G50" i="11"/>
  <c r="I49" i="11"/>
  <c r="G49" i="11"/>
  <c r="I45" i="11"/>
  <c r="G45" i="11"/>
  <c r="I44" i="11"/>
  <c r="G44" i="11"/>
  <c r="I43" i="11"/>
  <c r="G43" i="11"/>
  <c r="I42" i="11"/>
  <c r="G42" i="11"/>
  <c r="I46" i="11"/>
  <c r="G46" i="11"/>
  <c r="I41" i="11"/>
  <c r="G41" i="11"/>
  <c r="I37" i="11"/>
  <c r="G37" i="11"/>
  <c r="I34" i="11"/>
  <c r="G34" i="11"/>
  <c r="I38" i="11"/>
  <c r="G38" i="11"/>
  <c r="I36" i="11"/>
  <c r="G36" i="11"/>
  <c r="I35" i="11"/>
  <c r="G35" i="11"/>
  <c r="I25" i="11"/>
  <c r="G25" i="11"/>
  <c r="I22" i="11"/>
  <c r="G22" i="11"/>
  <c r="I29" i="11"/>
  <c r="G29" i="11"/>
  <c r="I19" i="11"/>
  <c r="G19" i="11"/>
  <c r="I24" i="11"/>
  <c r="G24" i="11"/>
  <c r="I20" i="11"/>
  <c r="G20" i="11"/>
  <c r="I28" i="11"/>
  <c r="G28" i="11"/>
  <c r="I17" i="11"/>
  <c r="G17" i="11"/>
  <c r="I18" i="11"/>
  <c r="G18" i="11"/>
  <c r="I27" i="11"/>
  <c r="G27" i="11"/>
  <c r="I23" i="11"/>
  <c r="G23" i="11"/>
  <c r="I16" i="11"/>
  <c r="G16" i="11"/>
  <c r="I30" i="11"/>
  <c r="G30" i="11"/>
  <c r="I21" i="11"/>
  <c r="G21" i="11"/>
  <c r="I31" i="11"/>
  <c r="G31" i="11"/>
  <c r="I26" i="11"/>
  <c r="G26" i="11"/>
  <c r="D41" i="8"/>
  <c r="I15" i="5" l="1"/>
  <c r="G52" i="5"/>
  <c r="I50" i="5"/>
  <c r="H16" i="8"/>
  <c r="I45" i="5" l="1"/>
  <c r="F66" i="11" l="1"/>
  <c r="E66" i="1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E90" i="11"/>
  <c r="H81" i="11"/>
  <c r="F81" i="11"/>
  <c r="E81" i="11"/>
  <c r="H74" i="11"/>
  <c r="F74" i="11"/>
  <c r="E74" i="11"/>
  <c r="H66" i="11"/>
  <c r="H55" i="11"/>
  <c r="F55" i="11"/>
  <c r="E55" i="11"/>
  <c r="H47" i="11"/>
  <c r="F47" i="11"/>
  <c r="E47" i="11"/>
  <c r="H39" i="11"/>
  <c r="F39" i="11"/>
  <c r="E39" i="11"/>
  <c r="H32" i="11"/>
  <c r="F32" i="11"/>
  <c r="E32" i="11"/>
  <c r="I90" i="11" l="1"/>
  <c r="H91" i="11"/>
  <c r="G74" i="11"/>
  <c r="I55" i="11"/>
  <c r="G47" i="11"/>
  <c r="G81" i="11"/>
  <c r="G55" i="11"/>
  <c r="I39" i="11"/>
  <c r="G90" i="11"/>
  <c r="I74" i="11"/>
  <c r="G66" i="11"/>
  <c r="E91" i="11"/>
  <c r="F91" i="11"/>
  <c r="G39" i="11"/>
  <c r="I32" i="11"/>
  <c r="I47" i="11"/>
  <c r="I66" i="11"/>
  <c r="I81" i="11"/>
  <c r="G32" i="11"/>
  <c r="G19" i="5"/>
  <c r="I91" i="11" l="1"/>
  <c r="G91" i="11"/>
  <c r="I16" i="9" l="1"/>
  <c r="I18" i="5" l="1"/>
  <c r="F16" i="8"/>
  <c r="I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1" i="8"/>
  <c r="H31" i="8"/>
  <c r="F33" i="8"/>
  <c r="H33" i="8"/>
  <c r="F34" i="8"/>
  <c r="H34" i="8"/>
  <c r="F35" i="8"/>
  <c r="H35" i="8"/>
  <c r="F36" i="8"/>
  <c r="H36" i="8"/>
  <c r="F37" i="8"/>
  <c r="H37" i="8"/>
  <c r="F39" i="8"/>
  <c r="H39" i="8"/>
  <c r="F40" i="8"/>
  <c r="H40" i="8"/>
  <c r="I71" i="9" l="1"/>
  <c r="I72" i="9"/>
  <c r="I73" i="9"/>
  <c r="I74" i="9"/>
  <c r="I70" i="9"/>
  <c r="I46" i="9" l="1"/>
  <c r="I47" i="9"/>
  <c r="I48" i="9"/>
  <c r="I49" i="9"/>
  <c r="I50" i="9"/>
  <c r="I51" i="9"/>
  <c r="E41" i="8" l="1"/>
  <c r="H41" i="8" s="1"/>
  <c r="G15" i="5" l="1"/>
  <c r="G16" i="5"/>
  <c r="G17" i="5"/>
  <c r="G18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G41" i="8" l="1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1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1" i="8" l="1"/>
  <c r="I40" i="8"/>
  <c r="I39" i="8"/>
  <c r="I34" i="8"/>
  <c r="I35" i="8"/>
  <c r="I36" i="8"/>
  <c r="I37" i="8"/>
  <c r="I33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</calcChain>
</file>

<file path=xl/sharedStrings.xml><?xml version="1.0" encoding="utf-8"?>
<sst xmlns="http://schemas.openxmlformats.org/spreadsheetml/2006/main" count="849" uniqueCount="225">
  <si>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</si>
  <si>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</si>
  <si>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</si>
  <si>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</si>
  <si>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</si>
  <si>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</si>
  <si>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</si>
  <si>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</si>
  <si>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</si>
  <si>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</si>
  <si>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</si>
  <si>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</si>
  <si>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</si>
  <si>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</si>
  <si>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</si>
  <si>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</si>
  <si>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</si>
  <si>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</si>
  <si>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</si>
  <si>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</si>
  <si>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</si>
  <si>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</si>
  <si>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</si>
  <si>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</si>
  <si>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</si>
  <si>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</si>
  <si>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</si>
  <si>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</si>
  <si>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</si>
  <si>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</si>
  <si>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</si>
  <si>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</si>
  <si>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</si>
  <si>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</si>
  <si>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</si>
  <si>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</si>
  <si>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</si>
  <si>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</si>
  <si>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</si>
  <si>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</si>
  <si>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</si>
  <si>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</si>
  <si>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</si>
  <si>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</si>
  <si>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</si>
  <si>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</si>
  <si>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</si>
  <si>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</si>
  <si>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</si>
  <si>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</si>
  <si>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</si>
  <si>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</si>
  <si>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</si>
  <si>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</si>
  <si>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</si>
  <si>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</si>
  <si>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</si>
  <si>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</si>
  <si>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</si>
  <si>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</si>
  <si>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</si>
  <si>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</si>
  <si>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</si>
  <si>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</si>
  <si>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</si>
  <si>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</si>
  <si>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</si>
  <si>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</si>
  <si>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</si>
  <si>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</si>
  <si>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</si>
  <si>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</si>
  <si>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</si>
  <si>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</si>
  <si>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</si>
  <si>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</si>
  <si>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</si>
  <si>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</si>
  <si>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</si>
  <si>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</si>
  <si>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</si>
  <si>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</si>
  <si>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</si>
  <si>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</si>
  <si>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</si>
  <si>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</si>
  <si>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</si>
  <si>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</si>
  <si>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</si>
  <si>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</si>
  <si>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</si>
  <si>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</si>
  <si>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</si>
  <si>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</si>
  <si>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</si>
  <si>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</si>
  <si>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</si>
  <si>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</si>
  <si>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</si>
  <si>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</si>
  <si>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</si>
  <si>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</si>
  <si>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</si>
  <si>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</si>
  <si>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</si>
  <si>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</si>
  <si>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</si>
  <si>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</si>
  <si>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</si>
  <si>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</si>
  <si>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</si>
  <si>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</si>
  <si>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</si>
  <si>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</si>
  <si>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</si>
  <si>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</si>
  <si>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</si>
  <si>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</si>
  <si>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</si>
  <si>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</si>
  <si>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</si>
  <si>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</si>
  <si>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</si>
  <si>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</si>
  <si>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</si>
  <si>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</si>
  <si>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</si>
  <si>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</si>
  <si>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</si>
  <si>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</si>
  <si>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</si>
  <si>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</si>
  <si>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</si>
  <si>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</si>
  <si>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</si>
  <si>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</si>
  <si>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</si>
  <si>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</si>
  <si>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</si>
  <si>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</si>
  <si>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</si>
  <si>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</si>
  <si>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</si>
  <si>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</si>
  <si>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</si>
  <si>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</si>
  <si>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</si>
  <si>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</si>
  <si>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</si>
  <si>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</si>
  <si>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</si>
  <si>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</si>
  <si>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</si>
  <si>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</si>
  <si>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</si>
  <si>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</si>
  <si>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</si>
  <si>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</si>
  <si>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</si>
  <si>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</si>
  <si>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</si>
  <si>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</si>
  <si>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</si>
  <si>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</si>
  <si>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</si>
  <si>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</si>
  <si>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</si>
  <si>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</si>
  <si>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</si>
  <si>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</si>
  <si>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</si>
  <si>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</si>
  <si>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</si>
  <si>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</si>
  <si>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</si>
  <si>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</si>
  <si>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</si>
  <si>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</si>
  <si>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</si>
  <si>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</si>
  <si>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</si>
  <si>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</si>
  <si>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</si>
  <si>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</si>
  <si>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</si>
  <si>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</si>
  <si>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</si>
  <si>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</si>
  <si>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</si>
  <si>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</si>
  <si>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</si>
  <si>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</si>
  <si>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</si>
  <si>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</si>
  <si>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</si>
  <si>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</si>
  <si>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</si>
  <si>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</si>
  <si>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</si>
  <si>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</si>
  <si>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</si>
  <si>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</si>
  <si>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</si>
  <si>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</si>
  <si>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</si>
  <si>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</si>
  <si>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</si>
  <si>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</si>
  <si>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</si>
  <si>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</si>
  <si>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</si>
  <si>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</si>
  <si>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</si>
  <si>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</si>
  <si>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</si>
  <si>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</si>
  <si>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</si>
  <si>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نيسان 2017 (ل.ل.)</t>
  </si>
  <si>
    <t>معدل أسعار  السوبرماركات في 23-04-2018 (ل.ل.)</t>
  </si>
  <si>
    <t>معدل أسعار المحلات والملاحم في 23-04-2018 (ل.ل.)</t>
  </si>
  <si>
    <t>المعدل العام للأسعار في 23-04-2018  (ل.ل.)</t>
  </si>
  <si>
    <t xml:space="preserve"> التاريخ 30 نيسان 2018</t>
  </si>
  <si>
    <t>معدل أسعار المحلات والملاحم في 30-04-2018 (ل.ل.)</t>
  </si>
  <si>
    <t>معدل أسعار  السوبرماركات في 30-04-2018 (ل.ل.)</t>
  </si>
  <si>
    <t>المعدل العام للأسعار في 30-04-2018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</si>
</sst>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0" fontId="17" fillId="0" borderId="17" xfId="0" applyFont="1" applyBorder="1" applyAlignment="1">
      <alignment horizontal="right" indent="1"/>
    </xf>
    <xf numFmtId="2" fontId="1" fillId="2" borderId="17" xfId="0" applyNumberFormat="1" applyFont="1" applyFill="1" applyBorder="1" applyAlignment="1">
      <alignment horizontal="center"/>
    </xf>
    <xf numFmtId="1" fontId="1" fillId="2" borderId="29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4" xfId="0" applyFont="1" applyBorder="1" applyAlignment="1">
      <alignment horizontal="right" indent="1"/>
    </xf>
    <xf numFmtId="0" fontId="5" fillId="2" borderId="32" xfId="0" applyFont="1" applyFill="1" applyBorder="1" applyAlignment="1">
      <alignment horizontal="right" indent="1"/>
    </xf>
    <xf numFmtId="1" fontId="1" fillId="2" borderId="9" xfId="0" applyNumberFormat="1" applyFont="1" applyFill="1" applyBorder="1" applyAlignment="1">
      <alignment horizontal="center"/>
    </xf>
    <xf numFmtId="1" fontId="1" fillId="2" borderId="3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/>
    </xf>
    <xf numFmtId="1" fontId="1" fillId="2" borderId="28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/>
    <xf numFmtId="0" fontId="10" fillId="0" borderId="17" xfId="0" applyFont="1" applyBorder="1" applyAlignment="1">
      <alignment horizontal="center" vertical="center" wrapText="1"/>
    </xf>
    <xf numFmtId="1" fontId="19" fillId="2" borderId="18" xfId="0" applyNumberFormat="1" applyFont="1" applyFill="1" applyBorder="1" applyAlignment="1">
      <alignment horizontal="center"/>
    </xf>
    <xf numFmtId="1" fontId="19" fillId="2" borderId="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2" t="s">
        <v>202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73" t="s">
        <v>3</v>
      </c>
      <c r="B12" s="179"/>
      <c r="C12" s="177" t="s">
        <v>0</v>
      </c>
      <c r="D12" s="175" t="s">
        <v>23</v>
      </c>
      <c r="E12" s="175" t="s">
        <v>217</v>
      </c>
      <c r="F12" s="175" t="s">
        <v>223</v>
      </c>
      <c r="G12" s="175" t="s">
        <v>197</v>
      </c>
      <c r="H12" s="175" t="s">
        <v>218</v>
      </c>
      <c r="I12" s="175" t="s">
        <v>187</v>
      </c>
    </row>
    <row r="13" spans="1:9" ht="38.25" customHeight="1" thickBot="1" x14ac:dyDescent="0.25">
      <c r="A13" s="174"/>
      <c r="B13" s="180"/>
      <c r="C13" s="178"/>
      <c r="D13" s="176"/>
      <c r="E13" s="176"/>
      <c r="F13" s="176"/>
      <c r="G13" s="176"/>
      <c r="H13" s="176"/>
      <c r="I13" s="17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1725.2150000000001</v>
      </c>
      <c r="F15" s="43">
        <v>1389.8</v>
      </c>
      <c r="G15" s="45">
        <f>(F15-E15)/E15</f>
        <v>-0.19441924629683846</v>
      </c>
      <c r="H15" s="43">
        <v>1594.8</v>
      </c>
      <c r="I15" s="45">
        <f>(F15-H15)/H15</f>
        <v>-0.12854276398294456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1909.3302777777776</v>
      </c>
      <c r="F16" s="47">
        <v>1834.8</v>
      </c>
      <c r="G16" s="48">
        <f t="shared" ref="G16:G79" si="0">(F16-E16)/E16</f>
        <v>-3.9034774991638224E-2</v>
      </c>
      <c r="H16" s="47">
        <v>1783.8</v>
      </c>
      <c r="I16" s="44">
        <f t="shared" ref="I16:I30" si="1">(F16-H16)/H16</f>
        <v>2.8590649175916583E-2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2093.1149999999998</v>
      </c>
      <c r="F17" s="47">
        <v>1148.8</v>
      </c>
      <c r="G17" s="48">
        <f t="shared" si="0"/>
        <v>-0.45115294668472583</v>
      </c>
      <c r="H17" s="47">
        <v>1353.8</v>
      </c>
      <c r="I17" s="44">
        <f t="shared" si="1"/>
        <v>-0.1514256167823903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977.86249999999995</v>
      </c>
      <c r="F18" s="47">
        <v>667.3</v>
      </c>
      <c r="G18" s="48">
        <f t="shared" si="0"/>
        <v>-0.31759321990566158</v>
      </c>
      <c r="H18" s="47">
        <v>706.3</v>
      </c>
      <c r="I18" s="44">
        <f>(F18-H18)/H18</f>
        <v>-5.5217329746566617E-2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4902.6340277777781</v>
      </c>
      <c r="F19" s="47">
        <v>3823.3333333333335</v>
      </c>
      <c r="G19" s="48">
        <f>(F19-E19)/E19</f>
        <v>-0.22014710629617612</v>
      </c>
      <c r="H19" s="47">
        <v>4962.8571428571431</v>
      </c>
      <c r="I19" s="44">
        <f t="shared" si="1"/>
        <v>-0.22961043945499904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1705.1999999999998</v>
      </c>
      <c r="F20" s="47">
        <v>1289.8</v>
      </c>
      <c r="G20" s="48">
        <f t="shared" si="0"/>
        <v>-0.24360778794276325</v>
      </c>
      <c r="H20" s="47">
        <v>1428.8</v>
      </c>
      <c r="I20" s="44">
        <f t="shared" si="1"/>
        <v>-9.7284434490481519E-2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1222.2249999999999</v>
      </c>
      <c r="F21" s="47">
        <v>1389.8</v>
      </c>
      <c r="G21" s="48">
        <f t="shared" si="0"/>
        <v>0.13710650657612147</v>
      </c>
      <c r="H21" s="47">
        <v>1433.8</v>
      </c>
      <c r="I21" s="44">
        <f t="shared" si="1"/>
        <v>-3.0687683079927468E-2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456.67499999999995</v>
      </c>
      <c r="F22" s="47">
        <v>384.8</v>
      </c>
      <c r="G22" s="48">
        <f t="shared" si="0"/>
        <v>-0.15738763891169857</v>
      </c>
      <c r="H22" s="47">
        <v>429.8</v>
      </c>
      <c r="I22" s="44">
        <f>(F22-H22)/H22</f>
        <v>-0.10469986040018613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524.03750000000002</v>
      </c>
      <c r="F23" s="47">
        <v>429.8</v>
      </c>
      <c r="G23" s="48">
        <f t="shared" si="0"/>
        <v>-0.179829687760895</v>
      </c>
      <c r="H23" s="47">
        <v>499.8</v>
      </c>
      <c r="I23" s="44">
        <f t="shared" si="1"/>
        <v>-0.14005602240896359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569.27499999999998</v>
      </c>
      <c r="F24" s="47">
        <v>494.8</v>
      </c>
      <c r="G24" s="48">
        <f t="shared" si="0"/>
        <v>-0.1308242940582319</v>
      </c>
      <c r="H24" s="47">
        <v>514.79999999999995</v>
      </c>
      <c r="I24" s="44">
        <f t="shared" si="1"/>
        <v>-3.8850038850038744E-2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520.9375</v>
      </c>
      <c r="F25" s="47">
        <v>429.8</v>
      </c>
      <c r="G25" s="48">
        <f t="shared" si="0"/>
        <v>-0.17494901019796039</v>
      </c>
      <c r="H25" s="47">
        <v>489.8</v>
      </c>
      <c r="I25" s="44">
        <f t="shared" si="1"/>
        <v>-0.12249897917517354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1576.5250000000001</v>
      </c>
      <c r="F26" s="47">
        <v>1374.8</v>
      </c>
      <c r="G26" s="48">
        <f t="shared" si="0"/>
        <v>-0.12795547168614524</v>
      </c>
      <c r="H26" s="47">
        <v>1534.8</v>
      </c>
      <c r="I26" s="44">
        <f t="shared" si="1"/>
        <v>-0.10424811050299713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531.10625000000005</v>
      </c>
      <c r="F27" s="47">
        <v>469.8</v>
      </c>
      <c r="G27" s="48">
        <f t="shared" si="0"/>
        <v>-0.11543123433399631</v>
      </c>
      <c r="H27" s="47">
        <v>539.79999999999995</v>
      </c>
      <c r="I27" s="44">
        <f t="shared" si="1"/>
        <v>-0.12967765839199694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1138.4805555555554</v>
      </c>
      <c r="F28" s="47">
        <v>969.8</v>
      </c>
      <c r="G28" s="48">
        <f t="shared" si="0"/>
        <v>-0.14816287790988467</v>
      </c>
      <c r="H28" s="47">
        <v>989.8</v>
      </c>
      <c r="I28" s="44">
        <f t="shared" si="1"/>
        <v>-2.020610224287735E-2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1890.4791666666667</v>
      </c>
      <c r="F29" s="47">
        <v>1448</v>
      </c>
      <c r="G29" s="48">
        <f t="shared" si="0"/>
        <v>-0.2340566214473844</v>
      </c>
      <c r="H29" s="47">
        <v>1583</v>
      </c>
      <c r="I29" s="44">
        <f t="shared" si="1"/>
        <v>-8.5281111813013261E-2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1260.9875</v>
      </c>
      <c r="F30" s="50">
        <v>784.8</v>
      </c>
      <c r="G30" s="51">
        <f t="shared" si="0"/>
        <v>-0.3776306267905114</v>
      </c>
      <c r="H30" s="50">
        <v>766.8</v>
      </c>
      <c r="I30" s="56">
        <f t="shared" si="1"/>
        <v>2.3474178403755871E-2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2234.3000000000002</v>
      </c>
      <c r="F32" s="43">
        <v>2555</v>
      </c>
      <c r="G32" s="45">
        <f t="shared" si="0"/>
        <v>0.14353488788434848</v>
      </c>
      <c r="H32" s="43">
        <v>2736.25</v>
      </c>
      <c r="I32" s="44">
        <f>(F32-H32)/H32</f>
        <v>-6.6240292370945641E-2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1951.9749999999999</v>
      </c>
      <c r="F33" s="47">
        <v>2504</v>
      </c>
      <c r="G33" s="48">
        <f t="shared" si="0"/>
        <v>0.2828033145916316</v>
      </c>
      <c r="H33" s="47">
        <v>2524</v>
      </c>
      <c r="I33" s="44">
        <f>(F33-H33)/H33</f>
        <v>-7.9239302694136295E-3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1712.5</v>
      </c>
      <c r="F34" s="47">
        <v>1806.25</v>
      </c>
      <c r="G34" s="48">
        <f t="shared" si="0"/>
        <v>5.4744525547445258E-2</v>
      </c>
      <c r="H34" s="47">
        <v>1775</v>
      </c>
      <c r="I34" s="44">
        <f>(F34-H34)/H34</f>
        <v>1.7605633802816902E-2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1720.9312500000001</v>
      </c>
      <c r="F35" s="47">
        <v>1673.75</v>
      </c>
      <c r="G35" s="48">
        <f t="shared" si="0"/>
        <v>-2.7416115547904709E-2</v>
      </c>
      <c r="H35" s="47">
        <v>1736.25</v>
      </c>
      <c r="I35" s="44">
        <f>(F35-H35)/H35</f>
        <v>-3.5997120230381568E-2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1078.5250000000001</v>
      </c>
      <c r="F36" s="50">
        <v>1599.8</v>
      </c>
      <c r="G36" s="51">
        <f t="shared" si="0"/>
        <v>0.48332212976055244</v>
      </c>
      <c r="H36" s="50">
        <v>1453.8</v>
      </c>
      <c r="I36" s="56">
        <f>(F36-H36)/H36</f>
        <v>0.10042646856513963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26792.334722222222</v>
      </c>
      <c r="F38" s="43">
        <v>28252.222222222223</v>
      </c>
      <c r="G38" s="45">
        <f t="shared" si="0"/>
        <v>5.4488999004223923E-2</v>
      </c>
      <c r="H38" s="43">
        <v>28252.222222222223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15078.506944444445</v>
      </c>
      <c r="F39" s="57">
        <v>14359.777777777777</v>
      </c>
      <c r="G39" s="48">
        <f t="shared" si="0"/>
        <v>-4.7665804665857708E-2</v>
      </c>
      <c r="H39" s="57">
        <v>14304.222222222223</v>
      </c>
      <c r="I39" s="44">
        <f t="shared" si="2"/>
        <v>3.8838571361990456E-3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12128.1875</v>
      </c>
      <c r="F40" s="57">
        <v>10342.25</v>
      </c>
      <c r="G40" s="48">
        <f t="shared" si="0"/>
        <v>-0.14725510303992251</v>
      </c>
      <c r="H40" s="57">
        <v>10342.25</v>
      </c>
      <c r="I40" s="44">
        <f t="shared" si="2"/>
        <v>0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6041.1</v>
      </c>
      <c r="F41" s="47">
        <v>5873.2</v>
      </c>
      <c r="G41" s="48">
        <f t="shared" si="0"/>
        <v>-2.7792951614772233E-2</v>
      </c>
      <c r="H41" s="47">
        <v>5873.2</v>
      </c>
      <c r="I41" s="44">
        <f t="shared" si="2"/>
        <v>0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9968.3928571428587</v>
      </c>
      <c r="F42" s="47">
        <v>9968.5714285714294</v>
      </c>
      <c r="G42" s="48">
        <f t="shared" si="0"/>
        <v>1.7913763144145502E-5</v>
      </c>
      <c r="H42" s="47">
        <v>9968.5714285714294</v>
      </c>
      <c r="I42" s="44">
        <f t="shared" si="2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12735.267857142857</v>
      </c>
      <c r="F43" s="50">
        <v>12125</v>
      </c>
      <c r="G43" s="51">
        <f t="shared" si="0"/>
        <v>-4.7919514845584862E-2</v>
      </c>
      <c r="H43" s="50">
        <v>12125</v>
      </c>
      <c r="I43" s="59">
        <f t="shared" si="2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6207.5833333333321</v>
      </c>
      <c r="F45" s="43">
        <v>5653.333333333333</v>
      </c>
      <c r="G45" s="45">
        <f t="shared" si="0"/>
        <v>-8.9285954007866597E-2</v>
      </c>
      <c r="H45" s="43">
        <v>5670</v>
      </c>
      <c r="I45" s="44">
        <f t="shared" ref="I45:I49" si="3">(F45-H45)/H45</f>
        <v>-2.9394473838918818E-3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6037.333333333333</v>
      </c>
      <c r="F46" s="47">
        <v>6035.1111111111113</v>
      </c>
      <c r="G46" s="48">
        <f t="shared" si="0"/>
        <v>-3.6808009422842044E-4</v>
      </c>
      <c r="H46" s="47">
        <v>6035.1111111111113</v>
      </c>
      <c r="I46" s="87">
        <f t="shared" si="3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19273.25</v>
      </c>
      <c r="F47" s="47">
        <v>19273.75</v>
      </c>
      <c r="G47" s="48">
        <f t="shared" si="0"/>
        <v>2.5942692592064131E-5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18546.662113095241</v>
      </c>
      <c r="F48" s="47">
        <v>19628.162857142859</v>
      </c>
      <c r="G48" s="48">
        <f t="shared" si="0"/>
        <v>5.8312419639327075E-2</v>
      </c>
      <c r="H48" s="47">
        <v>19485.306</v>
      </c>
      <c r="I48" s="87">
        <f t="shared" si="3"/>
        <v>7.3315172542252425E-3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1975.5714285714287</v>
      </c>
      <c r="F49" s="47">
        <v>2199.2857142857142</v>
      </c>
      <c r="G49" s="48">
        <f t="shared" si="0"/>
        <v>0.11324029213970632</v>
      </c>
      <c r="H49" s="47">
        <v>2199.2857142857142</v>
      </c>
      <c r="I49" s="44">
        <f t="shared" si="3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24147.14166666667</v>
      </c>
      <c r="F50" s="50">
        <v>25584</v>
      </c>
      <c r="G50" s="56">
        <f t="shared" si="0"/>
        <v>5.9504282252868287E-2</v>
      </c>
      <c r="H50" s="50">
        <v>25232.222222222223</v>
      </c>
      <c r="I50" s="59">
        <f>(F50-H50)/H50</f>
        <v>1.3941609053679142E-2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2500</v>
      </c>
      <c r="F52" s="66">
        <v>3750</v>
      </c>
      <c r="G52" s="45">
        <f>(F52-E52)/E52</f>
        <v>0.5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3988.6666666666665</v>
      </c>
      <c r="F53" s="70">
        <v>3943.8333333333335</v>
      </c>
      <c r="G53" s="48">
        <f t="shared" si="0"/>
        <v>-1.124018051144903E-2</v>
      </c>
      <c r="H53" s="70">
        <v>3948</v>
      </c>
      <c r="I53" s="87">
        <f t="shared" si="4"/>
        <v>-1.0553866936845275E-3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2035.8333333333333</v>
      </c>
      <c r="F54" s="70">
        <v>2047.5</v>
      </c>
      <c r="G54" s="48">
        <f t="shared" si="0"/>
        <v>5.7306590257880027E-3</v>
      </c>
      <c r="H54" s="70">
        <v>2047.5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5250</v>
      </c>
      <c r="F55" s="70">
        <v>5500</v>
      </c>
      <c r="G55" s="48">
        <f t="shared" si="0"/>
        <v>4.7619047619047616E-2</v>
      </c>
      <c r="H55" s="70">
        <v>5500</v>
      </c>
      <c r="I55" s="87">
        <f t="shared" si="4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1886.25</v>
      </c>
      <c r="F56" s="105">
        <v>2108.75</v>
      </c>
      <c r="G56" s="55">
        <f t="shared" si="0"/>
        <v>0.11795891318754141</v>
      </c>
      <c r="H56" s="105">
        <v>2108.75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4755</v>
      </c>
      <c r="F57" s="50">
        <v>4340.5</v>
      </c>
      <c r="G57" s="51">
        <f t="shared" si="0"/>
        <v>-8.7171398527865401E-2</v>
      </c>
      <c r="H57" s="50">
        <v>4367.2222222222226</v>
      </c>
      <c r="I57" s="126">
        <f t="shared" si="4"/>
        <v>-6.1188144002036282E-3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5256.3499999999995</v>
      </c>
      <c r="F58" s="68">
        <v>5045</v>
      </c>
      <c r="G58" s="44">
        <f t="shared" si="0"/>
        <v>-4.02085097073063E-2</v>
      </c>
      <c r="H58" s="68">
        <v>5045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4829.3999999999996</v>
      </c>
      <c r="F59" s="70">
        <v>4997</v>
      </c>
      <c r="G59" s="48">
        <f t="shared" si="0"/>
        <v>3.4704104029486142E-2</v>
      </c>
      <c r="H59" s="70">
        <v>4997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17468</v>
      </c>
      <c r="F60" s="73">
        <v>20801.25</v>
      </c>
      <c r="G60" s="51">
        <f t="shared" si="0"/>
        <v>0.19082035722463933</v>
      </c>
      <c r="H60" s="73">
        <v>20801.25</v>
      </c>
      <c r="I60" s="51">
        <f t="shared" si="4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5867.7861111111106</v>
      </c>
      <c r="F62" s="54">
        <v>6502.5</v>
      </c>
      <c r="G62" s="45">
        <f t="shared" si="0"/>
        <v>0.10816922717871552</v>
      </c>
      <c r="H62" s="54">
        <v>6502.5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0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12571.4375</v>
      </c>
      <c r="F64" s="46">
        <v>12748.75</v>
      </c>
      <c r="G64" s="48">
        <f t="shared" si="0"/>
        <v>1.4104393391766057E-2</v>
      </c>
      <c r="H64" s="46">
        <v>12748.75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6600.4464285714284</v>
      </c>
      <c r="F65" s="46">
        <v>7484.666666666667</v>
      </c>
      <c r="G65" s="48">
        <f t="shared" si="0"/>
        <v>0.13396370195017479</v>
      </c>
      <c r="H65" s="46">
        <v>7411.2</v>
      </c>
      <c r="I65" s="87">
        <f t="shared" si="5"/>
        <v>9.912924582613768E-3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3747.5</v>
      </c>
      <c r="F66" s="46">
        <v>3904</v>
      </c>
      <c r="G66" s="48">
        <f t="shared" si="0"/>
        <v>4.1761174116077382E-2</v>
      </c>
      <c r="H66" s="46">
        <v>3904</v>
      </c>
      <c r="I66" s="87">
        <f t="shared" si="5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3391.7142857142858</v>
      </c>
      <c r="F67" s="58">
        <v>3468.1666666666665</v>
      </c>
      <c r="G67" s="51">
        <f t="shared" si="0"/>
        <v>2.2540926066324032E-2</v>
      </c>
      <c r="H67" s="58">
        <v>3462</v>
      </c>
      <c r="I67" s="88">
        <f t="shared" si="5"/>
        <v>1.7812439822837999E-3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3595</v>
      </c>
      <c r="F69" s="43">
        <v>3725.8</v>
      </c>
      <c r="G69" s="45">
        <f t="shared" si="0"/>
        <v>3.6383866481223971E-2</v>
      </c>
      <c r="H69" s="43">
        <v>3732.6</v>
      </c>
      <c r="I69" s="44">
        <f>(F69-H69)/H69</f>
        <v>-1.8217864223328852E-3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2742.7777777777778</v>
      </c>
      <c r="F70" s="47">
        <v>2747.2222222222222</v>
      </c>
      <c r="G70" s="48">
        <f t="shared" si="0"/>
        <v>1.620417257443755E-3</v>
      </c>
      <c r="H70" s="47">
        <v>2747.2222222222222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1292.6319444444443</v>
      </c>
      <c r="F71" s="47">
        <v>1320</v>
      </c>
      <c r="G71" s="48">
        <f t="shared" si="0"/>
        <v>2.1172349695657625E-2</v>
      </c>
      <c r="H71" s="47">
        <v>1320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2123.2291666666665</v>
      </c>
      <c r="F72" s="47">
        <v>2076.875</v>
      </c>
      <c r="G72" s="48">
        <f t="shared" si="0"/>
        <v>-2.1831918755825862E-2</v>
      </c>
      <c r="H72" s="47">
        <v>2076.875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1689.5</v>
      </c>
      <c r="F73" s="50">
        <v>1701.4</v>
      </c>
      <c r="G73" s="48">
        <f t="shared" si="0"/>
        <v>7.0435039952649247E-3</v>
      </c>
      <c r="H73" s="50">
        <v>1701.4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1423</v>
      </c>
      <c r="F75" s="43">
        <v>1466.4285714285713</v>
      </c>
      <c r="G75" s="44">
        <f t="shared" si="0"/>
        <v>3.0519024194357928E-2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1452.1</v>
      </c>
      <c r="F76" s="32">
        <v>1421.4444444444443</v>
      </c>
      <c r="G76" s="48">
        <f t="shared" si="0"/>
        <v>-2.1111187628645112E-2</v>
      </c>
      <c r="H76" s="32">
        <v>1421.4444444444443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923.47499999999991</v>
      </c>
      <c r="F77" s="47">
        <v>824.77777777777783</v>
      </c>
      <c r="G77" s="48">
        <f t="shared" si="0"/>
        <v>-0.10687590050864625</v>
      </c>
      <c r="H77" s="47">
        <v>824.77777777777783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1420.95</v>
      </c>
      <c r="F78" s="47">
        <v>1504.9</v>
      </c>
      <c r="G78" s="48">
        <f t="shared" si="0"/>
        <v>5.9080192828741364E-2</v>
      </c>
      <c r="H78" s="47">
        <v>1504.9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1701.9</v>
      </c>
      <c r="F79" s="61">
        <v>1972.3</v>
      </c>
      <c r="G79" s="48">
        <f t="shared" si="0"/>
        <v>0.15888125036723652</v>
      </c>
      <c r="H79" s="61">
        <v>1977.5555555555557</v>
      </c>
      <c r="I79" s="44">
        <f t="shared" si="6"/>
        <v>-2.6576019777503831E-3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8750</v>
      </c>
      <c r="F80" s="61">
        <v>8250</v>
      </c>
      <c r="G80" s="48">
        <f>(F80-E80)/E80</f>
        <v>-5.7142857142857141E-2</v>
      </c>
      <c r="H80" s="61">
        <v>8250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3691.3</v>
      </c>
      <c r="F81" s="50">
        <v>3996</v>
      </c>
      <c r="G81" s="51">
        <f>(F81-E81)/E81</f>
        <v>8.25454446942811E-2</v>
      </c>
      <c r="H81" s="50">
        <v>3996</v>
      </c>
      <c r="I81" s="56">
        <f t="shared" si="6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9" zoomScaleNormal="100" workbookViewId="0">
      <selection activeCell="F19" sqref="F1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2" t="s">
        <v>203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73" t="s">
        <v>3</v>
      </c>
      <c r="B12" s="179"/>
      <c r="C12" s="181" t="s">
        <v>0</v>
      </c>
      <c r="D12" s="175" t="s">
        <v>23</v>
      </c>
      <c r="E12" s="175" t="s">
        <v>217</v>
      </c>
      <c r="F12" s="183" t="s">
        <v>222</v>
      </c>
      <c r="G12" s="175" t="s">
        <v>197</v>
      </c>
      <c r="H12" s="183" t="s">
        <v>219</v>
      </c>
      <c r="I12" s="175" t="s">
        <v>187</v>
      </c>
    </row>
    <row r="13" spans="1:9" ht="30.75" customHeight="1" thickBot="1" x14ac:dyDescent="0.25">
      <c r="A13" s="174"/>
      <c r="B13" s="180"/>
      <c r="C13" s="182"/>
      <c r="D13" s="176"/>
      <c r="E13" s="176"/>
      <c r="F13" s="184"/>
      <c r="G13" s="176"/>
      <c r="H13" s="184"/>
      <c r="I13" s="176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1725.2150000000001</v>
      </c>
      <c r="F15" s="83">
        <v>1408.3340000000001</v>
      </c>
      <c r="G15" s="44">
        <f>(F15-E15)/E15</f>
        <v>-0.18367623745446224</v>
      </c>
      <c r="H15" s="83">
        <v>1423.742</v>
      </c>
      <c r="I15" s="127">
        <f>(F15-H15)/H15</f>
        <v>-1.0822185480234413E-2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1909.3302777777776</v>
      </c>
      <c r="F16" s="83">
        <v>1499.934</v>
      </c>
      <c r="G16" s="48">
        <f t="shared" ref="G16:G39" si="0">(F16-E16)/E16</f>
        <v>-0.21441878471348805</v>
      </c>
      <c r="H16" s="83">
        <v>1611.7719999999999</v>
      </c>
      <c r="I16" s="48">
        <f>(F16-H16)/H16</f>
        <v>-6.9388226126275904E-2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2093.1149999999998</v>
      </c>
      <c r="F17" s="83">
        <v>1308.2660000000001</v>
      </c>
      <c r="G17" s="48">
        <f t="shared" si="0"/>
        <v>-0.37496697505870424</v>
      </c>
      <c r="H17" s="83">
        <v>1521.4280000000001</v>
      </c>
      <c r="I17" s="48">
        <f t="shared" ref="I17:I29" si="1">(F17-H17)/H17</f>
        <v>-0.14010653149541091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977.86249999999995</v>
      </c>
      <c r="F18" s="83">
        <v>639.93399999999997</v>
      </c>
      <c r="G18" s="48">
        <f t="shared" si="0"/>
        <v>-0.34557874956857432</v>
      </c>
      <c r="H18" s="83">
        <v>631.66000000000008</v>
      </c>
      <c r="I18" s="48">
        <f t="shared" si="1"/>
        <v>1.3098818984896758E-2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4902.6340277777781</v>
      </c>
      <c r="F19" s="83">
        <v>2383.1999999999998</v>
      </c>
      <c r="G19" s="48">
        <f t="shared" si="0"/>
        <v>-0.51389396261335152</v>
      </c>
      <c r="H19" s="83">
        <v>3026.7849999999999</v>
      </c>
      <c r="I19" s="48">
        <f t="shared" si="1"/>
        <v>-0.21262990268552279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1705.1999999999998</v>
      </c>
      <c r="F20" s="83">
        <v>1349.934</v>
      </c>
      <c r="G20" s="48">
        <f t="shared" si="0"/>
        <v>-0.20834271639690352</v>
      </c>
      <c r="H20" s="83">
        <v>1567.8579999999999</v>
      </c>
      <c r="I20" s="48">
        <f t="shared" si="1"/>
        <v>-0.13899473039012461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1222.2249999999999</v>
      </c>
      <c r="F21" s="83">
        <v>1133.2</v>
      </c>
      <c r="G21" s="48">
        <f t="shared" si="0"/>
        <v>-7.283847082165712E-2</v>
      </c>
      <c r="H21" s="83">
        <v>1228.5719999999999</v>
      </c>
      <c r="I21" s="48">
        <f t="shared" si="1"/>
        <v>-7.7628335986820354E-2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456.67499999999995</v>
      </c>
      <c r="F22" s="83">
        <v>281.666</v>
      </c>
      <c r="G22" s="48">
        <f t="shared" si="0"/>
        <v>-0.38322439371544309</v>
      </c>
      <c r="H22" s="83">
        <v>371.6</v>
      </c>
      <c r="I22" s="48">
        <f t="shared" si="1"/>
        <v>-0.24201829924650167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524.03750000000002</v>
      </c>
      <c r="F23" s="83">
        <v>412.5</v>
      </c>
      <c r="G23" s="48">
        <f t="shared" si="0"/>
        <v>-0.21284259237172914</v>
      </c>
      <c r="H23" s="83">
        <v>525</v>
      </c>
      <c r="I23" s="48">
        <f t="shared" si="1"/>
        <v>-0.21428571428571427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569.27499999999998</v>
      </c>
      <c r="F24" s="83">
        <v>446.666</v>
      </c>
      <c r="G24" s="48">
        <f t="shared" si="0"/>
        <v>-0.21537745377892931</v>
      </c>
      <c r="H24" s="83">
        <v>460</v>
      </c>
      <c r="I24" s="48">
        <f t="shared" si="1"/>
        <v>-2.8986956521739136E-2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520.9375</v>
      </c>
      <c r="F25" s="83">
        <v>413.334</v>
      </c>
      <c r="G25" s="48">
        <f t="shared" si="0"/>
        <v>-0.20655740851829635</v>
      </c>
      <c r="H25" s="83">
        <v>514.20000000000005</v>
      </c>
      <c r="I25" s="48">
        <f t="shared" si="1"/>
        <v>-0.19616102683780637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1576.5250000000001</v>
      </c>
      <c r="F26" s="83">
        <v>1058.3340000000001</v>
      </c>
      <c r="G26" s="48">
        <f t="shared" si="0"/>
        <v>-0.32869190149220595</v>
      </c>
      <c r="H26" s="83">
        <v>1135.7139999999999</v>
      </c>
      <c r="I26" s="48">
        <f t="shared" si="1"/>
        <v>-6.8133350473798759E-2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531.10625000000005</v>
      </c>
      <c r="F27" s="83">
        <v>416.666</v>
      </c>
      <c r="G27" s="48">
        <f t="shared" si="0"/>
        <v>-0.21547524624310116</v>
      </c>
      <c r="H27" s="83">
        <v>517.14200000000005</v>
      </c>
      <c r="I27" s="48">
        <f t="shared" si="1"/>
        <v>-0.19429092976397208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1138.4805555555554</v>
      </c>
      <c r="F28" s="83">
        <v>1072.75</v>
      </c>
      <c r="G28" s="48">
        <f t="shared" si="0"/>
        <v>-5.7735334375983445E-2</v>
      </c>
      <c r="H28" s="83">
        <v>1125</v>
      </c>
      <c r="I28" s="48">
        <f t="shared" si="1"/>
        <v>-4.6444444444444441E-2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1890.4791666666667</v>
      </c>
      <c r="F29" s="83">
        <v>1216.5999999999999</v>
      </c>
      <c r="G29" s="48">
        <f t="shared" si="0"/>
        <v>-0.35645945141774027</v>
      </c>
      <c r="H29" s="83">
        <v>1500</v>
      </c>
      <c r="I29" s="48">
        <f t="shared" si="1"/>
        <v>-0.1889333333333334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1260.9875</v>
      </c>
      <c r="F30" s="95">
        <v>808.26599999999996</v>
      </c>
      <c r="G30" s="51">
        <f t="shared" si="0"/>
        <v>-0.35902140187749682</v>
      </c>
      <c r="H30" s="95">
        <v>967.14200000000005</v>
      </c>
      <c r="I30" s="51">
        <f>(F30-H30)/H30</f>
        <v>-0.1642737054124421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2234.3000000000002</v>
      </c>
      <c r="F32" s="83">
        <v>2433.1999999999998</v>
      </c>
      <c r="G32" s="44">
        <f t="shared" si="0"/>
        <v>8.9021169941368494E-2</v>
      </c>
      <c r="H32" s="83">
        <v>2291.6</v>
      </c>
      <c r="I32" s="45">
        <f>(F32-H32)/H32</f>
        <v>6.1790888462209773E-2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1951.9749999999999</v>
      </c>
      <c r="F33" s="83">
        <v>2433.1999999999998</v>
      </c>
      <c r="G33" s="48">
        <f t="shared" si="0"/>
        <v>0.24653235825253905</v>
      </c>
      <c r="H33" s="83">
        <v>2200</v>
      </c>
      <c r="I33" s="48">
        <f>(F33-H33)/H33</f>
        <v>0.10599999999999991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1712.5</v>
      </c>
      <c r="F34" s="83">
        <v>1850</v>
      </c>
      <c r="G34" s="48">
        <f t="shared" si="0"/>
        <v>8.0291970802919707E-2</v>
      </c>
      <c r="H34" s="83">
        <v>1624.934</v>
      </c>
      <c r="I34" s="48">
        <f>(F34-H34)/H34</f>
        <v>0.13850777939288614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1720.9312500000001</v>
      </c>
      <c r="F35" s="83">
        <v>1687.5</v>
      </c>
      <c r="G35" s="48">
        <f t="shared" si="0"/>
        <v>-1.9426255406774728E-2</v>
      </c>
      <c r="H35" s="83">
        <v>1737.5</v>
      </c>
      <c r="I35" s="48">
        <f>(F35-H35)/H35</f>
        <v>-2.8776978417266189E-2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1078.5250000000001</v>
      </c>
      <c r="F36" s="83">
        <v>1350</v>
      </c>
      <c r="G36" s="55">
        <f t="shared" si="0"/>
        <v>0.25170951067430042</v>
      </c>
      <c r="H36" s="83">
        <v>1320.172</v>
      </c>
      <c r="I36" s="48">
        <f>(F36-H36)/H36</f>
        <v>2.2594025626963738E-2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26792.334722222222</v>
      </c>
      <c r="F38" s="84">
        <v>25266.6</v>
      </c>
      <c r="G38" s="45">
        <f t="shared" si="0"/>
        <v>-5.6946687850862862E-2</v>
      </c>
      <c r="H38" s="84">
        <v>25599.934000000001</v>
      </c>
      <c r="I38" s="45">
        <f>(F38-H38)/H38</f>
        <v>-1.3020892944489722E-2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15078.506944444445</v>
      </c>
      <c r="F39" s="85">
        <v>16366.6</v>
      </c>
      <c r="G39" s="51">
        <f t="shared" si="0"/>
        <v>8.5425769295423684E-2</v>
      </c>
      <c r="H39" s="85">
        <v>16266.6</v>
      </c>
      <c r="I39" s="51">
        <f>(F39-H39)/H39</f>
        <v>6.147566178549912E-3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1"/>
  <sheetViews>
    <sheetView rightToLeft="1" topLeftCell="C7" zoomScaleNormal="100" workbookViewId="0">
      <selection activeCell="H16" sqref="H16:H4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2" t="s">
        <v>204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221</v>
      </c>
      <c r="B10" s="2"/>
      <c r="C10" s="2"/>
      <c r="D10" s="2"/>
    </row>
    <row r="11" spans="1:9" ht="18" x14ac:dyDescent="0.2">
      <c r="A11" s="2"/>
      <c r="B11" s="2"/>
      <c r="C11" s="2"/>
      <c r="D11" s="2"/>
    </row>
    <row r="12" spans="1:9" ht="15.75" thickBot="1" x14ac:dyDescent="0.3"/>
    <row r="13" spans="1:9" ht="24.75" customHeight="1" x14ac:dyDescent="0.2">
      <c r="A13" s="173" t="s">
        <v>3</v>
      </c>
      <c r="B13" s="179"/>
      <c r="C13" s="181" t="s">
        <v>0</v>
      </c>
      <c r="D13" s="175" t="s">
        <v>223</v>
      </c>
      <c r="E13" s="183" t="s">
        <v>222</v>
      </c>
      <c r="F13" s="190" t="s">
        <v>186</v>
      </c>
      <c r="G13" s="175" t="s">
        <v>217</v>
      </c>
      <c r="H13" s="192" t="s">
        <v>224</v>
      </c>
      <c r="I13" s="188" t="s">
        <v>196</v>
      </c>
    </row>
    <row r="14" spans="1:9" ht="39.75" customHeight="1" thickBot="1" x14ac:dyDescent="0.25">
      <c r="A14" s="174"/>
      <c r="B14" s="180"/>
      <c r="C14" s="182"/>
      <c r="D14" s="176"/>
      <c r="E14" s="184"/>
      <c r="F14" s="191"/>
      <c r="G14" s="176"/>
      <c r="H14" s="193"/>
      <c r="I14" s="189"/>
    </row>
    <row r="15" spans="1:9" ht="17.25" customHeight="1" thickBot="1" x14ac:dyDescent="0.3">
      <c r="A15" s="33" t="s">
        <v>24</v>
      </c>
      <c r="B15" s="10" t="s">
        <v>22</v>
      </c>
      <c r="C15" s="5"/>
      <c r="D15" s="62"/>
      <c r="E15" s="7"/>
      <c r="F15" s="63"/>
      <c r="G15" s="64"/>
      <c r="H15" s="64"/>
      <c r="I15" s="65"/>
    </row>
    <row r="16" spans="1:9" ht="16.5" customHeight="1" x14ac:dyDescent="0.3">
      <c r="A16" s="33"/>
      <c r="B16" s="40" t="s">
        <v>4</v>
      </c>
      <c r="C16" s="19" t="s">
        <v>163</v>
      </c>
      <c r="D16" s="43">
        <v>1389.8</v>
      </c>
      <c r="E16" s="83">
        <v>1408.3340000000001</v>
      </c>
      <c r="F16" s="67">
        <f t="shared" ref="F16:F31" si="0">D16-E16</f>
        <v>-18.534000000000106</v>
      </c>
      <c r="G16" s="42">
        <v>1725.2150000000001</v>
      </c>
      <c r="H16" s="66">
        <f>AVERAGE(D16:E16)</f>
        <v>1399.067</v>
      </c>
      <c r="I16" s="69">
        <f>(H16-G16)/G16</f>
        <v>-0.18904774187565035</v>
      </c>
    </row>
    <row r="17" spans="1:9" ht="16.5" customHeight="1" x14ac:dyDescent="0.3">
      <c r="A17" s="37"/>
      <c r="B17" s="34" t="s">
        <v>5</v>
      </c>
      <c r="C17" s="15" t="s">
        <v>164</v>
      </c>
      <c r="D17" s="47">
        <v>1834.8</v>
      </c>
      <c r="E17" s="83">
        <v>1499.934</v>
      </c>
      <c r="F17" s="71">
        <f t="shared" si="0"/>
        <v>334.86599999999999</v>
      </c>
      <c r="G17" s="46">
        <v>1909.3302777777776</v>
      </c>
      <c r="H17" s="68">
        <f t="shared" ref="H17:H31" si="1">AVERAGE(D17:E17)</f>
        <v>1667.367</v>
      </c>
      <c r="I17" s="72">
        <f t="shared" ref="I17:I40" si="2">(H17-G17)/G17</f>
        <v>-0.12672677985256314</v>
      </c>
    </row>
    <row r="18" spans="1:9" ht="16.5" x14ac:dyDescent="0.3">
      <c r="A18" s="37"/>
      <c r="B18" s="34" t="s">
        <v>6</v>
      </c>
      <c r="C18" s="15" t="s">
        <v>165</v>
      </c>
      <c r="D18" s="47">
        <v>1148.8</v>
      </c>
      <c r="E18" s="83">
        <v>1308.2660000000001</v>
      </c>
      <c r="F18" s="71">
        <f t="shared" si="0"/>
        <v>-159.46600000000012</v>
      </c>
      <c r="G18" s="46">
        <v>2093.1149999999998</v>
      </c>
      <c r="H18" s="68">
        <f t="shared" si="1"/>
        <v>1228.5329999999999</v>
      </c>
      <c r="I18" s="72">
        <f t="shared" si="2"/>
        <v>-0.41305996087171509</v>
      </c>
    </row>
    <row r="19" spans="1:9" ht="16.5" x14ac:dyDescent="0.3">
      <c r="A19" s="37"/>
      <c r="B19" s="34" t="s">
        <v>7</v>
      </c>
      <c r="C19" s="15" t="s">
        <v>166</v>
      </c>
      <c r="D19" s="47">
        <v>667.3</v>
      </c>
      <c r="E19" s="83">
        <v>639.93399999999997</v>
      </c>
      <c r="F19" s="71">
        <f t="shared" si="0"/>
        <v>27.365999999999985</v>
      </c>
      <c r="G19" s="46">
        <v>977.86249999999995</v>
      </c>
      <c r="H19" s="68">
        <f t="shared" si="1"/>
        <v>653.61699999999996</v>
      </c>
      <c r="I19" s="72">
        <f t="shared" si="2"/>
        <v>-0.33158598473711798</v>
      </c>
    </row>
    <row r="20" spans="1:9" ht="16.5" x14ac:dyDescent="0.3">
      <c r="A20" s="37"/>
      <c r="B20" s="34" t="s">
        <v>8</v>
      </c>
      <c r="C20" s="15" t="s">
        <v>167</v>
      </c>
      <c r="D20" s="47">
        <v>3823.3333333333335</v>
      </c>
      <c r="E20" s="83">
        <v>2383.1999999999998</v>
      </c>
      <c r="F20" s="71">
        <f t="shared" si="0"/>
        <v>1440.1333333333337</v>
      </c>
      <c r="G20" s="46">
        <v>4902.6340277777781</v>
      </c>
      <c r="H20" s="68">
        <f t="shared" si="1"/>
        <v>3103.2666666666664</v>
      </c>
      <c r="I20" s="72">
        <f t="shared" si="2"/>
        <v>-0.36702053445476385</v>
      </c>
    </row>
    <row r="21" spans="1:9" ht="16.5" x14ac:dyDescent="0.3">
      <c r="A21" s="37"/>
      <c r="B21" s="34" t="s">
        <v>9</v>
      </c>
      <c r="C21" s="15" t="s">
        <v>168</v>
      </c>
      <c r="D21" s="47">
        <v>1289.8</v>
      </c>
      <c r="E21" s="83">
        <v>1349.934</v>
      </c>
      <c r="F21" s="71">
        <f t="shared" si="0"/>
        <v>-60.134000000000015</v>
      </c>
      <c r="G21" s="46">
        <v>1705.1999999999998</v>
      </c>
      <c r="H21" s="68">
        <f t="shared" si="1"/>
        <v>1319.867</v>
      </c>
      <c r="I21" s="72">
        <f t="shared" si="2"/>
        <v>-0.22597525216983338</v>
      </c>
    </row>
    <row r="22" spans="1:9" ht="16.5" x14ac:dyDescent="0.3">
      <c r="A22" s="37"/>
      <c r="B22" s="34" t="s">
        <v>10</v>
      </c>
      <c r="C22" s="15" t="s">
        <v>169</v>
      </c>
      <c r="D22" s="47">
        <v>1389.8</v>
      </c>
      <c r="E22" s="83">
        <v>1133.2</v>
      </c>
      <c r="F22" s="71">
        <f t="shared" si="0"/>
        <v>256.59999999999991</v>
      </c>
      <c r="G22" s="46">
        <v>1222.2249999999999</v>
      </c>
      <c r="H22" s="68">
        <f t="shared" si="1"/>
        <v>1261.5</v>
      </c>
      <c r="I22" s="72">
        <f t="shared" si="2"/>
        <v>3.2134017877232177E-2</v>
      </c>
    </row>
    <row r="23" spans="1:9" ht="16.5" x14ac:dyDescent="0.3">
      <c r="A23" s="37"/>
      <c r="B23" s="34" t="s">
        <v>11</v>
      </c>
      <c r="C23" s="15" t="s">
        <v>170</v>
      </c>
      <c r="D23" s="47">
        <v>384.8</v>
      </c>
      <c r="E23" s="83">
        <v>281.666</v>
      </c>
      <c r="F23" s="71">
        <f t="shared" si="0"/>
        <v>103.13400000000001</v>
      </c>
      <c r="G23" s="46">
        <v>456.67499999999995</v>
      </c>
      <c r="H23" s="68">
        <f t="shared" si="1"/>
        <v>333.233</v>
      </c>
      <c r="I23" s="72">
        <f t="shared" si="2"/>
        <v>-0.27030601631357082</v>
      </c>
    </row>
    <row r="24" spans="1:9" ht="16.5" x14ac:dyDescent="0.3">
      <c r="A24" s="37"/>
      <c r="B24" s="34" t="s">
        <v>12</v>
      </c>
      <c r="C24" s="15" t="s">
        <v>171</v>
      </c>
      <c r="D24" s="47">
        <v>429.8</v>
      </c>
      <c r="E24" s="83">
        <v>412.5</v>
      </c>
      <c r="F24" s="71">
        <f t="shared" si="0"/>
        <v>17.300000000000011</v>
      </c>
      <c r="G24" s="46">
        <v>524.03750000000002</v>
      </c>
      <c r="H24" s="68">
        <f t="shared" si="1"/>
        <v>421.15</v>
      </c>
      <c r="I24" s="72">
        <f t="shared" si="2"/>
        <v>-0.19633614006631211</v>
      </c>
    </row>
    <row r="25" spans="1:9" ht="16.5" x14ac:dyDescent="0.3">
      <c r="A25" s="37"/>
      <c r="B25" s="34" t="s">
        <v>13</v>
      </c>
      <c r="C25" s="15" t="s">
        <v>172</v>
      </c>
      <c r="D25" s="47">
        <v>494.8</v>
      </c>
      <c r="E25" s="83">
        <v>446.666</v>
      </c>
      <c r="F25" s="71">
        <f t="shared" si="0"/>
        <v>48.134000000000015</v>
      </c>
      <c r="G25" s="46">
        <v>569.27499999999998</v>
      </c>
      <c r="H25" s="68">
        <f t="shared" si="1"/>
        <v>470.733</v>
      </c>
      <c r="I25" s="72">
        <f t="shared" si="2"/>
        <v>-0.17310087391858062</v>
      </c>
    </row>
    <row r="26" spans="1:9" ht="16.5" x14ac:dyDescent="0.3">
      <c r="A26" s="37"/>
      <c r="B26" s="34" t="s">
        <v>14</v>
      </c>
      <c r="C26" s="15" t="s">
        <v>173</v>
      </c>
      <c r="D26" s="47">
        <v>429.8</v>
      </c>
      <c r="E26" s="83">
        <v>413.334</v>
      </c>
      <c r="F26" s="71">
        <f t="shared" si="0"/>
        <v>16.466000000000008</v>
      </c>
      <c r="G26" s="46">
        <v>520.9375</v>
      </c>
      <c r="H26" s="68">
        <f t="shared" si="1"/>
        <v>421.56700000000001</v>
      </c>
      <c r="I26" s="72">
        <f t="shared" si="2"/>
        <v>-0.19075320935812837</v>
      </c>
    </row>
    <row r="27" spans="1:9" ht="16.5" x14ac:dyDescent="0.3">
      <c r="A27" s="37"/>
      <c r="B27" s="34" t="s">
        <v>15</v>
      </c>
      <c r="C27" s="15" t="s">
        <v>174</v>
      </c>
      <c r="D27" s="47">
        <v>1374.8</v>
      </c>
      <c r="E27" s="83">
        <v>1058.3340000000001</v>
      </c>
      <c r="F27" s="71">
        <f t="shared" si="0"/>
        <v>316.46599999999989</v>
      </c>
      <c r="G27" s="46">
        <v>1576.5250000000001</v>
      </c>
      <c r="H27" s="68">
        <f t="shared" si="1"/>
        <v>1216.567</v>
      </c>
      <c r="I27" s="72">
        <f t="shared" si="2"/>
        <v>-0.2283236865891756</v>
      </c>
    </row>
    <row r="28" spans="1:9" ht="16.5" x14ac:dyDescent="0.3">
      <c r="A28" s="37"/>
      <c r="B28" s="34" t="s">
        <v>16</v>
      </c>
      <c r="C28" s="15" t="s">
        <v>175</v>
      </c>
      <c r="D28" s="47">
        <v>469.8</v>
      </c>
      <c r="E28" s="83">
        <v>416.666</v>
      </c>
      <c r="F28" s="71">
        <f t="shared" si="0"/>
        <v>53.134000000000015</v>
      </c>
      <c r="G28" s="46">
        <v>531.10625000000005</v>
      </c>
      <c r="H28" s="68">
        <f t="shared" si="1"/>
        <v>443.233</v>
      </c>
      <c r="I28" s="72">
        <f t="shared" si="2"/>
        <v>-0.16545324028854874</v>
      </c>
    </row>
    <row r="29" spans="1:9" ht="16.5" x14ac:dyDescent="0.3">
      <c r="A29" s="37"/>
      <c r="B29" s="34" t="s">
        <v>17</v>
      </c>
      <c r="C29" s="15" t="s">
        <v>176</v>
      </c>
      <c r="D29" s="47">
        <v>969.8</v>
      </c>
      <c r="E29" s="83">
        <v>1072.75</v>
      </c>
      <c r="F29" s="71">
        <f t="shared" si="0"/>
        <v>-102.95000000000005</v>
      </c>
      <c r="G29" s="46">
        <v>1138.4805555555554</v>
      </c>
      <c r="H29" s="68">
        <f t="shared" si="1"/>
        <v>1021.275</v>
      </c>
      <c r="I29" s="72">
        <f t="shared" si="2"/>
        <v>-0.10294910614293405</v>
      </c>
    </row>
    <row r="30" spans="1:9" ht="16.5" x14ac:dyDescent="0.3">
      <c r="A30" s="37"/>
      <c r="B30" s="34" t="s">
        <v>18</v>
      </c>
      <c r="C30" s="15" t="s">
        <v>177</v>
      </c>
      <c r="D30" s="47">
        <v>1448</v>
      </c>
      <c r="E30" s="83">
        <v>1216.5999999999999</v>
      </c>
      <c r="F30" s="71">
        <f t="shared" si="0"/>
        <v>231.40000000000009</v>
      </c>
      <c r="G30" s="46">
        <v>1890.4791666666667</v>
      </c>
      <c r="H30" s="68">
        <f t="shared" si="1"/>
        <v>1332.3</v>
      </c>
      <c r="I30" s="72">
        <f t="shared" si="2"/>
        <v>-0.29525803643256232</v>
      </c>
    </row>
    <row r="31" spans="1:9" ht="17.25" thickBot="1" x14ac:dyDescent="0.35">
      <c r="A31" s="38"/>
      <c r="B31" s="36" t="s">
        <v>19</v>
      </c>
      <c r="C31" s="16" t="s">
        <v>178</v>
      </c>
      <c r="D31" s="50">
        <v>784.8</v>
      </c>
      <c r="E31" s="95">
        <v>808.26599999999996</v>
      </c>
      <c r="F31" s="74">
        <f t="shared" si="0"/>
        <v>-23.466000000000008</v>
      </c>
      <c r="G31" s="49">
        <v>1260.9875</v>
      </c>
      <c r="H31" s="107">
        <f t="shared" si="1"/>
        <v>796.5329999999999</v>
      </c>
      <c r="I31" s="75">
        <f t="shared" si="2"/>
        <v>-0.36832601433400414</v>
      </c>
    </row>
    <row r="32" spans="1:9" ht="17.25" customHeight="1" thickBot="1" x14ac:dyDescent="0.35">
      <c r="A32" s="37" t="s">
        <v>20</v>
      </c>
      <c r="B32" s="10" t="s">
        <v>21</v>
      </c>
      <c r="C32" s="17"/>
      <c r="D32" s="41"/>
      <c r="E32" s="41"/>
      <c r="F32" s="41"/>
      <c r="G32" s="41"/>
      <c r="H32" s="76"/>
      <c r="I32" s="77"/>
    </row>
    <row r="33" spans="1:9" ht="16.5" x14ac:dyDescent="0.3">
      <c r="A33" s="33"/>
      <c r="B33" s="39" t="s">
        <v>26</v>
      </c>
      <c r="C33" s="18" t="s">
        <v>179</v>
      </c>
      <c r="D33" s="43">
        <v>2555</v>
      </c>
      <c r="E33" s="83">
        <v>2433.1999999999998</v>
      </c>
      <c r="F33" s="67">
        <f>D33-E33</f>
        <v>121.80000000000018</v>
      </c>
      <c r="G33" s="54">
        <v>2234.3000000000002</v>
      </c>
      <c r="H33" s="68">
        <f>AVERAGE(D33:E33)</f>
        <v>2494.1</v>
      </c>
      <c r="I33" s="78">
        <f t="shared" si="2"/>
        <v>0.11627802891285849</v>
      </c>
    </row>
    <row r="34" spans="1:9" ht="16.5" x14ac:dyDescent="0.3">
      <c r="A34" s="37"/>
      <c r="B34" s="34" t="s">
        <v>27</v>
      </c>
      <c r="C34" s="15" t="s">
        <v>180</v>
      </c>
      <c r="D34" s="47">
        <v>2504</v>
      </c>
      <c r="E34" s="83">
        <v>2433.1999999999998</v>
      </c>
      <c r="F34" s="79">
        <f>D34-E34</f>
        <v>70.800000000000182</v>
      </c>
      <c r="G34" s="46">
        <v>1951.9749999999999</v>
      </c>
      <c r="H34" s="68">
        <f>AVERAGE(D34:E34)</f>
        <v>2468.6</v>
      </c>
      <c r="I34" s="72">
        <f t="shared" si="2"/>
        <v>0.26466783642208536</v>
      </c>
    </row>
    <row r="35" spans="1:9" ht="16.5" x14ac:dyDescent="0.3">
      <c r="A35" s="37"/>
      <c r="B35" s="39" t="s">
        <v>28</v>
      </c>
      <c r="C35" s="15" t="s">
        <v>181</v>
      </c>
      <c r="D35" s="47">
        <v>1806.25</v>
      </c>
      <c r="E35" s="83">
        <v>1850</v>
      </c>
      <c r="F35" s="71">
        <f>D35-E35</f>
        <v>-43.75</v>
      </c>
      <c r="G35" s="46">
        <v>1712.5</v>
      </c>
      <c r="H35" s="68">
        <f>AVERAGE(D35:E35)</f>
        <v>1828.125</v>
      </c>
      <c r="I35" s="72">
        <f t="shared" si="2"/>
        <v>6.7518248175182483E-2</v>
      </c>
    </row>
    <row r="36" spans="1:9" ht="16.5" x14ac:dyDescent="0.3">
      <c r="A36" s="37"/>
      <c r="B36" s="34" t="s">
        <v>29</v>
      </c>
      <c r="C36" s="15" t="s">
        <v>182</v>
      </c>
      <c r="D36" s="47">
        <v>1673.75</v>
      </c>
      <c r="E36" s="83">
        <v>1687.5</v>
      </c>
      <c r="F36" s="79">
        <f>D36-E36</f>
        <v>-13.75</v>
      </c>
      <c r="G36" s="46">
        <v>1720.9312500000001</v>
      </c>
      <c r="H36" s="68">
        <f>AVERAGE(D36:E36)</f>
        <v>1680.625</v>
      </c>
      <c r="I36" s="72">
        <f t="shared" si="2"/>
        <v>-2.342118547733972E-2</v>
      </c>
    </row>
    <row r="37" spans="1:9" ht="17.25" thickBot="1" x14ac:dyDescent="0.35">
      <c r="A37" s="38"/>
      <c r="B37" s="39" t="s">
        <v>30</v>
      </c>
      <c r="C37" s="15" t="s">
        <v>183</v>
      </c>
      <c r="D37" s="50">
        <v>1599.8</v>
      </c>
      <c r="E37" s="83">
        <v>1350</v>
      </c>
      <c r="F37" s="71">
        <f>D37-E37</f>
        <v>249.79999999999995</v>
      </c>
      <c r="G37" s="49">
        <v>1078.5250000000001</v>
      </c>
      <c r="H37" s="68">
        <f>AVERAGE(D37:E37)</f>
        <v>1474.9</v>
      </c>
      <c r="I37" s="80">
        <f t="shared" si="2"/>
        <v>0.36751582021742657</v>
      </c>
    </row>
    <row r="38" spans="1:9" ht="17.25" customHeight="1" thickBot="1" x14ac:dyDescent="0.35">
      <c r="A38" s="37" t="s">
        <v>25</v>
      </c>
      <c r="B38" s="10" t="s">
        <v>51</v>
      </c>
      <c r="C38" s="17"/>
      <c r="D38" s="41"/>
      <c r="E38" s="41"/>
      <c r="F38" s="41"/>
      <c r="G38" s="41"/>
      <c r="H38" s="76"/>
      <c r="I38" s="77"/>
    </row>
    <row r="39" spans="1:9" ht="16.5" x14ac:dyDescent="0.3">
      <c r="A39" s="33"/>
      <c r="B39" s="40" t="s">
        <v>31</v>
      </c>
      <c r="C39" s="19" t="s">
        <v>184</v>
      </c>
      <c r="D39" s="43">
        <v>28252.222222222223</v>
      </c>
      <c r="E39" s="84">
        <v>25266.6</v>
      </c>
      <c r="F39" s="67">
        <f>D39-E39</f>
        <v>2985.6222222222241</v>
      </c>
      <c r="G39" s="46">
        <v>26792.334722222222</v>
      </c>
      <c r="H39" s="67">
        <f>AVERAGE(D39:E39)</f>
        <v>26759.411111111112</v>
      </c>
      <c r="I39" s="78">
        <f t="shared" si="2"/>
        <v>-1.2288444233193997E-3</v>
      </c>
    </row>
    <row r="40" spans="1:9" ht="17.25" thickBot="1" x14ac:dyDescent="0.35">
      <c r="A40" s="38"/>
      <c r="B40" s="36" t="s">
        <v>32</v>
      </c>
      <c r="C40" s="16" t="s">
        <v>185</v>
      </c>
      <c r="D40" s="57">
        <v>14359.777777777777</v>
      </c>
      <c r="E40" s="85">
        <v>16366.6</v>
      </c>
      <c r="F40" s="74">
        <f>D40-E40</f>
        <v>-2006.822222222223</v>
      </c>
      <c r="G40" s="46">
        <v>15078.506944444445</v>
      </c>
      <c r="H40" s="81">
        <f>AVERAGE(D40:E40)</f>
        <v>15363.18888888889</v>
      </c>
      <c r="I40" s="75">
        <f t="shared" si="2"/>
        <v>1.887998231478305E-2</v>
      </c>
    </row>
    <row r="41" spans="1:9" ht="15.75" customHeight="1" thickBot="1" x14ac:dyDescent="0.25">
      <c r="A41" s="185"/>
      <c r="B41" s="186"/>
      <c r="C41" s="187"/>
      <c r="D41" s="86">
        <f>SUM(D16:D40)</f>
        <v>71080.833333333328</v>
      </c>
      <c r="E41" s="86">
        <f>SUM(E16:E40)</f>
        <v>67236.684000000008</v>
      </c>
      <c r="F41" s="86">
        <f>SUM(F16:F40)</f>
        <v>3844.1493333333347</v>
      </c>
      <c r="G41" s="86">
        <f>SUM(G16:G40)</f>
        <v>73573.158194444433</v>
      </c>
      <c r="H41" s="86">
        <f>AVERAGE(D41:E41)</f>
        <v>69158.758666666661</v>
      </c>
      <c r="I41" s="75">
        <f>(H41-G41)/G41</f>
        <v>-6.0000136409953747E-2</v>
      </c>
    </row>
  </sheetData>
  <mergeCells count="11">
    <mergeCell ref="A41:C41"/>
    <mergeCell ref="I13:I14"/>
    <mergeCell ref="A9:I9"/>
    <mergeCell ref="A13:A14"/>
    <mergeCell ref="B13:B14"/>
    <mergeCell ref="C13:C14"/>
    <mergeCell ref="E13:E14"/>
    <mergeCell ref="F13:F14"/>
    <mergeCell ref="H13:H14"/>
    <mergeCell ref="D13:D14"/>
    <mergeCell ref="G13:G14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7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75" customWidth="1"/>
    <col min="8" max="8" width="13.87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2" t="s">
        <v>201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73" t="s">
        <v>3</v>
      </c>
      <c r="B13" s="179"/>
      <c r="C13" s="181" t="s">
        <v>0</v>
      </c>
      <c r="D13" s="175" t="s">
        <v>23</v>
      </c>
      <c r="E13" s="175" t="s">
        <v>217</v>
      </c>
      <c r="F13" s="192" t="s">
        <v>224</v>
      </c>
      <c r="G13" s="175" t="s">
        <v>197</v>
      </c>
      <c r="H13" s="192" t="s">
        <v>220</v>
      </c>
      <c r="I13" s="175" t="s">
        <v>187</v>
      </c>
    </row>
    <row r="14" spans="1:9" ht="30" customHeight="1" thickBot="1" x14ac:dyDescent="0.25">
      <c r="A14" s="174"/>
      <c r="B14" s="180"/>
      <c r="C14" s="182"/>
      <c r="D14" s="195"/>
      <c r="E14" s="176"/>
      <c r="F14" s="193"/>
      <c r="G14" s="194"/>
      <c r="H14" s="193"/>
      <c r="I14" s="194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1725.2150000000001</v>
      </c>
      <c r="F16" s="42">
        <v>1399.067</v>
      </c>
      <c r="G16" s="21">
        <f>(F16-E16)/E16</f>
        <v>-0.18904774187565035</v>
      </c>
      <c r="H16" s="42">
        <v>1509.271</v>
      </c>
      <c r="I16" s="21">
        <f>(F16-H16)/H16</f>
        <v>-7.3018033209410346E-2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1909.3302777777776</v>
      </c>
      <c r="F17" s="46">
        <v>1667.367</v>
      </c>
      <c r="G17" s="21">
        <f t="shared" ref="G17:G80" si="0">(F17-E17)/E17</f>
        <v>-0.12672677985256314</v>
      </c>
      <c r="H17" s="46">
        <v>1697.7860000000001</v>
      </c>
      <c r="I17" s="21">
        <f t="shared" ref="I17:I31" si="1">(F17-H17)/H17</f>
        <v>-1.7916863491629742E-2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2093.1149999999998</v>
      </c>
      <c r="F18" s="46">
        <v>1228.5329999999999</v>
      </c>
      <c r="G18" s="21">
        <f t="shared" si="0"/>
        <v>-0.41305996087171509</v>
      </c>
      <c r="H18" s="46">
        <v>1437.614</v>
      </c>
      <c r="I18" s="21">
        <f t="shared" si="1"/>
        <v>-0.14543611845738852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977.86249999999995</v>
      </c>
      <c r="F19" s="46">
        <v>653.61699999999996</v>
      </c>
      <c r="G19" s="21">
        <f t="shared" si="0"/>
        <v>-0.33158598473711798</v>
      </c>
      <c r="H19" s="46">
        <v>668.98</v>
      </c>
      <c r="I19" s="21">
        <f t="shared" si="1"/>
        <v>-2.2964812102006123E-2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4902.6340277777781</v>
      </c>
      <c r="F20" s="46">
        <v>3103.2666666666664</v>
      </c>
      <c r="G20" s="21">
        <f>(F20-E20)/E20</f>
        <v>-0.36702053445476385</v>
      </c>
      <c r="H20" s="46">
        <v>3994.8210714285715</v>
      </c>
      <c r="I20" s="21">
        <f t="shared" si="1"/>
        <v>-0.22317755634624206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1705.1999999999998</v>
      </c>
      <c r="F21" s="46">
        <v>1319.867</v>
      </c>
      <c r="G21" s="21">
        <f t="shared" si="0"/>
        <v>-0.22597525216983338</v>
      </c>
      <c r="H21" s="46">
        <v>1498.329</v>
      </c>
      <c r="I21" s="21">
        <f t="shared" si="1"/>
        <v>-0.11910735225708105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1222.2249999999999</v>
      </c>
      <c r="F22" s="46">
        <v>1261.5</v>
      </c>
      <c r="G22" s="21">
        <f t="shared" si="0"/>
        <v>3.2134017877232177E-2</v>
      </c>
      <c r="H22" s="46">
        <v>1331.1859999999999</v>
      </c>
      <c r="I22" s="21">
        <f t="shared" si="1"/>
        <v>-5.234880775488919E-2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456.67499999999995</v>
      </c>
      <c r="F23" s="46">
        <v>333.233</v>
      </c>
      <c r="G23" s="21">
        <f t="shared" si="0"/>
        <v>-0.27030601631357082</v>
      </c>
      <c r="H23" s="46">
        <v>400.70000000000005</v>
      </c>
      <c r="I23" s="21">
        <f t="shared" si="1"/>
        <v>-0.16837284751684561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524.03750000000002</v>
      </c>
      <c r="F24" s="46">
        <v>421.15</v>
      </c>
      <c r="G24" s="21">
        <f t="shared" si="0"/>
        <v>-0.19633614006631211</v>
      </c>
      <c r="H24" s="46">
        <v>512.4</v>
      </c>
      <c r="I24" s="21">
        <f t="shared" si="1"/>
        <v>-0.17808352849336456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569.27499999999998</v>
      </c>
      <c r="F25" s="46">
        <v>470.733</v>
      </c>
      <c r="G25" s="21">
        <f t="shared" si="0"/>
        <v>-0.17310087391858062</v>
      </c>
      <c r="H25" s="46">
        <v>487.4</v>
      </c>
      <c r="I25" s="21">
        <f t="shared" si="1"/>
        <v>-3.419573245794004E-2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520.9375</v>
      </c>
      <c r="F26" s="46">
        <v>421.56700000000001</v>
      </c>
      <c r="G26" s="21">
        <f t="shared" si="0"/>
        <v>-0.19075320935812837</v>
      </c>
      <c r="H26" s="46">
        <v>502</v>
      </c>
      <c r="I26" s="21">
        <f t="shared" si="1"/>
        <v>-0.16022509960159362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1576.5250000000001</v>
      </c>
      <c r="F27" s="46">
        <v>1216.567</v>
      </c>
      <c r="G27" s="21">
        <f t="shared" si="0"/>
        <v>-0.2283236865891756</v>
      </c>
      <c r="H27" s="46">
        <v>1335.2570000000001</v>
      </c>
      <c r="I27" s="21">
        <f t="shared" si="1"/>
        <v>-8.8889255027309391E-2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531.10625000000005</v>
      </c>
      <c r="F28" s="46">
        <v>443.233</v>
      </c>
      <c r="G28" s="21">
        <f t="shared" si="0"/>
        <v>-0.16545324028854874</v>
      </c>
      <c r="H28" s="46">
        <v>528.471</v>
      </c>
      <c r="I28" s="21">
        <f t="shared" si="1"/>
        <v>-0.1612917265091178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1138.4805555555554</v>
      </c>
      <c r="F29" s="46">
        <v>1021.275</v>
      </c>
      <c r="G29" s="21">
        <f t="shared" si="0"/>
        <v>-0.10294910614293405</v>
      </c>
      <c r="H29" s="46">
        <v>1057.4000000000001</v>
      </c>
      <c r="I29" s="21">
        <f t="shared" si="1"/>
        <v>-3.4163987138263768E-2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1890.4791666666667</v>
      </c>
      <c r="F30" s="46">
        <v>1332.3</v>
      </c>
      <c r="G30" s="21">
        <f t="shared" si="0"/>
        <v>-0.29525803643256232</v>
      </c>
      <c r="H30" s="46">
        <v>1541.5</v>
      </c>
      <c r="I30" s="21">
        <f t="shared" si="1"/>
        <v>-0.13571196886149858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1260.9875</v>
      </c>
      <c r="F31" s="49">
        <v>796.5329999999999</v>
      </c>
      <c r="G31" s="23">
        <f t="shared" si="0"/>
        <v>-0.36832601433400414</v>
      </c>
      <c r="H31" s="49">
        <v>866.971</v>
      </c>
      <c r="I31" s="23">
        <f t="shared" si="1"/>
        <v>-8.1246085509203994E-2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2234.3000000000002</v>
      </c>
      <c r="F33" s="54">
        <v>2494.1</v>
      </c>
      <c r="G33" s="21">
        <f t="shared" si="0"/>
        <v>0.11627802891285849</v>
      </c>
      <c r="H33" s="54">
        <v>2513.9250000000002</v>
      </c>
      <c r="I33" s="21">
        <f>(F33-H33)/H33</f>
        <v>-7.8860745646748692E-3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1951.9749999999999</v>
      </c>
      <c r="F34" s="46">
        <v>2468.6</v>
      </c>
      <c r="G34" s="21">
        <f t="shared" si="0"/>
        <v>0.26466783642208536</v>
      </c>
      <c r="H34" s="46">
        <v>2362</v>
      </c>
      <c r="I34" s="21">
        <f>(F34-H34)/H34</f>
        <v>4.5131244707874642E-2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1712.5</v>
      </c>
      <c r="F35" s="46">
        <v>1828.125</v>
      </c>
      <c r="G35" s="21">
        <f t="shared" si="0"/>
        <v>6.7518248175182483E-2</v>
      </c>
      <c r="H35" s="46">
        <v>1699.9670000000001</v>
      </c>
      <c r="I35" s="21">
        <f>(F35-H35)/H35</f>
        <v>7.5388522247784751E-2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1720.9312500000001</v>
      </c>
      <c r="F36" s="46">
        <v>1680.625</v>
      </c>
      <c r="G36" s="21">
        <f t="shared" si="0"/>
        <v>-2.342118547733972E-2</v>
      </c>
      <c r="H36" s="46">
        <v>1736.875</v>
      </c>
      <c r="I36" s="21">
        <f>(F36-H36)/H36</f>
        <v>-3.2385750269881254E-2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1078.5250000000001</v>
      </c>
      <c r="F37" s="49">
        <v>1474.9</v>
      </c>
      <c r="G37" s="23">
        <f t="shared" si="0"/>
        <v>0.36751582021742657</v>
      </c>
      <c r="H37" s="49">
        <v>1386.9859999999999</v>
      </c>
      <c r="I37" s="23">
        <f>(F37-H37)/H37</f>
        <v>6.3384922414501818E-2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26792.334722222222</v>
      </c>
      <c r="F39" s="46">
        <v>26759.411111111112</v>
      </c>
      <c r="G39" s="21">
        <f t="shared" si="0"/>
        <v>-1.2288444233193997E-3</v>
      </c>
      <c r="H39" s="46">
        <v>26926.078111111114</v>
      </c>
      <c r="I39" s="21">
        <f t="shared" ref="I39:I44" si="2">(F39-H39)/H39</f>
        <v>-6.1897985778785114E-3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15078.506944444445</v>
      </c>
      <c r="F40" s="46">
        <v>15363.18888888889</v>
      </c>
      <c r="G40" s="21">
        <f t="shared" si="0"/>
        <v>1.887998231478305E-2</v>
      </c>
      <c r="H40" s="46">
        <v>15285.411111111112</v>
      </c>
      <c r="I40" s="21">
        <f t="shared" si="2"/>
        <v>5.088366757845326E-3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12128.1875</v>
      </c>
      <c r="F41" s="57">
        <v>10342.25</v>
      </c>
      <c r="G41" s="21">
        <f t="shared" si="0"/>
        <v>-0.14725510303992251</v>
      </c>
      <c r="H41" s="57">
        <v>10342.25</v>
      </c>
      <c r="I41" s="21">
        <f t="shared" si="2"/>
        <v>0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6041.1</v>
      </c>
      <c r="F42" s="47">
        <v>5873.2</v>
      </c>
      <c r="G42" s="21">
        <f t="shared" si="0"/>
        <v>-2.7792951614772233E-2</v>
      </c>
      <c r="H42" s="47">
        <v>5873.2</v>
      </c>
      <c r="I42" s="21">
        <f t="shared" si="2"/>
        <v>0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9968.3928571428587</v>
      </c>
      <c r="F43" s="47">
        <v>9968.5714285714294</v>
      </c>
      <c r="G43" s="21">
        <f t="shared" si="0"/>
        <v>1.7913763144145502E-5</v>
      </c>
      <c r="H43" s="47">
        <v>9968.5714285714294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12735.267857142857</v>
      </c>
      <c r="F44" s="50">
        <v>12125</v>
      </c>
      <c r="G44" s="31">
        <f t="shared" si="0"/>
        <v>-4.7919514845584862E-2</v>
      </c>
      <c r="H44" s="50">
        <v>12125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6207.5833333333321</v>
      </c>
      <c r="F46" s="43">
        <v>5653.333333333333</v>
      </c>
      <c r="G46" s="21">
        <f t="shared" si="0"/>
        <v>-8.9285954007866597E-2</v>
      </c>
      <c r="H46" s="43">
        <v>5670</v>
      </c>
      <c r="I46" s="21">
        <f t="shared" ref="I46:I51" si="3">(F46-H46)/H46</f>
        <v>-2.9394473838918818E-3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6037.333333333333</v>
      </c>
      <c r="F47" s="47">
        <v>6035.1111111111113</v>
      </c>
      <c r="G47" s="21">
        <f t="shared" si="0"/>
        <v>-3.6808009422842044E-4</v>
      </c>
      <c r="H47" s="47">
        <v>6035.1111111111113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19273.25</v>
      </c>
      <c r="F48" s="47">
        <v>19273.75</v>
      </c>
      <c r="G48" s="21">
        <f t="shared" si="0"/>
        <v>2.5942692592064131E-5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18546.662113095241</v>
      </c>
      <c r="F49" s="47">
        <v>19628.162857142859</v>
      </c>
      <c r="G49" s="21">
        <f t="shared" si="0"/>
        <v>5.8312419639327075E-2</v>
      </c>
      <c r="H49" s="47">
        <v>19485.306</v>
      </c>
      <c r="I49" s="21">
        <f t="shared" si="3"/>
        <v>7.3315172542252425E-3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1975.5714285714287</v>
      </c>
      <c r="F50" s="47">
        <v>2199.2857142857142</v>
      </c>
      <c r="G50" s="21">
        <f t="shared" si="0"/>
        <v>0.11324029213970632</v>
      </c>
      <c r="H50" s="47">
        <v>2199.2857142857142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24147.14166666667</v>
      </c>
      <c r="F51" s="50">
        <v>25584</v>
      </c>
      <c r="G51" s="31">
        <f t="shared" si="0"/>
        <v>5.9504282252868287E-2</v>
      </c>
      <c r="H51" s="50">
        <v>25232.222222222223</v>
      </c>
      <c r="I51" s="31">
        <f t="shared" si="3"/>
        <v>1.3941609053679142E-2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2500</v>
      </c>
      <c r="F53" s="66">
        <v>3750</v>
      </c>
      <c r="G53" s="22">
        <f t="shared" si="0"/>
        <v>0.5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3988.6666666666665</v>
      </c>
      <c r="F54" s="70">
        <v>3943.8333333333335</v>
      </c>
      <c r="G54" s="21">
        <f t="shared" si="0"/>
        <v>-1.124018051144903E-2</v>
      </c>
      <c r="H54" s="70">
        <v>3948</v>
      </c>
      <c r="I54" s="21">
        <f t="shared" si="4"/>
        <v>-1.0553866936845275E-3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2035.8333333333333</v>
      </c>
      <c r="F55" s="70">
        <v>2047.5</v>
      </c>
      <c r="G55" s="21">
        <f t="shared" si="0"/>
        <v>5.7306590257880027E-3</v>
      </c>
      <c r="H55" s="70">
        <v>2047.5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5250</v>
      </c>
      <c r="F56" s="70">
        <v>5500</v>
      </c>
      <c r="G56" s="21">
        <f t="shared" si="0"/>
        <v>4.7619047619047616E-2</v>
      </c>
      <c r="H56" s="70">
        <v>5500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61">
        <v>1886.25</v>
      </c>
      <c r="F57" s="105">
        <v>2108.75</v>
      </c>
      <c r="G57" s="21">
        <f t="shared" si="0"/>
        <v>0.11795891318754141</v>
      </c>
      <c r="H57" s="105">
        <v>2108.75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4755</v>
      </c>
      <c r="F58" s="50">
        <v>4340.5</v>
      </c>
      <c r="G58" s="29">
        <f t="shared" si="0"/>
        <v>-8.7171398527865401E-2</v>
      </c>
      <c r="H58" s="50">
        <v>4367.2222222222226</v>
      </c>
      <c r="I58" s="29">
        <f t="shared" si="4"/>
        <v>-6.1188144002036282E-3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57">
        <v>5256.3499999999995</v>
      </c>
      <c r="F59" s="68">
        <v>5045</v>
      </c>
      <c r="G59" s="21">
        <f t="shared" si="0"/>
        <v>-4.02085097073063E-2</v>
      </c>
      <c r="H59" s="68">
        <v>5045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4829.3999999999996</v>
      </c>
      <c r="F60" s="70">
        <v>4997</v>
      </c>
      <c r="G60" s="21">
        <f t="shared" si="0"/>
        <v>3.4704104029486142E-2</v>
      </c>
      <c r="H60" s="70">
        <v>4997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17468</v>
      </c>
      <c r="F61" s="73">
        <v>20801.25</v>
      </c>
      <c r="G61" s="29">
        <f t="shared" si="0"/>
        <v>0.19082035722463933</v>
      </c>
      <c r="H61" s="73">
        <v>20801.25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5867.7861111111106</v>
      </c>
      <c r="F63" s="54">
        <v>6502.5</v>
      </c>
      <c r="G63" s="21">
        <f t="shared" si="0"/>
        <v>0.10816922717871552</v>
      </c>
      <c r="H63" s="54">
        <v>6502.5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12571.4375</v>
      </c>
      <c r="F65" s="46">
        <v>12748.75</v>
      </c>
      <c r="G65" s="21">
        <f t="shared" si="0"/>
        <v>1.4104393391766057E-2</v>
      </c>
      <c r="H65" s="46">
        <v>12748.75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6600.4464285714284</v>
      </c>
      <c r="F66" s="46">
        <v>7484.666666666667</v>
      </c>
      <c r="G66" s="21">
        <f t="shared" si="0"/>
        <v>0.13396370195017479</v>
      </c>
      <c r="H66" s="46">
        <v>7411.2</v>
      </c>
      <c r="I66" s="21">
        <f t="shared" si="5"/>
        <v>9.912924582613768E-3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3747.5</v>
      </c>
      <c r="F67" s="46">
        <v>3904</v>
      </c>
      <c r="G67" s="21">
        <f t="shared" si="0"/>
        <v>4.1761174116077382E-2</v>
      </c>
      <c r="H67" s="46">
        <v>3904</v>
      </c>
      <c r="I67" s="21">
        <f t="shared" si="5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3391.7142857142858</v>
      </c>
      <c r="F68" s="58">
        <v>3468.1666666666665</v>
      </c>
      <c r="G68" s="31">
        <f t="shared" si="0"/>
        <v>2.2540926066324032E-2</v>
      </c>
      <c r="H68" s="58">
        <v>3462</v>
      </c>
      <c r="I68" s="31">
        <f t="shared" si="5"/>
        <v>1.7812439822837999E-3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3595</v>
      </c>
      <c r="F70" s="43">
        <v>3725.8</v>
      </c>
      <c r="G70" s="21">
        <f t="shared" si="0"/>
        <v>3.6383866481223971E-2</v>
      </c>
      <c r="H70" s="43">
        <v>3732.6</v>
      </c>
      <c r="I70" s="21">
        <f t="shared" si="5"/>
        <v>-1.8217864223328852E-3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2742.7777777777778</v>
      </c>
      <c r="F71" s="47">
        <v>2747.2222222222222</v>
      </c>
      <c r="G71" s="21">
        <f t="shared" si="0"/>
        <v>1.620417257443755E-3</v>
      </c>
      <c r="H71" s="47">
        <v>2747.2222222222222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1292.6319444444443</v>
      </c>
      <c r="F72" s="47">
        <v>1320</v>
      </c>
      <c r="G72" s="21">
        <f t="shared" si="0"/>
        <v>2.1172349695657625E-2</v>
      </c>
      <c r="H72" s="47">
        <v>1320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2123.2291666666665</v>
      </c>
      <c r="F73" s="47">
        <v>2076.875</v>
      </c>
      <c r="G73" s="21">
        <f t="shared" si="0"/>
        <v>-2.1831918755825862E-2</v>
      </c>
      <c r="H73" s="47">
        <v>2076.875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1689.5</v>
      </c>
      <c r="F74" s="50">
        <v>1701.4</v>
      </c>
      <c r="G74" s="21">
        <f t="shared" si="0"/>
        <v>7.0435039952649247E-3</v>
      </c>
      <c r="H74" s="50">
        <v>1701.4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1423</v>
      </c>
      <c r="F76" s="43">
        <v>1466.4285714285713</v>
      </c>
      <c r="G76" s="22">
        <f t="shared" si="0"/>
        <v>3.0519024194357928E-2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1452.1</v>
      </c>
      <c r="F77" s="32">
        <v>1421.4444444444443</v>
      </c>
      <c r="G77" s="21">
        <f t="shared" si="0"/>
        <v>-2.1111187628645112E-2</v>
      </c>
      <c r="H77" s="32">
        <v>1421.4444444444443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923.47499999999991</v>
      </c>
      <c r="F78" s="47">
        <v>824.77777777777783</v>
      </c>
      <c r="G78" s="21">
        <f t="shared" si="0"/>
        <v>-0.10687590050864625</v>
      </c>
      <c r="H78" s="47">
        <v>824.77777777777783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1420.95</v>
      </c>
      <c r="F79" s="47">
        <v>1504.9</v>
      </c>
      <c r="G79" s="21">
        <f t="shared" si="0"/>
        <v>5.9080192828741364E-2</v>
      </c>
      <c r="H79" s="47">
        <v>1504.9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1701.9</v>
      </c>
      <c r="F80" s="61">
        <v>1972.3</v>
      </c>
      <c r="G80" s="21">
        <f t="shared" si="0"/>
        <v>0.15888125036723652</v>
      </c>
      <c r="H80" s="61">
        <v>1977.5555555555557</v>
      </c>
      <c r="I80" s="21">
        <f t="shared" si="6"/>
        <v>-2.6576019777503831E-3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8750</v>
      </c>
      <c r="F81" s="61">
        <v>8250</v>
      </c>
      <c r="G81" s="21">
        <f t="shared" ref="G81:G82" si="7">(F81-E81)/E81</f>
        <v>-5.7142857142857141E-2</v>
      </c>
      <c r="H81" s="61">
        <v>8250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3691.3</v>
      </c>
      <c r="F82" s="50">
        <v>3996</v>
      </c>
      <c r="G82" s="23">
        <f t="shared" si="7"/>
        <v>8.25454446942811E-2</v>
      </c>
      <c r="H82" s="50">
        <v>3996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2"/>
  <sheetViews>
    <sheetView rightToLeft="1" tabSelected="1" topLeftCell="B76" zoomScaleNormal="100" workbookViewId="0">
      <selection activeCell="E91" sqref="E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customWidth="1"/>
    <col min="5" max="5" width="12.25" style="28" customWidth="1"/>
    <col min="6" max="6" width="14.625" style="28" customWidth="1"/>
    <col min="7" max="7" width="9.75" style="28" customWidth="1"/>
    <col min="8" max="8" width="14.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2" t="s">
        <v>201</v>
      </c>
      <c r="B9" s="172"/>
      <c r="C9" s="172"/>
      <c r="D9" s="172"/>
      <c r="E9" s="172"/>
      <c r="F9" s="172"/>
      <c r="G9" s="172"/>
      <c r="H9" s="172"/>
      <c r="I9" s="172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73" t="s">
        <v>3</v>
      </c>
      <c r="B13" s="179"/>
      <c r="C13" s="199" t="s">
        <v>0</v>
      </c>
      <c r="D13" s="201" t="s">
        <v>23</v>
      </c>
      <c r="E13" s="175" t="s">
        <v>217</v>
      </c>
      <c r="F13" s="192" t="s">
        <v>224</v>
      </c>
      <c r="G13" s="175" t="s">
        <v>197</v>
      </c>
      <c r="H13" s="192" t="s">
        <v>220</v>
      </c>
      <c r="I13" s="175" t="s">
        <v>187</v>
      </c>
    </row>
    <row r="14" spans="1:9" ht="38.25" customHeight="1" thickBot="1" x14ac:dyDescent="0.25">
      <c r="A14" s="174"/>
      <c r="B14" s="180"/>
      <c r="C14" s="200"/>
      <c r="D14" s="202"/>
      <c r="E14" s="176"/>
      <c r="F14" s="193"/>
      <c r="G14" s="194"/>
      <c r="H14" s="193"/>
      <c r="I14" s="194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8</v>
      </c>
      <c r="C16" s="14" t="s">
        <v>89</v>
      </c>
      <c r="D16" s="11" t="s">
        <v>161</v>
      </c>
      <c r="E16" s="42">
        <v>4902.6340277777781</v>
      </c>
      <c r="F16" s="42">
        <v>3103.2666666666664</v>
      </c>
      <c r="G16" s="21">
        <f t="shared" ref="G16:G31" si="0">(F16-E16)/E16</f>
        <v>-0.36702053445476385</v>
      </c>
      <c r="H16" s="42">
        <v>3994.8210714285715</v>
      </c>
      <c r="I16" s="21">
        <f t="shared" ref="I16:I31" si="1">(F16-H16)/H16</f>
        <v>-0.22317755634624206</v>
      </c>
    </row>
    <row r="17" spans="1:9" ht="16.5" x14ac:dyDescent="0.3">
      <c r="A17" s="37"/>
      <c r="B17" s="34" t="s">
        <v>12</v>
      </c>
      <c r="C17" s="15" t="s">
        <v>92</v>
      </c>
      <c r="D17" s="11" t="s">
        <v>81</v>
      </c>
      <c r="E17" s="46">
        <v>524.03750000000002</v>
      </c>
      <c r="F17" s="46">
        <v>421.15</v>
      </c>
      <c r="G17" s="21">
        <f t="shared" si="0"/>
        <v>-0.19633614006631211</v>
      </c>
      <c r="H17" s="46">
        <v>512.4</v>
      </c>
      <c r="I17" s="21">
        <f t="shared" si="1"/>
        <v>-0.17808352849336456</v>
      </c>
    </row>
    <row r="18" spans="1:9" ht="16.5" x14ac:dyDescent="0.3">
      <c r="A18" s="37"/>
      <c r="B18" s="34" t="s">
        <v>11</v>
      </c>
      <c r="C18" s="15" t="s">
        <v>91</v>
      </c>
      <c r="D18" s="11" t="s">
        <v>81</v>
      </c>
      <c r="E18" s="46">
        <v>456.67499999999995</v>
      </c>
      <c r="F18" s="46">
        <v>333.233</v>
      </c>
      <c r="G18" s="21">
        <f t="shared" si="0"/>
        <v>-0.27030601631357082</v>
      </c>
      <c r="H18" s="46">
        <v>400.70000000000005</v>
      </c>
      <c r="I18" s="21">
        <f t="shared" si="1"/>
        <v>-0.16837284751684561</v>
      </c>
    </row>
    <row r="19" spans="1:9" ht="16.5" x14ac:dyDescent="0.3">
      <c r="A19" s="37"/>
      <c r="B19" s="34" t="s">
        <v>16</v>
      </c>
      <c r="C19" s="15" t="s">
        <v>96</v>
      </c>
      <c r="D19" s="11" t="s">
        <v>81</v>
      </c>
      <c r="E19" s="46">
        <v>531.10625000000005</v>
      </c>
      <c r="F19" s="46">
        <v>443.233</v>
      </c>
      <c r="G19" s="21">
        <f t="shared" si="0"/>
        <v>-0.16545324028854874</v>
      </c>
      <c r="H19" s="46">
        <v>528.471</v>
      </c>
      <c r="I19" s="21">
        <f t="shared" si="1"/>
        <v>-0.1612917265091178</v>
      </c>
    </row>
    <row r="20" spans="1:9" ht="16.5" x14ac:dyDescent="0.3">
      <c r="A20" s="37"/>
      <c r="B20" s="34" t="s">
        <v>14</v>
      </c>
      <c r="C20" s="15" t="s">
        <v>94</v>
      </c>
      <c r="D20" s="11" t="s">
        <v>81</v>
      </c>
      <c r="E20" s="46">
        <v>520.9375</v>
      </c>
      <c r="F20" s="46">
        <v>421.56700000000001</v>
      </c>
      <c r="G20" s="21">
        <f t="shared" si="0"/>
        <v>-0.19075320935812837</v>
      </c>
      <c r="H20" s="46">
        <v>502</v>
      </c>
      <c r="I20" s="21">
        <f t="shared" si="1"/>
        <v>-0.16022509960159362</v>
      </c>
    </row>
    <row r="21" spans="1:9" ht="16.5" x14ac:dyDescent="0.3">
      <c r="A21" s="37"/>
      <c r="B21" s="34" t="s">
        <v>6</v>
      </c>
      <c r="C21" s="15" t="s">
        <v>86</v>
      </c>
      <c r="D21" s="11" t="s">
        <v>161</v>
      </c>
      <c r="E21" s="46">
        <v>2093.1149999999998</v>
      </c>
      <c r="F21" s="46">
        <v>1228.5329999999999</v>
      </c>
      <c r="G21" s="21">
        <f t="shared" si="0"/>
        <v>-0.41305996087171509</v>
      </c>
      <c r="H21" s="46">
        <v>1437.614</v>
      </c>
      <c r="I21" s="21">
        <f t="shared" si="1"/>
        <v>-0.14543611845738852</v>
      </c>
    </row>
    <row r="22" spans="1:9" ht="16.5" x14ac:dyDescent="0.3">
      <c r="A22" s="37"/>
      <c r="B22" s="34" t="s">
        <v>18</v>
      </c>
      <c r="C22" s="15" t="s">
        <v>98</v>
      </c>
      <c r="D22" s="11" t="s">
        <v>83</v>
      </c>
      <c r="E22" s="46">
        <v>1890.4791666666667</v>
      </c>
      <c r="F22" s="46">
        <v>1332.3</v>
      </c>
      <c r="G22" s="21">
        <f t="shared" si="0"/>
        <v>-0.29525803643256232</v>
      </c>
      <c r="H22" s="46">
        <v>1541.5</v>
      </c>
      <c r="I22" s="21">
        <f t="shared" si="1"/>
        <v>-0.13571196886149858</v>
      </c>
    </row>
    <row r="23" spans="1:9" ht="16.5" x14ac:dyDescent="0.3">
      <c r="A23" s="37"/>
      <c r="B23" s="34" t="s">
        <v>9</v>
      </c>
      <c r="C23" s="15" t="s">
        <v>88</v>
      </c>
      <c r="D23" s="13" t="s">
        <v>161</v>
      </c>
      <c r="E23" s="46">
        <v>1705.1999999999998</v>
      </c>
      <c r="F23" s="46">
        <v>1319.867</v>
      </c>
      <c r="G23" s="21">
        <f t="shared" si="0"/>
        <v>-0.22597525216983338</v>
      </c>
      <c r="H23" s="46">
        <v>1498.329</v>
      </c>
      <c r="I23" s="21">
        <f t="shared" si="1"/>
        <v>-0.11910735225708105</v>
      </c>
    </row>
    <row r="24" spans="1:9" ht="16.5" x14ac:dyDescent="0.3">
      <c r="A24" s="37"/>
      <c r="B24" s="34" t="s">
        <v>15</v>
      </c>
      <c r="C24" s="15" t="s">
        <v>95</v>
      </c>
      <c r="D24" s="13" t="s">
        <v>82</v>
      </c>
      <c r="E24" s="46">
        <v>1576.5250000000001</v>
      </c>
      <c r="F24" s="46">
        <v>1216.567</v>
      </c>
      <c r="G24" s="21">
        <f t="shared" si="0"/>
        <v>-0.2283236865891756</v>
      </c>
      <c r="H24" s="46">
        <v>1335.2570000000001</v>
      </c>
      <c r="I24" s="21">
        <f t="shared" si="1"/>
        <v>-8.8889255027309391E-2</v>
      </c>
    </row>
    <row r="25" spans="1:9" ht="16.5" x14ac:dyDescent="0.3">
      <c r="A25" s="37"/>
      <c r="B25" s="34" t="s">
        <v>19</v>
      </c>
      <c r="C25" s="15" t="s">
        <v>99</v>
      </c>
      <c r="D25" s="13" t="s">
        <v>161</v>
      </c>
      <c r="E25" s="46">
        <v>1260.9875</v>
      </c>
      <c r="F25" s="46">
        <v>796.5329999999999</v>
      </c>
      <c r="G25" s="21">
        <f t="shared" si="0"/>
        <v>-0.36832601433400414</v>
      </c>
      <c r="H25" s="46">
        <v>866.971</v>
      </c>
      <c r="I25" s="21">
        <f t="shared" si="1"/>
        <v>-8.1246085509203994E-2</v>
      </c>
    </row>
    <row r="26" spans="1:9" ht="16.5" x14ac:dyDescent="0.3">
      <c r="A26" s="37"/>
      <c r="B26" s="34" t="s">
        <v>4</v>
      </c>
      <c r="C26" s="15" t="s">
        <v>84</v>
      </c>
      <c r="D26" s="13" t="s">
        <v>161</v>
      </c>
      <c r="E26" s="46">
        <v>1725.2150000000001</v>
      </c>
      <c r="F26" s="46">
        <v>1399.067</v>
      </c>
      <c r="G26" s="21">
        <f t="shared" si="0"/>
        <v>-0.18904774187565035</v>
      </c>
      <c r="H26" s="46">
        <v>1509.271</v>
      </c>
      <c r="I26" s="21">
        <f t="shared" si="1"/>
        <v>-7.3018033209410346E-2</v>
      </c>
    </row>
    <row r="27" spans="1:9" ht="16.5" x14ac:dyDescent="0.3">
      <c r="A27" s="37"/>
      <c r="B27" s="34" t="s">
        <v>10</v>
      </c>
      <c r="C27" s="15" t="s">
        <v>90</v>
      </c>
      <c r="D27" s="13" t="s">
        <v>161</v>
      </c>
      <c r="E27" s="46">
        <v>1222.2249999999999</v>
      </c>
      <c r="F27" s="46">
        <v>1261.5</v>
      </c>
      <c r="G27" s="21">
        <f t="shared" si="0"/>
        <v>3.2134017877232177E-2</v>
      </c>
      <c r="H27" s="46">
        <v>1331.1859999999999</v>
      </c>
      <c r="I27" s="21">
        <f t="shared" si="1"/>
        <v>-5.234880775488919E-2</v>
      </c>
    </row>
    <row r="28" spans="1:9" ht="16.5" x14ac:dyDescent="0.3">
      <c r="A28" s="37"/>
      <c r="B28" s="34" t="s">
        <v>13</v>
      </c>
      <c r="C28" s="15" t="s">
        <v>93</v>
      </c>
      <c r="D28" s="13" t="s">
        <v>81</v>
      </c>
      <c r="E28" s="46">
        <v>569.27499999999998</v>
      </c>
      <c r="F28" s="46">
        <v>470.733</v>
      </c>
      <c r="G28" s="21">
        <f t="shared" si="0"/>
        <v>-0.17310087391858062</v>
      </c>
      <c r="H28" s="46">
        <v>487.4</v>
      </c>
      <c r="I28" s="21">
        <f t="shared" si="1"/>
        <v>-3.419573245794004E-2</v>
      </c>
    </row>
    <row r="29" spans="1:9" ht="17.25" thickBot="1" x14ac:dyDescent="0.35">
      <c r="A29" s="38"/>
      <c r="B29" s="34" t="s">
        <v>17</v>
      </c>
      <c r="C29" s="15" t="s">
        <v>97</v>
      </c>
      <c r="D29" s="13" t="s">
        <v>161</v>
      </c>
      <c r="E29" s="46">
        <v>1138.4805555555554</v>
      </c>
      <c r="F29" s="46">
        <v>1021.275</v>
      </c>
      <c r="G29" s="21">
        <f t="shared" si="0"/>
        <v>-0.10294910614293405</v>
      </c>
      <c r="H29" s="46">
        <v>1057.4000000000001</v>
      </c>
      <c r="I29" s="21">
        <f t="shared" si="1"/>
        <v>-3.4163987138263768E-2</v>
      </c>
    </row>
    <row r="30" spans="1:9" ht="16.5" x14ac:dyDescent="0.3">
      <c r="A30" s="33"/>
      <c r="B30" s="34" t="s">
        <v>7</v>
      </c>
      <c r="C30" s="15" t="s">
        <v>87</v>
      </c>
      <c r="D30" s="13" t="s">
        <v>161</v>
      </c>
      <c r="E30" s="46">
        <v>977.86249999999995</v>
      </c>
      <c r="F30" s="46">
        <v>653.61699999999996</v>
      </c>
      <c r="G30" s="21">
        <f t="shared" si="0"/>
        <v>-0.33158598473711798</v>
      </c>
      <c r="H30" s="46">
        <v>668.98</v>
      </c>
      <c r="I30" s="21">
        <f t="shared" si="1"/>
        <v>-2.2964812102006123E-2</v>
      </c>
    </row>
    <row r="31" spans="1:9" ht="17.25" thickBot="1" x14ac:dyDescent="0.35">
      <c r="A31" s="38"/>
      <c r="B31" s="36" t="s">
        <v>5</v>
      </c>
      <c r="C31" s="16" t="s">
        <v>85</v>
      </c>
      <c r="D31" s="12" t="s">
        <v>161</v>
      </c>
      <c r="E31" s="49">
        <v>1909.3302777777776</v>
      </c>
      <c r="F31" s="49">
        <v>1667.367</v>
      </c>
      <c r="G31" s="23">
        <f t="shared" si="0"/>
        <v>-0.12672677985256314</v>
      </c>
      <c r="H31" s="49">
        <v>1697.7860000000001</v>
      </c>
      <c r="I31" s="23">
        <f t="shared" si="1"/>
        <v>-1.7916863491629742E-2</v>
      </c>
    </row>
    <row r="32" spans="1:9" ht="15.75" customHeight="1" thickBot="1" x14ac:dyDescent="0.25">
      <c r="A32" s="198" t="s">
        <v>188</v>
      </c>
      <c r="B32" s="186"/>
      <c r="C32" s="186"/>
      <c r="D32" s="187"/>
      <c r="E32" s="106">
        <f>SUM(E16:E31)</f>
        <v>23004.085277777776</v>
      </c>
      <c r="F32" s="107">
        <f>SUM(F16:F31)</f>
        <v>17089.808666666664</v>
      </c>
      <c r="G32" s="108">
        <f t="shared" ref="G32" si="2">(F32-E32)/E32</f>
        <v>-0.25709679562109672</v>
      </c>
      <c r="H32" s="107">
        <f>SUM(H16:H31)</f>
        <v>19370.08607142857</v>
      </c>
      <c r="I32" s="111">
        <f t="shared" ref="I32" si="3">(F32-H32)/H32</f>
        <v>-0.11772159382014209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29</v>
      </c>
      <c r="C34" s="18" t="s">
        <v>103</v>
      </c>
      <c r="D34" s="20" t="s">
        <v>161</v>
      </c>
      <c r="E34" s="54">
        <v>1720.9312500000001</v>
      </c>
      <c r="F34" s="54">
        <v>1680.625</v>
      </c>
      <c r="G34" s="21">
        <f>(F34-E34)/E34</f>
        <v>-2.342118547733972E-2</v>
      </c>
      <c r="H34" s="54">
        <v>1736.875</v>
      </c>
      <c r="I34" s="21">
        <f>(F34-H34)/H34</f>
        <v>-3.2385750269881254E-2</v>
      </c>
    </row>
    <row r="35" spans="1:9" ht="16.5" x14ac:dyDescent="0.3">
      <c r="A35" s="37"/>
      <c r="B35" s="34" t="s">
        <v>26</v>
      </c>
      <c r="C35" s="15" t="s">
        <v>100</v>
      </c>
      <c r="D35" s="11" t="s">
        <v>161</v>
      </c>
      <c r="E35" s="46">
        <v>2234.3000000000002</v>
      </c>
      <c r="F35" s="46">
        <v>2494.1</v>
      </c>
      <c r="G35" s="21">
        <f>(F35-E35)/E35</f>
        <v>0.11627802891285849</v>
      </c>
      <c r="H35" s="46">
        <v>2513.9250000000002</v>
      </c>
      <c r="I35" s="21">
        <f>(F35-H35)/H35</f>
        <v>-7.8860745646748692E-3</v>
      </c>
    </row>
    <row r="36" spans="1:9" ht="16.5" x14ac:dyDescent="0.3">
      <c r="A36" s="37"/>
      <c r="B36" s="39" t="s">
        <v>27</v>
      </c>
      <c r="C36" s="15" t="s">
        <v>101</v>
      </c>
      <c r="D36" s="11" t="s">
        <v>161</v>
      </c>
      <c r="E36" s="46">
        <v>1951.9749999999999</v>
      </c>
      <c r="F36" s="46">
        <v>2468.6</v>
      </c>
      <c r="G36" s="21">
        <f>(F36-E36)/E36</f>
        <v>0.26466783642208536</v>
      </c>
      <c r="H36" s="46">
        <v>2362</v>
      </c>
      <c r="I36" s="21">
        <f>(F36-H36)/H36</f>
        <v>4.5131244707874642E-2</v>
      </c>
    </row>
    <row r="37" spans="1:9" ht="16.5" x14ac:dyDescent="0.3">
      <c r="A37" s="37"/>
      <c r="B37" s="34" t="s">
        <v>30</v>
      </c>
      <c r="C37" s="15" t="s">
        <v>104</v>
      </c>
      <c r="D37" s="11" t="s">
        <v>161</v>
      </c>
      <c r="E37" s="46">
        <v>1078.5250000000001</v>
      </c>
      <c r="F37" s="46">
        <v>1474.9</v>
      </c>
      <c r="G37" s="21">
        <f>(F37-E37)/E37</f>
        <v>0.36751582021742657</v>
      </c>
      <c r="H37" s="46">
        <v>1386.9859999999999</v>
      </c>
      <c r="I37" s="21">
        <f>(F37-H37)/H37</f>
        <v>6.3384922414501818E-2</v>
      </c>
    </row>
    <row r="38" spans="1:9" ht="17.25" thickBot="1" x14ac:dyDescent="0.35">
      <c r="A38" s="38"/>
      <c r="B38" s="39" t="s">
        <v>28</v>
      </c>
      <c r="C38" s="15" t="s">
        <v>102</v>
      </c>
      <c r="D38" s="24" t="s">
        <v>161</v>
      </c>
      <c r="E38" s="49">
        <v>1712.5</v>
      </c>
      <c r="F38" s="49">
        <v>1828.125</v>
      </c>
      <c r="G38" s="23">
        <f>(F38-E38)/E38</f>
        <v>6.7518248175182483E-2</v>
      </c>
      <c r="H38" s="49">
        <v>1699.9670000000001</v>
      </c>
      <c r="I38" s="23">
        <f>(F38-H38)/H38</f>
        <v>7.5388522247784751E-2</v>
      </c>
    </row>
    <row r="39" spans="1:9" ht="15.75" customHeight="1" thickBot="1" x14ac:dyDescent="0.25">
      <c r="A39" s="185" t="s">
        <v>189</v>
      </c>
      <c r="B39" s="186"/>
      <c r="C39" s="186"/>
      <c r="D39" s="187"/>
      <c r="E39" s="86">
        <f>SUM(E34:E38)</f>
        <v>8698.2312500000007</v>
      </c>
      <c r="F39" s="109">
        <f>SUM(F34:F38)</f>
        <v>9946.35</v>
      </c>
      <c r="G39" s="110">
        <f t="shared" ref="G39" si="4">(F39-E39)/E39</f>
        <v>0.14349109768724527</v>
      </c>
      <c r="H39" s="109">
        <f>SUM(H34:H38)</f>
        <v>9699.7530000000006</v>
      </c>
      <c r="I39" s="111">
        <f t="shared" ref="I39" si="5">(F39-H39)/H39</f>
        <v>2.5423018503667023E-2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31</v>
      </c>
      <c r="C41" s="15" t="s">
        <v>105</v>
      </c>
      <c r="D41" s="20" t="s">
        <v>161</v>
      </c>
      <c r="E41" s="46">
        <v>26792.334722222222</v>
      </c>
      <c r="F41" s="46">
        <v>26759.411111111112</v>
      </c>
      <c r="G41" s="21">
        <f t="shared" ref="G41:G46" si="6">(F41-E41)/E41</f>
        <v>-1.2288444233193997E-3</v>
      </c>
      <c r="H41" s="46">
        <v>26926.078111111114</v>
      </c>
      <c r="I41" s="21">
        <f t="shared" ref="I41:I46" si="7">(F41-H41)/H41</f>
        <v>-6.1897985778785114E-3</v>
      </c>
    </row>
    <row r="42" spans="1:9" ht="16.5" x14ac:dyDescent="0.3">
      <c r="A42" s="37"/>
      <c r="B42" s="34" t="s">
        <v>33</v>
      </c>
      <c r="C42" s="15" t="s">
        <v>107</v>
      </c>
      <c r="D42" s="11" t="s">
        <v>161</v>
      </c>
      <c r="E42" s="46">
        <v>12128.1875</v>
      </c>
      <c r="F42" s="46">
        <v>10342.25</v>
      </c>
      <c r="G42" s="21">
        <f t="shared" si="6"/>
        <v>-0.14725510303992251</v>
      </c>
      <c r="H42" s="46">
        <v>10342.25</v>
      </c>
      <c r="I42" s="21">
        <f t="shared" si="7"/>
        <v>0</v>
      </c>
    </row>
    <row r="43" spans="1:9" ht="16.5" x14ac:dyDescent="0.3">
      <c r="A43" s="37"/>
      <c r="B43" s="39" t="s">
        <v>34</v>
      </c>
      <c r="C43" s="15" t="s">
        <v>154</v>
      </c>
      <c r="D43" s="11" t="s">
        <v>161</v>
      </c>
      <c r="E43" s="57">
        <v>6041.1</v>
      </c>
      <c r="F43" s="57">
        <v>5873.2</v>
      </c>
      <c r="G43" s="21">
        <f t="shared" si="6"/>
        <v>-2.7792951614772233E-2</v>
      </c>
      <c r="H43" s="57">
        <v>5873.2</v>
      </c>
      <c r="I43" s="21">
        <f t="shared" si="7"/>
        <v>0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9968.3928571428587</v>
      </c>
      <c r="F44" s="47">
        <v>9968.5714285714294</v>
      </c>
      <c r="G44" s="21">
        <f t="shared" si="6"/>
        <v>1.7913763144145502E-5</v>
      </c>
      <c r="H44" s="47">
        <v>9968.5714285714294</v>
      </c>
      <c r="I44" s="21">
        <f t="shared" si="7"/>
        <v>0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12735.267857142857</v>
      </c>
      <c r="F45" s="47">
        <v>12125</v>
      </c>
      <c r="G45" s="21">
        <f t="shared" si="6"/>
        <v>-4.7919514845584862E-2</v>
      </c>
      <c r="H45" s="47">
        <v>12125</v>
      </c>
      <c r="I45" s="21">
        <f t="shared" si="7"/>
        <v>0</v>
      </c>
    </row>
    <row r="46" spans="1:9" ht="16.5" customHeight="1" thickBot="1" x14ac:dyDescent="0.35">
      <c r="A46" s="38"/>
      <c r="B46" s="34" t="s">
        <v>32</v>
      </c>
      <c r="C46" s="15" t="s">
        <v>106</v>
      </c>
      <c r="D46" s="24" t="s">
        <v>161</v>
      </c>
      <c r="E46" s="50">
        <v>15078.506944444445</v>
      </c>
      <c r="F46" s="50">
        <v>15363.18888888889</v>
      </c>
      <c r="G46" s="31">
        <f t="shared" si="6"/>
        <v>1.887998231478305E-2</v>
      </c>
      <c r="H46" s="50">
        <v>15285.411111111112</v>
      </c>
      <c r="I46" s="31">
        <f t="shared" si="7"/>
        <v>5.088366757845326E-3</v>
      </c>
    </row>
    <row r="47" spans="1:9" ht="15.75" customHeight="1" thickBot="1" x14ac:dyDescent="0.25">
      <c r="A47" s="185" t="s">
        <v>190</v>
      </c>
      <c r="B47" s="186"/>
      <c r="C47" s="186"/>
      <c r="D47" s="187"/>
      <c r="E47" s="86">
        <f>SUM(E41:E46)</f>
        <v>82743.78988095239</v>
      </c>
      <c r="F47" s="86">
        <f>SUM(F41:F46)</f>
        <v>80431.621428571423</v>
      </c>
      <c r="G47" s="110">
        <f t="shared" ref="G47" si="8">(F47-E47)/E47</f>
        <v>-2.7943709802362195E-2</v>
      </c>
      <c r="H47" s="109">
        <f>SUM(H41:H46)</f>
        <v>80520.510650793643</v>
      </c>
      <c r="I47" s="111">
        <f t="shared" ref="I47" si="9">(F47-H47)/H47</f>
        <v>-1.103932668878872E-3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6207.5833333333321</v>
      </c>
      <c r="F49" s="43">
        <v>5653.333333333333</v>
      </c>
      <c r="G49" s="21">
        <f t="shared" ref="G49:G54" si="10">(F49-E49)/E49</f>
        <v>-8.9285954007866597E-2</v>
      </c>
      <c r="H49" s="43">
        <v>5670</v>
      </c>
      <c r="I49" s="21">
        <f t="shared" ref="I49:I54" si="11">(F49-H49)/H49</f>
        <v>-2.9394473838918818E-3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6037.333333333333</v>
      </c>
      <c r="F50" s="47">
        <v>6035.1111111111113</v>
      </c>
      <c r="G50" s="21">
        <f t="shared" si="10"/>
        <v>-3.6808009422842044E-4</v>
      </c>
      <c r="H50" s="47">
        <v>6035.1111111111113</v>
      </c>
      <c r="I50" s="21">
        <f t="shared" si="11"/>
        <v>0</v>
      </c>
    </row>
    <row r="51" spans="1:9" ht="16.5" x14ac:dyDescent="0.3">
      <c r="A51" s="37"/>
      <c r="B51" s="34" t="s">
        <v>47</v>
      </c>
      <c r="C51" s="15" t="s">
        <v>113</v>
      </c>
      <c r="D51" s="11" t="s">
        <v>114</v>
      </c>
      <c r="E51" s="47">
        <v>19273.25</v>
      </c>
      <c r="F51" s="47">
        <v>19273.75</v>
      </c>
      <c r="G51" s="21">
        <f t="shared" si="10"/>
        <v>2.5942692592064131E-5</v>
      </c>
      <c r="H51" s="47">
        <v>19273.75</v>
      </c>
      <c r="I51" s="21">
        <f t="shared" si="11"/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1975.5714285714287</v>
      </c>
      <c r="F52" s="47">
        <v>2199.2857142857142</v>
      </c>
      <c r="G52" s="21">
        <f t="shared" si="10"/>
        <v>0.11324029213970632</v>
      </c>
      <c r="H52" s="47">
        <v>2199.2857142857142</v>
      </c>
      <c r="I52" s="21">
        <f t="shared" si="11"/>
        <v>0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18546.662113095241</v>
      </c>
      <c r="F53" s="47">
        <v>19628.162857142859</v>
      </c>
      <c r="G53" s="21">
        <f t="shared" si="10"/>
        <v>5.8312419639327075E-2</v>
      </c>
      <c r="H53" s="47">
        <v>19485.306</v>
      </c>
      <c r="I53" s="21">
        <f t="shared" si="11"/>
        <v>7.3315172542252425E-3</v>
      </c>
    </row>
    <row r="54" spans="1:9" ht="16.5" customHeight="1" thickBot="1" x14ac:dyDescent="0.35">
      <c r="A54" s="38"/>
      <c r="B54" s="34" t="s">
        <v>50</v>
      </c>
      <c r="C54" s="15" t="s">
        <v>159</v>
      </c>
      <c r="D54" s="12" t="s">
        <v>112</v>
      </c>
      <c r="E54" s="50">
        <v>24147.14166666667</v>
      </c>
      <c r="F54" s="50">
        <v>25584</v>
      </c>
      <c r="G54" s="31">
        <f t="shared" si="10"/>
        <v>5.9504282252868287E-2</v>
      </c>
      <c r="H54" s="50">
        <v>25232.222222222223</v>
      </c>
      <c r="I54" s="31">
        <f t="shared" si="11"/>
        <v>1.3941609053679142E-2</v>
      </c>
    </row>
    <row r="55" spans="1:9" ht="15.75" customHeight="1" thickBot="1" x14ac:dyDescent="0.25">
      <c r="A55" s="185" t="s">
        <v>191</v>
      </c>
      <c r="B55" s="186"/>
      <c r="C55" s="186"/>
      <c r="D55" s="187"/>
      <c r="E55" s="86">
        <f>SUM(E49:E54)</f>
        <v>76187.541874999995</v>
      </c>
      <c r="F55" s="86">
        <f>SUM(F49:F54)</f>
        <v>78373.643015873022</v>
      </c>
      <c r="G55" s="110">
        <f t="shared" ref="G55" si="12">(F55-E55)/E55</f>
        <v>2.8693682550616176E-2</v>
      </c>
      <c r="H55" s="86">
        <f>SUM(H49:H54)</f>
        <v>77895.67504761905</v>
      </c>
      <c r="I55" s="111">
        <f t="shared" ref="I55" si="13">(F55-H55)/H55</f>
        <v>6.1360013628713175E-3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43</v>
      </c>
      <c r="C57" s="19" t="s">
        <v>119</v>
      </c>
      <c r="D57" s="20" t="s">
        <v>114</v>
      </c>
      <c r="E57" s="43">
        <v>4755</v>
      </c>
      <c r="F57" s="43">
        <v>4340.5</v>
      </c>
      <c r="G57" s="22">
        <f t="shared" ref="G57:G65" si="14">(F57-E57)/E57</f>
        <v>-8.7171398527865401E-2</v>
      </c>
      <c r="H57" s="43">
        <v>4367.2222222222226</v>
      </c>
      <c r="I57" s="22">
        <f t="shared" ref="I57:I65" si="15">(F57-H57)/H57</f>
        <v>-6.1188144002036282E-3</v>
      </c>
    </row>
    <row r="58" spans="1:9" ht="16.5" x14ac:dyDescent="0.3">
      <c r="A58" s="118"/>
      <c r="B58" s="99" t="s">
        <v>39</v>
      </c>
      <c r="C58" s="15" t="s">
        <v>116</v>
      </c>
      <c r="D58" s="11" t="s">
        <v>114</v>
      </c>
      <c r="E58" s="47">
        <v>3988.6666666666665</v>
      </c>
      <c r="F58" s="70">
        <v>3943.8333333333335</v>
      </c>
      <c r="G58" s="21">
        <f t="shared" si="14"/>
        <v>-1.124018051144903E-2</v>
      </c>
      <c r="H58" s="70">
        <v>3948</v>
      </c>
      <c r="I58" s="21">
        <f t="shared" si="15"/>
        <v>-1.0553866936845275E-3</v>
      </c>
    </row>
    <row r="59" spans="1:9" ht="16.5" x14ac:dyDescent="0.3">
      <c r="A59" s="118"/>
      <c r="B59" s="99" t="s">
        <v>38</v>
      </c>
      <c r="C59" s="15" t="s">
        <v>115</v>
      </c>
      <c r="D59" s="11" t="s">
        <v>114</v>
      </c>
      <c r="E59" s="47">
        <v>2500</v>
      </c>
      <c r="F59" s="70">
        <v>3750</v>
      </c>
      <c r="G59" s="21">
        <f t="shared" si="14"/>
        <v>0.5</v>
      </c>
      <c r="H59" s="70">
        <v>3750</v>
      </c>
      <c r="I59" s="21">
        <f t="shared" si="15"/>
        <v>0</v>
      </c>
    </row>
    <row r="60" spans="1:9" ht="16.5" x14ac:dyDescent="0.3">
      <c r="A60" s="118"/>
      <c r="B60" s="99" t="s">
        <v>40</v>
      </c>
      <c r="C60" s="15" t="s">
        <v>117</v>
      </c>
      <c r="D60" s="11" t="s">
        <v>114</v>
      </c>
      <c r="E60" s="47">
        <v>2035.8333333333333</v>
      </c>
      <c r="F60" s="70">
        <v>2047.5</v>
      </c>
      <c r="G60" s="21">
        <f t="shared" si="14"/>
        <v>5.7306590257880027E-3</v>
      </c>
      <c r="H60" s="70">
        <v>2047.5</v>
      </c>
      <c r="I60" s="21">
        <f t="shared" si="15"/>
        <v>0</v>
      </c>
    </row>
    <row r="61" spans="1:9" ht="16.5" x14ac:dyDescent="0.3">
      <c r="A61" s="118"/>
      <c r="B61" s="99" t="s">
        <v>41</v>
      </c>
      <c r="C61" s="15" t="s">
        <v>118</v>
      </c>
      <c r="D61" s="11" t="s">
        <v>114</v>
      </c>
      <c r="E61" s="61">
        <v>5250</v>
      </c>
      <c r="F61" s="105">
        <v>5500</v>
      </c>
      <c r="G61" s="21">
        <f t="shared" si="14"/>
        <v>4.7619047619047616E-2</v>
      </c>
      <c r="H61" s="105">
        <v>5500</v>
      </c>
      <c r="I61" s="21">
        <f t="shared" si="15"/>
        <v>0</v>
      </c>
    </row>
    <row r="62" spans="1:9" ht="17.25" thickBot="1" x14ac:dyDescent="0.35">
      <c r="A62" s="118"/>
      <c r="B62" s="100" t="s">
        <v>42</v>
      </c>
      <c r="C62" s="16" t="s">
        <v>198</v>
      </c>
      <c r="D62" s="12" t="s">
        <v>114</v>
      </c>
      <c r="E62" s="50">
        <v>1886.25</v>
      </c>
      <c r="F62" s="73">
        <v>2108.75</v>
      </c>
      <c r="G62" s="29">
        <f t="shared" si="14"/>
        <v>0.11795891318754141</v>
      </c>
      <c r="H62" s="73">
        <v>2108.75</v>
      </c>
      <c r="I62" s="29">
        <f t="shared" si="15"/>
        <v>0</v>
      </c>
    </row>
    <row r="63" spans="1:9" ht="16.5" x14ac:dyDescent="0.3">
      <c r="A63" s="118"/>
      <c r="B63" s="101" t="s">
        <v>54</v>
      </c>
      <c r="C63" s="14" t="s">
        <v>121</v>
      </c>
      <c r="D63" s="11" t="s">
        <v>120</v>
      </c>
      <c r="E63" s="57">
        <v>5256.3499999999995</v>
      </c>
      <c r="F63" s="68">
        <v>5045</v>
      </c>
      <c r="G63" s="21">
        <f t="shared" si="14"/>
        <v>-4.02085097073063E-2</v>
      </c>
      <c r="H63" s="68">
        <v>5045</v>
      </c>
      <c r="I63" s="21">
        <f t="shared" si="15"/>
        <v>0</v>
      </c>
    </row>
    <row r="64" spans="1:9" ht="16.5" x14ac:dyDescent="0.3">
      <c r="A64" s="118"/>
      <c r="B64" s="99" t="s">
        <v>55</v>
      </c>
      <c r="C64" s="15" t="s">
        <v>122</v>
      </c>
      <c r="D64" s="13" t="s">
        <v>120</v>
      </c>
      <c r="E64" s="47">
        <v>4829.3999999999996</v>
      </c>
      <c r="F64" s="70">
        <v>4997</v>
      </c>
      <c r="G64" s="21">
        <f t="shared" si="14"/>
        <v>3.4704104029486142E-2</v>
      </c>
      <c r="H64" s="70">
        <v>4997</v>
      </c>
      <c r="I64" s="21">
        <f t="shared" si="15"/>
        <v>0</v>
      </c>
    </row>
    <row r="65" spans="1:9" ht="16.5" customHeight="1" thickBot="1" x14ac:dyDescent="0.35">
      <c r="A65" s="119"/>
      <c r="B65" s="100" t="s">
        <v>56</v>
      </c>
      <c r="C65" s="16" t="s">
        <v>123</v>
      </c>
      <c r="D65" s="12" t="s">
        <v>120</v>
      </c>
      <c r="E65" s="50">
        <v>17468</v>
      </c>
      <c r="F65" s="73">
        <v>20801.25</v>
      </c>
      <c r="G65" s="29">
        <f t="shared" si="14"/>
        <v>0.19082035722463933</v>
      </c>
      <c r="H65" s="73">
        <v>20801.25</v>
      </c>
      <c r="I65" s="29">
        <f t="shared" si="15"/>
        <v>0</v>
      </c>
    </row>
    <row r="66" spans="1:9" ht="15.75" customHeight="1" thickBot="1" x14ac:dyDescent="0.25">
      <c r="A66" s="185" t="s">
        <v>192</v>
      </c>
      <c r="B66" s="196"/>
      <c r="C66" s="196"/>
      <c r="D66" s="197"/>
      <c r="E66" s="106">
        <f>SUM(E57:E65)</f>
        <v>47969.5</v>
      </c>
      <c r="F66" s="106">
        <f>SUM(F57:F65)</f>
        <v>52533.833333333336</v>
      </c>
      <c r="G66" s="108">
        <f t="shared" ref="G66" si="16">(F66-E66)/E66</f>
        <v>9.5150738142639302E-2</v>
      </c>
      <c r="H66" s="106">
        <f>SUM(H57:H65)</f>
        <v>52564.722222222219</v>
      </c>
      <c r="I66" s="111">
        <f t="shared" ref="I66" si="17">(F66-H66)/H66</f>
        <v>-5.8763534901407066E-4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5867.7861111111106</v>
      </c>
      <c r="F68" s="54">
        <v>6502.5</v>
      </c>
      <c r="G68" s="21">
        <f t="shared" ref="G68:G73" si="18">(F68-E68)/E68</f>
        <v>0.10816922717871552</v>
      </c>
      <c r="H68" s="54">
        <v>6502.5</v>
      </c>
      <c r="I68" s="21">
        <f t="shared" ref="I68:I73" si="19">(F68-H68)/H68</f>
        <v>0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47046.625</v>
      </c>
      <c r="F69" s="46">
        <v>47046.625</v>
      </c>
      <c r="G69" s="21">
        <f t="shared" si="18"/>
        <v>0</v>
      </c>
      <c r="H69" s="46">
        <v>47046.625</v>
      </c>
      <c r="I69" s="21">
        <f t="shared" si="19"/>
        <v>0</v>
      </c>
    </row>
    <row r="70" spans="1:9" ht="16.5" x14ac:dyDescent="0.3">
      <c r="A70" s="37"/>
      <c r="B70" s="34" t="s">
        <v>61</v>
      </c>
      <c r="C70" s="15" t="s">
        <v>130</v>
      </c>
      <c r="D70" s="13" t="s">
        <v>216</v>
      </c>
      <c r="E70" s="47">
        <v>12571.4375</v>
      </c>
      <c r="F70" s="46">
        <v>12748.75</v>
      </c>
      <c r="G70" s="21">
        <f t="shared" si="18"/>
        <v>1.4104393391766057E-2</v>
      </c>
      <c r="H70" s="46">
        <v>12748.75</v>
      </c>
      <c r="I70" s="21">
        <f t="shared" si="19"/>
        <v>0</v>
      </c>
    </row>
    <row r="71" spans="1:9" ht="16.5" x14ac:dyDescent="0.3">
      <c r="A71" s="37"/>
      <c r="B71" s="34" t="s">
        <v>63</v>
      </c>
      <c r="C71" s="15" t="s">
        <v>132</v>
      </c>
      <c r="D71" s="13" t="s">
        <v>126</v>
      </c>
      <c r="E71" s="47">
        <v>3747.5</v>
      </c>
      <c r="F71" s="46">
        <v>3904</v>
      </c>
      <c r="G71" s="21">
        <f t="shared" si="18"/>
        <v>4.1761174116077382E-2</v>
      </c>
      <c r="H71" s="46">
        <v>3904</v>
      </c>
      <c r="I71" s="21">
        <f t="shared" si="19"/>
        <v>0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3391.7142857142858</v>
      </c>
      <c r="F72" s="46">
        <v>3468.1666666666665</v>
      </c>
      <c r="G72" s="21">
        <f t="shared" si="18"/>
        <v>2.2540926066324032E-2</v>
      </c>
      <c r="H72" s="46">
        <v>3462</v>
      </c>
      <c r="I72" s="21">
        <f t="shared" si="19"/>
        <v>1.7812439822837999E-3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6600.4464285714284</v>
      </c>
      <c r="F73" s="58">
        <v>7484.666666666667</v>
      </c>
      <c r="G73" s="31">
        <f t="shared" si="18"/>
        <v>0.13396370195017479</v>
      </c>
      <c r="H73" s="58">
        <v>7411.2</v>
      </c>
      <c r="I73" s="31">
        <f t="shared" si="19"/>
        <v>9.912924582613768E-3</v>
      </c>
    </row>
    <row r="74" spans="1:9" ht="15.75" customHeight="1" thickBot="1" x14ac:dyDescent="0.25">
      <c r="A74" s="185" t="s">
        <v>214</v>
      </c>
      <c r="B74" s="186"/>
      <c r="C74" s="186"/>
      <c r="D74" s="187"/>
      <c r="E74" s="86">
        <f>SUM(E68:E73)</f>
        <v>79225.509325396837</v>
      </c>
      <c r="F74" s="86">
        <f>SUM(F68:F73)</f>
        <v>81154.708333333343</v>
      </c>
      <c r="G74" s="110">
        <f t="shared" ref="G74" si="20">(F74-E74)/E74</f>
        <v>2.4350730268111694E-2</v>
      </c>
      <c r="H74" s="86">
        <f>SUM(H68:H73)</f>
        <v>81075.074999999997</v>
      </c>
      <c r="I74" s="111">
        <f t="shared" ref="I74" si="21">(F74-H74)/H74</f>
        <v>9.8221720218385176E-4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68</v>
      </c>
      <c r="C76" s="18" t="s">
        <v>138</v>
      </c>
      <c r="D76" s="20" t="s">
        <v>134</v>
      </c>
      <c r="E76" s="43">
        <v>3595</v>
      </c>
      <c r="F76" s="43">
        <v>3725.8</v>
      </c>
      <c r="G76" s="21">
        <f>(F76-E76)/E76</f>
        <v>3.6383866481223971E-2</v>
      </c>
      <c r="H76" s="43">
        <v>3732.6</v>
      </c>
      <c r="I76" s="21">
        <f>(F76-H76)/H76</f>
        <v>-1.8217864223328852E-3</v>
      </c>
    </row>
    <row r="77" spans="1:9" ht="16.5" x14ac:dyDescent="0.3">
      <c r="A77" s="37"/>
      <c r="B77" s="34" t="s">
        <v>67</v>
      </c>
      <c r="C77" s="15" t="s">
        <v>139</v>
      </c>
      <c r="D77" s="13" t="s">
        <v>135</v>
      </c>
      <c r="E77" s="47">
        <v>2742.7777777777778</v>
      </c>
      <c r="F77" s="47">
        <v>2747.2222222222222</v>
      </c>
      <c r="G77" s="21">
        <f>(F77-E77)/E77</f>
        <v>1.620417257443755E-3</v>
      </c>
      <c r="H77" s="47">
        <v>2747.2222222222222</v>
      </c>
      <c r="I77" s="21">
        <f>(F77-H77)/H77</f>
        <v>0</v>
      </c>
    </row>
    <row r="78" spans="1:9" ht="16.5" x14ac:dyDescent="0.3">
      <c r="A78" s="37"/>
      <c r="B78" s="34" t="s">
        <v>69</v>
      </c>
      <c r="C78" s="15" t="s">
        <v>140</v>
      </c>
      <c r="D78" s="13" t="s">
        <v>136</v>
      </c>
      <c r="E78" s="47">
        <v>1292.6319444444443</v>
      </c>
      <c r="F78" s="47">
        <v>1320</v>
      </c>
      <c r="G78" s="21">
        <f>(F78-E78)/E78</f>
        <v>2.1172349695657625E-2</v>
      </c>
      <c r="H78" s="47">
        <v>1320</v>
      </c>
      <c r="I78" s="21">
        <f>(F78-H78)/H78</f>
        <v>0</v>
      </c>
    </row>
    <row r="79" spans="1:9" ht="16.5" x14ac:dyDescent="0.3">
      <c r="A79" s="37"/>
      <c r="B79" s="34" t="s">
        <v>70</v>
      </c>
      <c r="C79" s="15" t="s">
        <v>141</v>
      </c>
      <c r="D79" s="13" t="s">
        <v>137</v>
      </c>
      <c r="E79" s="47">
        <v>2123.2291666666665</v>
      </c>
      <c r="F79" s="47">
        <v>2076.875</v>
      </c>
      <c r="G79" s="21">
        <f>(F79-E79)/E79</f>
        <v>-2.1831918755825862E-2</v>
      </c>
      <c r="H79" s="47">
        <v>2076.875</v>
      </c>
      <c r="I79" s="21">
        <f>(F79-H79)/H79</f>
        <v>0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1689.5</v>
      </c>
      <c r="F80" s="50">
        <v>1701.4</v>
      </c>
      <c r="G80" s="21">
        <f>(F80-E80)/E80</f>
        <v>7.0435039952649247E-3</v>
      </c>
      <c r="H80" s="50">
        <v>1701.4</v>
      </c>
      <c r="I80" s="21">
        <f>(F80-H80)/H80</f>
        <v>0</v>
      </c>
    </row>
    <row r="81" spans="1:11" ht="15.75" customHeight="1" thickBot="1" x14ac:dyDescent="0.25">
      <c r="A81" s="185" t="s">
        <v>193</v>
      </c>
      <c r="B81" s="186"/>
      <c r="C81" s="186"/>
      <c r="D81" s="187"/>
      <c r="E81" s="86">
        <f>SUM(E76:E80)</f>
        <v>11443.138888888889</v>
      </c>
      <c r="F81" s="86">
        <f>SUM(F76:F80)</f>
        <v>11571.297222222222</v>
      </c>
      <c r="G81" s="110">
        <f t="shared" ref="G81" si="22">(F81-E81)/E81</f>
        <v>1.1199578592703494E-2</v>
      </c>
      <c r="H81" s="86">
        <f>SUM(H76:H80)</f>
        <v>11578.097222222221</v>
      </c>
      <c r="I81" s="111">
        <f t="shared" ref="I81" si="23">(F81-H81)/H81</f>
        <v>-5.8731584901082099E-4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78</v>
      </c>
      <c r="C83" s="15" t="s">
        <v>149</v>
      </c>
      <c r="D83" s="20" t="s">
        <v>147</v>
      </c>
      <c r="E83" s="43">
        <v>1701.9</v>
      </c>
      <c r="F83" s="43">
        <v>1972.3</v>
      </c>
      <c r="G83" s="22">
        <f t="shared" ref="G83:G89" si="24">(F83-E83)/E83</f>
        <v>0.15888125036723652</v>
      </c>
      <c r="H83" s="43">
        <v>1977.5555555555557</v>
      </c>
      <c r="I83" s="22">
        <f t="shared" ref="I83:I89" si="25">(F83-H83)/H83</f>
        <v>-2.6576019777503831E-3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1423</v>
      </c>
      <c r="F84" s="47">
        <v>1466.4285714285713</v>
      </c>
      <c r="G84" s="21">
        <f t="shared" si="24"/>
        <v>3.0519024194357928E-2</v>
      </c>
      <c r="H84" s="47">
        <v>1466.4285714285713</v>
      </c>
      <c r="I84" s="21">
        <f t="shared" si="25"/>
        <v>0</v>
      </c>
    </row>
    <row r="85" spans="1:11" ht="16.5" x14ac:dyDescent="0.3">
      <c r="A85" s="37"/>
      <c r="B85" s="34" t="s">
        <v>76</v>
      </c>
      <c r="C85" s="15" t="s">
        <v>143</v>
      </c>
      <c r="D85" s="13" t="s">
        <v>161</v>
      </c>
      <c r="E85" s="47">
        <v>1452.1</v>
      </c>
      <c r="F85" s="32">
        <v>1421.4444444444443</v>
      </c>
      <c r="G85" s="21">
        <f t="shared" si="24"/>
        <v>-2.1111187628645112E-2</v>
      </c>
      <c r="H85" s="32">
        <v>1421.4444444444443</v>
      </c>
      <c r="I85" s="21">
        <f t="shared" si="25"/>
        <v>0</v>
      </c>
    </row>
    <row r="86" spans="1:11" ht="16.5" x14ac:dyDescent="0.3">
      <c r="A86" s="37"/>
      <c r="B86" s="34" t="s">
        <v>75</v>
      </c>
      <c r="C86" s="15" t="s">
        <v>148</v>
      </c>
      <c r="D86" s="13" t="s">
        <v>145</v>
      </c>
      <c r="E86" s="47">
        <v>923.47499999999991</v>
      </c>
      <c r="F86" s="47">
        <v>824.77777777777783</v>
      </c>
      <c r="G86" s="21">
        <f t="shared" si="24"/>
        <v>-0.10687590050864625</v>
      </c>
      <c r="H86" s="47">
        <v>824.77777777777783</v>
      </c>
      <c r="I86" s="21">
        <f t="shared" si="25"/>
        <v>0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1420.95</v>
      </c>
      <c r="F87" s="61">
        <v>1504.9</v>
      </c>
      <c r="G87" s="21">
        <f t="shared" si="24"/>
        <v>5.9080192828741364E-2</v>
      </c>
      <c r="H87" s="61">
        <v>1504.9</v>
      </c>
      <c r="I87" s="21">
        <f t="shared" si="25"/>
        <v>0</v>
      </c>
    </row>
    <row r="88" spans="1:11" ht="16.5" x14ac:dyDescent="0.3">
      <c r="A88" s="37"/>
      <c r="B88" s="34" t="s">
        <v>79</v>
      </c>
      <c r="C88" s="15" t="s">
        <v>155</v>
      </c>
      <c r="D88" s="25" t="s">
        <v>156</v>
      </c>
      <c r="E88" s="61">
        <v>8750</v>
      </c>
      <c r="F88" s="61">
        <v>8250</v>
      </c>
      <c r="G88" s="21">
        <f t="shared" si="24"/>
        <v>-5.7142857142857141E-2</v>
      </c>
      <c r="H88" s="61">
        <v>8250</v>
      </c>
      <c r="I88" s="21">
        <f t="shared" si="25"/>
        <v>0</v>
      </c>
    </row>
    <row r="89" spans="1:11" ht="16.5" customHeight="1" thickBot="1" x14ac:dyDescent="0.35">
      <c r="A89" s="35"/>
      <c r="B89" s="36" t="s">
        <v>80</v>
      </c>
      <c r="C89" s="16" t="s">
        <v>151</v>
      </c>
      <c r="D89" s="12" t="s">
        <v>150</v>
      </c>
      <c r="E89" s="50">
        <v>3691.3</v>
      </c>
      <c r="F89" s="50">
        <v>3996</v>
      </c>
      <c r="G89" s="23">
        <f t="shared" si="24"/>
        <v>8.25454446942811E-2</v>
      </c>
      <c r="H89" s="50">
        <v>3996</v>
      </c>
      <c r="I89" s="23">
        <f t="shared" si="25"/>
        <v>0</v>
      </c>
    </row>
    <row r="90" spans="1:11" ht="15.75" customHeight="1" thickBot="1" x14ac:dyDescent="0.25">
      <c r="A90" s="185" t="s">
        <v>194</v>
      </c>
      <c r="B90" s="186"/>
      <c r="C90" s="186"/>
      <c r="D90" s="187"/>
      <c r="E90" s="86">
        <f>SUM(E83:E89)</f>
        <v>19362.724999999999</v>
      </c>
      <c r="F90" s="86">
        <f>SUM(F83:F89)</f>
        <v>19435.850793650792</v>
      </c>
      <c r="G90" s="120">
        <f t="shared" ref="G90:G91" si="26">(F90-E90)/E90</f>
        <v>3.7766271870717395E-3</v>
      </c>
      <c r="H90" s="86">
        <f>SUM(H83:H89)</f>
        <v>19441.106349206348</v>
      </c>
      <c r="I90" s="111">
        <f t="shared" ref="I90:I91" si="27">(F90-H90)/H90</f>
        <v>-2.703321231391764E-4</v>
      </c>
    </row>
    <row r="91" spans="1:11" ht="15.75" customHeight="1" thickBot="1" x14ac:dyDescent="0.25">
      <c r="A91" s="185" t="s">
        <v>195</v>
      </c>
      <c r="B91" s="186"/>
      <c r="C91" s="186"/>
      <c r="D91" s="187"/>
      <c r="E91" s="106">
        <f>SUM(E32,E39,E47,E55,E66,E74,E81,E90)</f>
        <v>348634.52149801585</v>
      </c>
      <c r="F91" s="106">
        <f>SUM(F32,F39,F47,F55,F66,F74,F81,F90)</f>
        <v>350537.11279365077</v>
      </c>
      <c r="G91" s="108">
        <f t="shared" si="26"/>
        <v>5.4572659283993142E-3</v>
      </c>
      <c r="H91" s="106">
        <f>SUM(H32,H39,H47,H55,H66,H74,H81,H90)</f>
        <v>352145.02556349209</v>
      </c>
      <c r="I91" s="121">
        <f t="shared" si="27"/>
        <v>-4.5660527712080741E-3</v>
      </c>
      <c r="J91" s="122"/>
    </row>
    <row r="92" spans="1:11" x14ac:dyDescent="0.25">
      <c r="E92" s="123"/>
      <c r="F92" s="123"/>
      <c r="K92" s="124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B10" zoomScaleNormal="100" workbookViewId="0">
      <selection activeCell="D30" sqref="D3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28" customWidth="1"/>
    <col min="4" max="5" width="13.125" customWidth="1"/>
    <col min="6" max="6" width="10.75" customWidth="1"/>
    <col min="7" max="7" width="10.125" style="82" customWidth="1"/>
    <col min="8" max="8" width="11.25" style="82" customWidth="1"/>
    <col min="9" max="9" width="11.75" customWidth="1"/>
    <col min="11" max="11" width="9.6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5" t="s">
        <v>205</v>
      </c>
      <c r="B9" s="26"/>
      <c r="C9" s="26"/>
      <c r="D9" s="26"/>
      <c r="E9" s="134"/>
      <c r="F9" s="13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79" t="s">
        <v>3</v>
      </c>
      <c r="B13" s="179"/>
      <c r="C13" s="181" t="s">
        <v>0</v>
      </c>
      <c r="D13" s="175" t="s">
        <v>207</v>
      </c>
      <c r="E13" s="175" t="s">
        <v>208</v>
      </c>
      <c r="F13" s="175" t="s">
        <v>209</v>
      </c>
      <c r="G13" s="175" t="s">
        <v>210</v>
      </c>
      <c r="H13" s="175" t="s">
        <v>211</v>
      </c>
      <c r="I13" s="175" t="s">
        <v>212</v>
      </c>
    </row>
    <row r="14" spans="1:9" ht="42.75" customHeight="1" thickBot="1" x14ac:dyDescent="0.25">
      <c r="A14" s="180"/>
      <c r="B14" s="180"/>
      <c r="C14" s="182"/>
      <c r="D14" s="195"/>
      <c r="E14" s="195"/>
      <c r="F14" s="195"/>
      <c r="G14" s="176"/>
      <c r="H14" s="176"/>
      <c r="I14" s="195"/>
    </row>
    <row r="15" spans="1:9" ht="17.25" customHeight="1" thickBot="1" x14ac:dyDescent="0.3">
      <c r="A15" s="90" t="s">
        <v>24</v>
      </c>
      <c r="B15" s="129" t="s">
        <v>22</v>
      </c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9" t="s">
        <v>163</v>
      </c>
      <c r="D16" s="137">
        <v>1416.67</v>
      </c>
      <c r="E16" s="138">
        <v>1750</v>
      </c>
      <c r="F16" s="141">
        <v>1125</v>
      </c>
      <c r="G16" s="142">
        <v>1500</v>
      </c>
      <c r="H16" s="138">
        <v>1250</v>
      </c>
      <c r="I16" s="143">
        <v>1408.3340000000001</v>
      </c>
    </row>
    <row r="17" spans="1:9" ht="16.5" x14ac:dyDescent="0.3">
      <c r="A17" s="92"/>
      <c r="B17" s="144" t="s">
        <v>5</v>
      </c>
      <c r="C17" s="15" t="s">
        <v>164</v>
      </c>
      <c r="D17" s="93">
        <v>1666.67</v>
      </c>
      <c r="E17" s="32">
        <v>1500</v>
      </c>
      <c r="F17" s="145">
        <v>1375</v>
      </c>
      <c r="G17" s="146">
        <v>1375</v>
      </c>
      <c r="H17" s="32">
        <v>1583</v>
      </c>
      <c r="I17" s="147">
        <v>1499.934</v>
      </c>
    </row>
    <row r="18" spans="1:9" ht="16.5" x14ac:dyDescent="0.3">
      <c r="A18" s="92"/>
      <c r="B18" s="144" t="s">
        <v>6</v>
      </c>
      <c r="C18" s="14" t="s">
        <v>165</v>
      </c>
      <c r="D18" s="148">
        <v>1333.33</v>
      </c>
      <c r="E18" s="149">
        <v>1500</v>
      </c>
      <c r="F18" s="145">
        <v>1000</v>
      </c>
      <c r="G18" s="150">
        <v>1375</v>
      </c>
      <c r="H18" s="149">
        <v>1333</v>
      </c>
      <c r="I18" s="147">
        <v>1308.2660000000001</v>
      </c>
    </row>
    <row r="19" spans="1:9" ht="16.5" x14ac:dyDescent="0.3">
      <c r="A19" s="92"/>
      <c r="B19" s="144" t="s">
        <v>7</v>
      </c>
      <c r="C19" s="15" t="s">
        <v>166</v>
      </c>
      <c r="D19" s="93">
        <v>666.67</v>
      </c>
      <c r="E19" s="32">
        <v>500</v>
      </c>
      <c r="F19" s="145">
        <v>625</v>
      </c>
      <c r="G19" s="146">
        <v>825</v>
      </c>
      <c r="H19" s="32">
        <v>583</v>
      </c>
      <c r="I19" s="147">
        <v>639.93399999999997</v>
      </c>
    </row>
    <row r="20" spans="1:9" ht="16.5" x14ac:dyDescent="0.3">
      <c r="A20" s="92"/>
      <c r="B20" s="144" t="s">
        <v>8</v>
      </c>
      <c r="C20" s="15" t="s">
        <v>167</v>
      </c>
      <c r="D20" s="93">
        <v>2000</v>
      </c>
      <c r="E20" s="32">
        <v>3000</v>
      </c>
      <c r="F20" s="145">
        <v>2750</v>
      </c>
      <c r="G20" s="146">
        <v>2000</v>
      </c>
      <c r="H20" s="32">
        <v>2166</v>
      </c>
      <c r="I20" s="147">
        <v>2383.1999999999998</v>
      </c>
    </row>
    <row r="21" spans="1:9" ht="16.5" x14ac:dyDescent="0.3">
      <c r="A21" s="92"/>
      <c r="B21" s="144" t="s">
        <v>9</v>
      </c>
      <c r="C21" s="15" t="s">
        <v>168</v>
      </c>
      <c r="D21" s="93">
        <v>1166.67</v>
      </c>
      <c r="E21" s="32">
        <v>1250</v>
      </c>
      <c r="F21" s="145">
        <v>1500</v>
      </c>
      <c r="G21" s="146">
        <v>1750</v>
      </c>
      <c r="H21" s="32">
        <v>1083</v>
      </c>
      <c r="I21" s="147">
        <v>1349.934</v>
      </c>
    </row>
    <row r="22" spans="1:9" ht="16.5" x14ac:dyDescent="0.3">
      <c r="A22" s="92"/>
      <c r="B22" s="144" t="s">
        <v>10</v>
      </c>
      <c r="C22" s="15" t="s">
        <v>169</v>
      </c>
      <c r="D22" s="93">
        <v>1000</v>
      </c>
      <c r="E22" s="32">
        <v>1250</v>
      </c>
      <c r="F22" s="145">
        <v>1000</v>
      </c>
      <c r="G22" s="146">
        <v>1500</v>
      </c>
      <c r="H22" s="32">
        <v>916</v>
      </c>
      <c r="I22" s="147">
        <v>1133.2</v>
      </c>
    </row>
    <row r="23" spans="1:9" ht="16.5" x14ac:dyDescent="0.3">
      <c r="A23" s="92"/>
      <c r="B23" s="144" t="s">
        <v>11</v>
      </c>
      <c r="C23" s="15" t="s">
        <v>170</v>
      </c>
      <c r="D23" s="93">
        <v>233.33</v>
      </c>
      <c r="E23" s="32">
        <v>250</v>
      </c>
      <c r="F23" s="145">
        <v>250</v>
      </c>
      <c r="G23" s="146">
        <v>375</v>
      </c>
      <c r="H23" s="32">
        <v>300</v>
      </c>
      <c r="I23" s="147">
        <v>281.666</v>
      </c>
    </row>
    <row r="24" spans="1:9" ht="16.5" x14ac:dyDescent="0.3">
      <c r="A24" s="92"/>
      <c r="B24" s="144" t="s">
        <v>12</v>
      </c>
      <c r="C24" s="15" t="s">
        <v>171</v>
      </c>
      <c r="D24" s="93"/>
      <c r="E24" s="32">
        <v>250</v>
      </c>
      <c r="F24" s="145">
        <v>400</v>
      </c>
      <c r="G24" s="146">
        <v>500</v>
      </c>
      <c r="H24" s="32">
        <v>500</v>
      </c>
      <c r="I24" s="147">
        <v>412.5</v>
      </c>
    </row>
    <row r="25" spans="1:9" ht="16.5" x14ac:dyDescent="0.3">
      <c r="A25" s="92"/>
      <c r="B25" s="144" t="s">
        <v>13</v>
      </c>
      <c r="C25" s="15" t="s">
        <v>172</v>
      </c>
      <c r="D25" s="93">
        <v>583.33000000000004</v>
      </c>
      <c r="E25" s="32">
        <v>250</v>
      </c>
      <c r="F25" s="145">
        <v>400</v>
      </c>
      <c r="G25" s="146">
        <v>500</v>
      </c>
      <c r="H25" s="32">
        <v>500</v>
      </c>
      <c r="I25" s="147">
        <v>446.666</v>
      </c>
    </row>
    <row r="26" spans="1:9" ht="16.5" x14ac:dyDescent="0.3">
      <c r="A26" s="92"/>
      <c r="B26" s="144" t="s">
        <v>14</v>
      </c>
      <c r="C26" s="15" t="s">
        <v>173</v>
      </c>
      <c r="D26" s="93">
        <v>416.67</v>
      </c>
      <c r="E26" s="32">
        <v>250</v>
      </c>
      <c r="F26" s="145">
        <v>400</v>
      </c>
      <c r="G26" s="146">
        <v>500</v>
      </c>
      <c r="H26" s="32">
        <v>500</v>
      </c>
      <c r="I26" s="147">
        <v>413.334</v>
      </c>
    </row>
    <row r="27" spans="1:9" ht="16.5" x14ac:dyDescent="0.3">
      <c r="A27" s="92"/>
      <c r="B27" s="144" t="s">
        <v>15</v>
      </c>
      <c r="C27" s="15" t="s">
        <v>174</v>
      </c>
      <c r="D27" s="93">
        <v>1166.67</v>
      </c>
      <c r="E27" s="32">
        <v>1000</v>
      </c>
      <c r="F27" s="145">
        <v>875</v>
      </c>
      <c r="G27" s="146">
        <v>1250</v>
      </c>
      <c r="H27" s="32">
        <v>1000</v>
      </c>
      <c r="I27" s="147">
        <v>1058.3340000000001</v>
      </c>
    </row>
    <row r="28" spans="1:9" ht="16.5" x14ac:dyDescent="0.3">
      <c r="A28" s="92"/>
      <c r="B28" s="151" t="s">
        <v>16</v>
      </c>
      <c r="C28" s="14" t="s">
        <v>175</v>
      </c>
      <c r="D28" s="148">
        <v>333.33</v>
      </c>
      <c r="E28" s="149">
        <v>350</v>
      </c>
      <c r="F28" s="145">
        <v>400</v>
      </c>
      <c r="G28" s="146">
        <v>500</v>
      </c>
      <c r="H28" s="32">
        <v>500</v>
      </c>
      <c r="I28" s="147">
        <v>416.666</v>
      </c>
    </row>
    <row r="29" spans="1:9" ht="16.5" x14ac:dyDescent="0.3">
      <c r="A29" s="92"/>
      <c r="B29" s="151" t="s">
        <v>17</v>
      </c>
      <c r="C29" s="14" t="s">
        <v>176</v>
      </c>
      <c r="D29" s="148"/>
      <c r="E29" s="149">
        <v>1500</v>
      </c>
      <c r="F29" s="145">
        <v>875</v>
      </c>
      <c r="G29" s="146">
        <v>1000</v>
      </c>
      <c r="H29" s="32">
        <v>916</v>
      </c>
      <c r="I29" s="147">
        <v>1072.75</v>
      </c>
    </row>
    <row r="30" spans="1:9" ht="16.5" x14ac:dyDescent="0.3">
      <c r="A30" s="92"/>
      <c r="B30" s="144" t="s">
        <v>18</v>
      </c>
      <c r="C30" s="15" t="s">
        <v>177</v>
      </c>
      <c r="D30" s="93">
        <v>750</v>
      </c>
      <c r="E30" s="32">
        <v>2500</v>
      </c>
      <c r="F30" s="145">
        <v>1000</v>
      </c>
      <c r="G30" s="146">
        <v>1000</v>
      </c>
      <c r="H30" s="32">
        <v>833</v>
      </c>
      <c r="I30" s="147">
        <v>1216.5999999999999</v>
      </c>
    </row>
    <row r="31" spans="1:9" ht="16.5" customHeight="1" thickBot="1" x14ac:dyDescent="0.35">
      <c r="A31" s="94"/>
      <c r="B31" s="152" t="s">
        <v>19</v>
      </c>
      <c r="C31" s="153" t="s">
        <v>178</v>
      </c>
      <c r="D31" s="154">
        <v>833.33</v>
      </c>
      <c r="E31" s="155">
        <v>750</v>
      </c>
      <c r="F31" s="156">
        <v>625</v>
      </c>
      <c r="G31" s="157">
        <v>1000</v>
      </c>
      <c r="H31" s="139">
        <v>833</v>
      </c>
      <c r="I31" s="95">
        <v>808.26599999999996</v>
      </c>
    </row>
    <row r="32" spans="1:9" ht="17.25" customHeight="1" thickBot="1" x14ac:dyDescent="0.3">
      <c r="A32" s="90" t="s">
        <v>20</v>
      </c>
      <c r="B32" s="159" t="s">
        <v>21</v>
      </c>
      <c r="C32" s="160"/>
      <c r="D32" s="161"/>
      <c r="E32" s="161"/>
      <c r="F32" s="162"/>
      <c r="G32" s="161"/>
      <c r="H32" s="163"/>
      <c r="I32" s="164"/>
    </row>
    <row r="33" spans="1:9" ht="16.5" x14ac:dyDescent="0.3">
      <c r="A33" s="91"/>
      <c r="B33" s="140" t="s">
        <v>26</v>
      </c>
      <c r="C33" s="136" t="s">
        <v>179</v>
      </c>
      <c r="D33" s="137">
        <v>2500</v>
      </c>
      <c r="E33" s="137">
        <v>3000</v>
      </c>
      <c r="F33" s="141">
        <v>2000</v>
      </c>
      <c r="G33" s="143">
        <v>3000</v>
      </c>
      <c r="H33" s="138">
        <v>1666</v>
      </c>
      <c r="I33" s="83">
        <v>2433.1999999999998</v>
      </c>
    </row>
    <row r="34" spans="1:9" ht="16.5" x14ac:dyDescent="0.3">
      <c r="A34" s="92"/>
      <c r="B34" s="144" t="s">
        <v>27</v>
      </c>
      <c r="C34" s="15" t="s">
        <v>180</v>
      </c>
      <c r="D34" s="93">
        <v>2000</v>
      </c>
      <c r="E34" s="93">
        <v>3000</v>
      </c>
      <c r="F34" s="145">
        <v>2000</v>
      </c>
      <c r="G34" s="147">
        <v>3000</v>
      </c>
      <c r="H34" s="32">
        <v>2166</v>
      </c>
      <c r="I34" s="147">
        <v>2433.1999999999998</v>
      </c>
    </row>
    <row r="35" spans="1:9" ht="16.5" x14ac:dyDescent="0.3">
      <c r="A35" s="92"/>
      <c r="B35" s="151" t="s">
        <v>28</v>
      </c>
      <c r="C35" s="15" t="s">
        <v>181</v>
      </c>
      <c r="D35" s="93">
        <v>2000</v>
      </c>
      <c r="E35" s="93">
        <v>1750</v>
      </c>
      <c r="F35" s="145">
        <v>1750</v>
      </c>
      <c r="G35" s="147">
        <v>1750</v>
      </c>
      <c r="H35" s="32">
        <v>2000</v>
      </c>
      <c r="I35" s="147">
        <v>1850</v>
      </c>
    </row>
    <row r="36" spans="1:9" ht="16.5" x14ac:dyDescent="0.3">
      <c r="A36" s="92"/>
      <c r="B36" s="144" t="s">
        <v>29</v>
      </c>
      <c r="C36" s="15" t="s">
        <v>182</v>
      </c>
      <c r="D36" s="93"/>
      <c r="E36" s="93">
        <v>2000</v>
      </c>
      <c r="F36" s="145">
        <v>1000</v>
      </c>
      <c r="G36" s="147">
        <v>2500</v>
      </c>
      <c r="H36" s="32">
        <v>1250</v>
      </c>
      <c r="I36" s="147">
        <v>1687.5</v>
      </c>
    </row>
    <row r="37" spans="1:9" ht="16.5" customHeight="1" thickBot="1" x14ac:dyDescent="0.35">
      <c r="A37" s="94"/>
      <c r="B37" s="151" t="s">
        <v>30</v>
      </c>
      <c r="C37" s="15" t="s">
        <v>183</v>
      </c>
      <c r="D37" s="165">
        <v>1500</v>
      </c>
      <c r="E37" s="165">
        <v>1500</v>
      </c>
      <c r="F37" s="156">
        <v>1000</v>
      </c>
      <c r="G37" s="158">
        <v>1750</v>
      </c>
      <c r="H37" s="166">
        <v>1000</v>
      </c>
      <c r="I37" s="158">
        <v>1350</v>
      </c>
    </row>
    <row r="38" spans="1:9" ht="17.25" customHeight="1" thickBot="1" x14ac:dyDescent="0.3">
      <c r="A38" s="90" t="s">
        <v>25</v>
      </c>
      <c r="B38" s="159" t="s">
        <v>51</v>
      </c>
      <c r="C38" s="160"/>
      <c r="D38" s="161"/>
      <c r="E38" s="161"/>
      <c r="F38" s="162"/>
      <c r="G38" s="167"/>
      <c r="H38" s="168"/>
      <c r="I38" s="164"/>
    </row>
    <row r="39" spans="1:9" ht="16.5" x14ac:dyDescent="0.3">
      <c r="A39" s="91"/>
      <c r="B39" s="140" t="s">
        <v>31</v>
      </c>
      <c r="C39" s="19" t="s">
        <v>213</v>
      </c>
      <c r="D39" s="42">
        <v>25000</v>
      </c>
      <c r="E39" s="42">
        <v>27000</v>
      </c>
      <c r="F39" s="141">
        <v>30000</v>
      </c>
      <c r="G39" s="169">
        <v>20000</v>
      </c>
      <c r="H39" s="170">
        <v>24333</v>
      </c>
      <c r="I39" s="83">
        <v>25266.6</v>
      </c>
    </row>
    <row r="40" spans="1:9" ht="17.25" thickBot="1" x14ac:dyDescent="0.35">
      <c r="A40" s="94"/>
      <c r="B40" s="152" t="s">
        <v>32</v>
      </c>
      <c r="C40" s="16" t="s">
        <v>185</v>
      </c>
      <c r="D40" s="49">
        <v>18000</v>
      </c>
      <c r="E40" s="49">
        <v>17000</v>
      </c>
      <c r="F40" s="156">
        <v>16000</v>
      </c>
      <c r="G40" s="85">
        <v>14500</v>
      </c>
      <c r="H40" s="171">
        <v>16333</v>
      </c>
      <c r="I40" s="95">
        <v>16366.6</v>
      </c>
    </row>
    <row r="41" spans="1:9" x14ac:dyDescent="0.25">
      <c r="D41" s="96"/>
      <c r="E41" s="96"/>
      <c r="F41" s="96"/>
      <c r="G41" s="97"/>
      <c r="H41" s="97"/>
      <c r="I41" s="96"/>
    </row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30-04-2018</vt:lpstr>
      <vt:lpstr>By Order</vt:lpstr>
      <vt:lpstr>All Stores</vt:lpstr>
      <vt:lpstr>'30-04-2018'!Print_Titles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2018-05-03T09:23:32Z</cp:lastPrinted>
  <dcterms:created xsi:type="dcterms:W3CDTF">2010-10-20T06:23:14Z</dcterms:created>
  <dcterms:modified xsi:type="dcterms:W3CDTF">2018-05-03T09:25:20Z</dcterms:modified>
</cp:coreProperties>
</file>