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4-05-2018" sheetId="9" r:id="rId4"/>
    <sheet name="By Order" sheetId="11" r:id="rId5"/>
    <sheet name="All Stores" sheetId="12" r:id="rId6"/>
  </sheets>
  <definedNames>
    <definedName name="_xlnm.Print_Titles" localSheetId="3">'14-05-2018'!$12:$14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3" i="11"/>
  <c r="G83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0" i="11"/>
  <c r="G70" i="11"/>
  <c r="I73" i="11"/>
  <c r="G73" i="11"/>
  <c r="I72" i="11"/>
  <c r="G72" i="11"/>
  <c r="I68" i="11"/>
  <c r="G68" i="11"/>
  <c r="I71" i="11"/>
  <c r="G71" i="11"/>
  <c r="I69" i="11"/>
  <c r="G69" i="11"/>
  <c r="I64" i="11"/>
  <c r="G64" i="11"/>
  <c r="I63" i="11"/>
  <c r="G63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4" i="11"/>
  <c r="G54" i="11"/>
  <c r="I53" i="11"/>
  <c r="G53" i="11"/>
  <c r="I52" i="11"/>
  <c r="G52" i="11"/>
  <c r="I51" i="11"/>
  <c r="G51" i="11"/>
  <c r="I50" i="11"/>
  <c r="G50" i="11"/>
  <c r="I49" i="11"/>
  <c r="G49" i="11"/>
  <c r="I43" i="11"/>
  <c r="G43" i="11"/>
  <c r="I44" i="11"/>
  <c r="G44" i="11"/>
  <c r="I46" i="11"/>
  <c r="G46" i="11"/>
  <c r="I42" i="11"/>
  <c r="G42" i="11"/>
  <c r="I45" i="11"/>
  <c r="G45" i="11"/>
  <c r="I41" i="11"/>
  <c r="G41" i="11"/>
  <c r="I35" i="11"/>
  <c r="G35" i="11"/>
  <c r="I38" i="11"/>
  <c r="G38" i="11"/>
  <c r="I34" i="11"/>
  <c r="G34" i="11"/>
  <c r="I37" i="11"/>
  <c r="G37" i="11"/>
  <c r="I36" i="11"/>
  <c r="G36" i="11"/>
  <c r="I16" i="11"/>
  <c r="G16" i="11"/>
  <c r="I26" i="11"/>
  <c r="G26" i="11"/>
  <c r="I21" i="11"/>
  <c r="G21" i="11"/>
  <c r="I30" i="11"/>
  <c r="G30" i="11"/>
  <c r="I29" i="11"/>
  <c r="G29" i="11"/>
  <c r="I25" i="11"/>
  <c r="G25" i="11"/>
  <c r="I27" i="11"/>
  <c r="G27" i="11"/>
  <c r="I23" i="11"/>
  <c r="G23" i="11"/>
  <c r="I17" i="11"/>
  <c r="G17" i="11"/>
  <c r="I28" i="11"/>
  <c r="G28" i="11"/>
  <c r="I31" i="11"/>
  <c r="G31" i="11"/>
  <c r="I18" i="11"/>
  <c r="G18" i="11"/>
  <c r="I22" i="11"/>
  <c r="G22" i="11"/>
  <c r="I20" i="11"/>
  <c r="G20" i="11"/>
  <c r="I24" i="11"/>
  <c r="G24" i="11"/>
  <c r="I19" i="11"/>
  <c r="G19" i="11"/>
  <c r="D41" i="8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<sst xmlns="http://schemas.openxmlformats.org/spreadsheetml/2006/main" count="849" uniqueCount="226">
  <si>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</si>
  <si>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</si>
  <si>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</si>
  <si>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</si>
  <si>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</si>
  <si>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</si>
  <si>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</si>
  <si>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</si>
  <si>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</si>
  <si>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</si>
  <si>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</si>
  <si>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</si>
  <si>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</si>
  <si>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</si>
  <si>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</si>
  <si>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</si>
  <si>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</si>
  <si>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</si>
  <si>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</si>
  <si>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</si>
  <si>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</si>
  <si>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</si>
  <si>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</si>
  <si>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</si>
  <si>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</si>
  <si>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</si>
  <si>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</si>
  <si>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</si>
  <si>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</si>
  <si>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</si>
  <si>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</si>
  <si>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</si>
  <si>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</si>
  <si>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</si>
  <si>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</si>
  <si>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</si>
  <si>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</si>
  <si>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</si>
  <si>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</si>
  <si>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</si>
  <si>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</si>
  <si>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</si>
  <si>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</si>
  <si>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</si>
  <si>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</si>
  <si>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</si>
  <si>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</si>
  <si>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</si>
  <si>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</si>
  <si>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</si>
  <si>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</si>
  <si>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</si>
  <si>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</si>
  <si>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</si>
  <si>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</si>
  <si>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</si>
  <si>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</si>
  <si>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</si>
  <si>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</si>
  <si>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</si>
  <si>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</si>
  <si>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</si>
  <si>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</si>
  <si>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</si>
  <si>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</si>
  <si>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</si>
  <si>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</si>
  <si>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</si>
  <si>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</si>
  <si>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</si>
  <si>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</si>
  <si>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</si>
  <si>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</si>
  <si>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</si>
  <si>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</si>
  <si>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</si>
  <si>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</si>
  <si>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</si>
  <si>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</si>
  <si>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</si>
  <si>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</si>
  <si>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</si>
  <si>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</si>
  <si>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</si>
  <si>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</si>
  <si>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</si>
  <si>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</si>
  <si>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</si>
  <si>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</si>
  <si>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</si>
  <si>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</si>
  <si>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</si>
  <si>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</si>
  <si>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</si>
  <si>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</si>
  <si>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</si>
  <si>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</si>
  <si>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</si>
  <si>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</si>
  <si>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</si>
  <si>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</si>
  <si>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</si>
  <si>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</si>
  <si>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</si>
  <si>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</si>
  <si>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</si>
  <si>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</si>
  <si>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</si>
  <si>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</si>
  <si>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</si>
  <si>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</si>
  <si>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</si>
  <si>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</si>
  <si>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</si>
  <si>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</si>
  <si>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</si>
  <si>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</si>
  <si>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</si>
  <si>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</si>
  <si>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</si>
  <si>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</si>
  <si>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</si>
  <si>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</si>
  <si>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</si>
  <si>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</si>
  <si>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</si>
  <si>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</si>
  <si>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</si>
  <si>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</si>
  <si>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</si>
  <si>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</si>
  <si>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</si>
  <si>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</si>
  <si>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</si>
  <si>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</si>
  <si>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</si>
  <si>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</si>
  <si>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</si>
  <si>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</si>
  <si>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</si>
  <si>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</si>
  <si>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</si>
  <si>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</si>
  <si>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</si>
  <si>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</si>
  <si>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</si>
  <si>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</si>
  <si>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</si>
  <si>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</si>
  <si>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</si>
  <si>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</si>
  <si>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</si>
  <si>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</si>
  <si>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</si>
  <si>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</si>
  <si>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</si>
  <si>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</si>
  <si>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</si>
  <si>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</si>
  <si>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</si>
  <si>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</si>
  <si>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</si>
  <si>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</si>
  <si>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</si>
  <si>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</si>
  <si>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</si>
  <si>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</si>
  <si>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</si>
  <si>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</si>
  <si>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</si>
  <si>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</si>
  <si>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</si>
  <si>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</si>
  <si>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</si>
  <si>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</si>
  <si>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</si>
  <si>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</si>
  <si>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</si>
  <si>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</si>
  <si>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</si>
  <si>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</si>
  <si>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</si>
  <si>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</si>
  <si>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</si>
  <si>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</si>
  <si>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</si>
  <si>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</si>
  <si>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</si>
  <si>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</si>
  <si>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</si>
  <si>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</si>
  <si>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</si>
  <si>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</si>
  <si>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</si>
  <si>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</si>
  <si>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</si>
  <si>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</si>
  <si>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</si>
  <si>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</si>
  <si>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</si>
  <si>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</si>
  <si>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</si>
  <si>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</si>
  <si>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</si>
  <si>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</si>
  <si>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</si>
  <si>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</si>
  <si>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</si>
  <si>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</si>
  <si>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</si>
  <si>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</si>
  <si>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</si>
  <si>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</si>
  <si>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</si>
  <si>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</si>
  <si>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</si>
  <si>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</si>
  <si>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2017 (ل.ل.)</t>
  </si>
  <si>
    <t>معدل أسعار  السوبرماركات في 8-05-2018 (ل.ل.)</t>
  </si>
  <si>
    <t>معدل أسعار المحلات والملاحم في 08-05-2018 (ل.ل.)</t>
  </si>
  <si>
    <t>المعدل العام للأسعار في 08-05-2018  (ل.ل.)</t>
  </si>
  <si>
    <t>المعدل العام للأسعار في 8-05-2018  (ل.ل.)</t>
  </si>
  <si>
    <t>معدل أسعار  السوبرماركات في 14-05-2018 (ل.ل.)</t>
  </si>
  <si>
    <t xml:space="preserve"> التاريخ 14 أيار 2018</t>
  </si>
  <si>
    <t>معدل أسعار المحلات والملاحم في 14-05-2018 (ل.ل.)</t>
  </si>
  <si>
    <t>المعدل العام للأسعار في 14-05-2018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</si>
</sst>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16" zoomScaleNormal="100" workbookViewId="0">
      <selection activeCell="F80" sqref="F8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222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1844.962</v>
      </c>
      <c r="F15" s="43">
        <v>1298.8</v>
      </c>
      <c r="G15" s="45">
        <f>(F15-E15)/E15</f>
        <v>-0.29602886129904032</v>
      </c>
      <c r="H15" s="43">
        <v>1318.8</v>
      </c>
      <c r="I15" s="45">
        <f>(F15-H15)/H15</f>
        <v>-1.5165301789505611E-2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1353.1742222222222</v>
      </c>
      <c r="F16" s="47">
        <v>1848.8</v>
      </c>
      <c r="G16" s="48">
        <f t="shared" ref="G16:G79" si="0">(F16-E16)/E16</f>
        <v>0.36626900633966164</v>
      </c>
      <c r="H16" s="47">
        <v>1709.8</v>
      </c>
      <c r="I16" s="44">
        <f t="shared" ref="I16:I30" si="1">(F16-H16)/H16</f>
        <v>8.1296058018481693E-2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1400.1399999999999</v>
      </c>
      <c r="F17" s="47">
        <v>1153.8</v>
      </c>
      <c r="G17" s="48">
        <f t="shared" si="0"/>
        <v>-0.17593954890225258</v>
      </c>
      <c r="H17" s="47">
        <v>1149.7</v>
      </c>
      <c r="I17" s="44">
        <f t="shared" si="1"/>
        <v>3.5661476907018429E-3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831.92600000000004</v>
      </c>
      <c r="F18" s="47">
        <v>842.3</v>
      </c>
      <c r="G18" s="48">
        <f t="shared" si="0"/>
        <v>1.2469859098044669E-2</v>
      </c>
      <c r="H18" s="47">
        <v>782.3</v>
      </c>
      <c r="I18" s="44">
        <f>(F18-H18)/H18</f>
        <v>7.6696919340406497E-2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2344.5342222222221</v>
      </c>
      <c r="F19" s="47">
        <v>2967.25</v>
      </c>
      <c r="G19" s="48">
        <f>(F19-E19)/E19</f>
        <v>0.26560319396299903</v>
      </c>
      <c r="H19" s="47">
        <v>3583.3333333333335</v>
      </c>
      <c r="I19" s="44">
        <f t="shared" si="1"/>
        <v>-0.17193023255813958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1223.5280000000002</v>
      </c>
      <c r="F20" s="47">
        <v>1434.8</v>
      </c>
      <c r="G20" s="48">
        <f t="shared" si="0"/>
        <v>0.17267443000895744</v>
      </c>
      <c r="H20" s="47">
        <v>1264.8</v>
      </c>
      <c r="I20" s="44">
        <f t="shared" si="1"/>
        <v>0.13440860215053763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1394.42</v>
      </c>
      <c r="F21" s="47">
        <v>1478.8</v>
      </c>
      <c r="G21" s="48">
        <f t="shared" si="0"/>
        <v>6.051261456376119E-2</v>
      </c>
      <c r="H21" s="47">
        <v>1369.8</v>
      </c>
      <c r="I21" s="44">
        <f t="shared" si="1"/>
        <v>7.9573660388377862E-2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417.96663000000001</v>
      </c>
      <c r="F22" s="47">
        <v>404.8</v>
      </c>
      <c r="G22" s="48">
        <f t="shared" si="0"/>
        <v>-3.1501629687518351E-2</v>
      </c>
      <c r="H22" s="47">
        <v>384.8</v>
      </c>
      <c r="I22" s="44">
        <f>(F22-H22)/H22</f>
        <v>5.1975051975051971E-2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456.89500000000004</v>
      </c>
      <c r="F23" s="47">
        <v>459.8</v>
      </c>
      <c r="G23" s="48">
        <f t="shared" si="0"/>
        <v>6.3581348012124719E-3</v>
      </c>
      <c r="H23" s="47">
        <v>439.8</v>
      </c>
      <c r="I23" s="44">
        <f t="shared" si="1"/>
        <v>4.5475216007276033E-2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474.16044444444447</v>
      </c>
      <c r="F24" s="47">
        <v>479.8</v>
      </c>
      <c r="G24" s="48">
        <f t="shared" si="0"/>
        <v>1.1893770603668124E-2</v>
      </c>
      <c r="H24" s="47">
        <v>454.8</v>
      </c>
      <c r="I24" s="44">
        <f t="shared" si="1"/>
        <v>5.4969217238346524E-2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468.36</v>
      </c>
      <c r="F25" s="47">
        <v>464.8</v>
      </c>
      <c r="G25" s="48">
        <f t="shared" si="0"/>
        <v>-7.6009906909215181E-3</v>
      </c>
      <c r="H25" s="47">
        <v>454.8</v>
      </c>
      <c r="I25" s="44">
        <f t="shared" si="1"/>
        <v>2.1987686895338608E-2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1331.2179999999998</v>
      </c>
      <c r="F26" s="47">
        <v>1299.8</v>
      </c>
      <c r="G26" s="48">
        <f t="shared" si="0"/>
        <v>-2.3600942895904274E-2</v>
      </c>
      <c r="H26" s="47">
        <v>1274.8</v>
      </c>
      <c r="I26" s="44">
        <f t="shared" si="1"/>
        <v>1.9610919359899594E-2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464.68000000000006</v>
      </c>
      <c r="F27" s="47">
        <v>504.8</v>
      </c>
      <c r="G27" s="48">
        <f t="shared" si="0"/>
        <v>8.6338985968838641E-2</v>
      </c>
      <c r="H27" s="47">
        <v>479.8</v>
      </c>
      <c r="I27" s="44">
        <f t="shared" si="1"/>
        <v>5.2105043768236763E-2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1048.6149999999998</v>
      </c>
      <c r="F28" s="47">
        <v>944.8</v>
      </c>
      <c r="G28" s="48">
        <f t="shared" si="0"/>
        <v>-9.9002016946162175E-2</v>
      </c>
      <c r="H28" s="47">
        <v>969.8</v>
      </c>
      <c r="I28" s="44">
        <f t="shared" si="1"/>
        <v>-2.5778511033202722E-2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1863.7166666666662</v>
      </c>
      <c r="F29" s="47">
        <v>1569.6666666666667</v>
      </c>
      <c r="G29" s="48">
        <f t="shared" si="0"/>
        <v>-0.15777612834568894</v>
      </c>
      <c r="H29" s="47">
        <v>1611.3333333333333</v>
      </c>
      <c r="I29" s="44">
        <f t="shared" si="1"/>
        <v>-2.5858502275548107E-2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1100.942</v>
      </c>
      <c r="F30" s="50">
        <v>747.3</v>
      </c>
      <c r="G30" s="51">
        <f t="shared" si="0"/>
        <v>-0.32121764815948528</v>
      </c>
      <c r="H30" s="50">
        <v>828.8</v>
      </c>
      <c r="I30" s="56">
        <f t="shared" si="1"/>
        <v>-9.833494208494209E-2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43">
        <v>2767.5</v>
      </c>
      <c r="G32" s="45">
        <f t="shared" si="0"/>
        <v>0.2220903596169238</v>
      </c>
      <c r="H32" s="43">
        <v>2705</v>
      </c>
      <c r="I32" s="44">
        <f>(F32-H32)/H32</f>
        <v>2.3105360443622922E-2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47">
        <v>2764</v>
      </c>
      <c r="G33" s="48">
        <f t="shared" si="0"/>
        <v>0.39782461717721684</v>
      </c>
      <c r="H33" s="47">
        <v>2714</v>
      </c>
      <c r="I33" s="44">
        <f>(F33-H33)/H33</f>
        <v>1.8422991893883568E-2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47">
        <v>1980</v>
      </c>
      <c r="G34" s="48">
        <f t="shared" si="0"/>
        <v>-1.0130804143738159E-2</v>
      </c>
      <c r="H34" s="47">
        <v>1886.25</v>
      </c>
      <c r="I34" s="44">
        <f>(F34-H34)/H34</f>
        <v>4.9701789264413522E-2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47">
        <v>1767.5</v>
      </c>
      <c r="G35" s="48">
        <f t="shared" si="0"/>
        <v>-5.8263111658013782E-2</v>
      </c>
      <c r="H35" s="47">
        <v>1662.5</v>
      </c>
      <c r="I35" s="44">
        <f>(F35-H35)/H35</f>
        <v>6.3157894736842107E-2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50">
        <v>1593.8</v>
      </c>
      <c r="G36" s="51">
        <f t="shared" si="0"/>
        <v>0.37693304535637145</v>
      </c>
      <c r="H36" s="50">
        <v>1563.8</v>
      </c>
      <c r="I36" s="56">
        <f>(F36-H36)/H36</f>
        <v>1.9184038879652129E-2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25339.454444444444</v>
      </c>
      <c r="F38" s="43">
        <v>28191.111111111109</v>
      </c>
      <c r="G38" s="45">
        <f t="shared" si="0"/>
        <v>0.11253820294035091</v>
      </c>
      <c r="H38" s="43">
        <v>28080</v>
      </c>
      <c r="I38" s="44">
        <f t="shared" ref="I38:I43" si="2">(F38-H38)/H38</f>
        <v>3.956948401392788E-3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14913.208888888888</v>
      </c>
      <c r="F39" s="57">
        <v>14582</v>
      </c>
      <c r="G39" s="48">
        <f t="shared" si="0"/>
        <v>-2.2209096067557676E-2</v>
      </c>
      <c r="H39" s="57">
        <v>14582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11379.9</v>
      </c>
      <c r="F40" s="57">
        <v>10773.5</v>
      </c>
      <c r="G40" s="48">
        <f t="shared" si="0"/>
        <v>-5.3286935737572358E-2</v>
      </c>
      <c r="H40" s="57">
        <v>10842.25</v>
      </c>
      <c r="I40" s="44">
        <f t="shared" si="2"/>
        <v>-6.3409347690746845E-3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6035.93</v>
      </c>
      <c r="F41" s="47">
        <v>5873.2</v>
      </c>
      <c r="G41" s="48">
        <f t="shared" si="0"/>
        <v>-2.6960219883265787E-2</v>
      </c>
      <c r="H41" s="47">
        <v>5723.2</v>
      </c>
      <c r="I41" s="44">
        <f t="shared" si="2"/>
        <v>2.6209113782499301E-2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9968.3809523809523</v>
      </c>
      <c r="F42" s="47">
        <v>9968.5714285714294</v>
      </c>
      <c r="G42" s="48">
        <f t="shared" si="0"/>
        <v>1.9108036840381922E-5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12156.678571428571</v>
      </c>
      <c r="F43" s="50">
        <v>12166.666666666666</v>
      </c>
      <c r="G43" s="51">
        <f t="shared" si="0"/>
        <v>8.2161382974870226E-4</v>
      </c>
      <c r="H43" s="50">
        <v>12170</v>
      </c>
      <c r="I43" s="59">
        <f t="shared" si="2"/>
        <v>-2.7389756231174523E-4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5190.7777777777783</v>
      </c>
      <c r="F45" s="43">
        <v>5481.1111111111113</v>
      </c>
      <c r="G45" s="45">
        <f t="shared" si="0"/>
        <v>5.5932529914163948E-2</v>
      </c>
      <c r="H45" s="43">
        <v>5653.333333333333</v>
      </c>
      <c r="I45" s="44">
        <f t="shared" ref="I45:I49" si="3">(F45-H45)/H45</f>
        <v>-3.0463836477987335E-2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6144.4444444444443</v>
      </c>
      <c r="G46" s="48">
        <f t="shared" si="0"/>
        <v>1.7741460541813935E-2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18021.525399999999</v>
      </c>
      <c r="F48" s="47">
        <v>19210.793333333335</v>
      </c>
      <c r="G48" s="48">
        <f t="shared" si="0"/>
        <v>6.5991524409656041E-2</v>
      </c>
      <c r="H48" s="47">
        <v>19210.793333333335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24150.969444444443</v>
      </c>
      <c r="F50" s="50">
        <v>25584</v>
      </c>
      <c r="G50" s="56">
        <f t="shared" si="0"/>
        <v>5.9336357443208289E-2</v>
      </c>
      <c r="H50" s="50">
        <v>25584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3722.1666666666665</v>
      </c>
      <c r="G53" s="48">
        <f t="shared" si="0"/>
        <v>-6.8565708804270764E-2</v>
      </c>
      <c r="H53" s="70">
        <v>3722.1666666666665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5400</v>
      </c>
      <c r="F55" s="70">
        <v>5500</v>
      </c>
      <c r="G55" s="48">
        <f t="shared" si="0"/>
        <v>1.8518518518518517E-2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4639.4444444444443</v>
      </c>
      <c r="F57" s="50">
        <v>4383.8888888888887</v>
      </c>
      <c r="G57" s="51">
        <f t="shared" si="0"/>
        <v>-5.5083223566040021E-2</v>
      </c>
      <c r="H57" s="50">
        <v>4383.8888888888887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5351.7</v>
      </c>
      <c r="F58" s="68">
        <v>5095</v>
      </c>
      <c r="G58" s="44">
        <f t="shared" si="0"/>
        <v>-4.7966066857260278E-2</v>
      </c>
      <c r="H58" s="68">
        <v>5045</v>
      </c>
      <c r="I58" s="44">
        <f t="shared" si="4"/>
        <v>9.9108027750247768E-3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4720.3999999999996</v>
      </c>
      <c r="F59" s="70">
        <v>4997</v>
      </c>
      <c r="G59" s="48">
        <f t="shared" si="0"/>
        <v>5.8596729090755105E-2</v>
      </c>
      <c r="H59" s="70">
        <v>4997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17509.875</v>
      </c>
      <c r="F60" s="73">
        <v>20801.25</v>
      </c>
      <c r="G60" s="51">
        <f t="shared" si="0"/>
        <v>0.18797250123144796</v>
      </c>
      <c r="H60" s="73">
        <v>20801.25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5891.6088888888889</v>
      </c>
      <c r="F62" s="54">
        <v>6452.7777777777774</v>
      </c>
      <c r="G62" s="45">
        <f t="shared" si="0"/>
        <v>9.5248836009329957E-2</v>
      </c>
      <c r="H62" s="54">
        <v>6502.5</v>
      </c>
      <c r="I62" s="44">
        <f t="shared" ref="I62:I67" si="5">(F62-H62)/H62</f>
        <v>-7.6466316374044791E-3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12805.375</v>
      </c>
      <c r="F64" s="46">
        <v>12748.75</v>
      </c>
      <c r="G64" s="48">
        <f t="shared" si="0"/>
        <v>-4.4219712425446348E-3</v>
      </c>
      <c r="H64" s="46">
        <v>13332.5</v>
      </c>
      <c r="I64" s="87">
        <f t="shared" si="5"/>
        <v>-4.3783986499156199E-2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6560.2777777777783</v>
      </c>
      <c r="F65" s="46">
        <v>7484.666666666667</v>
      </c>
      <c r="G65" s="48">
        <f t="shared" si="0"/>
        <v>0.14090697379006645</v>
      </c>
      <c r="H65" s="46">
        <v>7484.666666666667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3610</v>
      </c>
      <c r="F66" s="46">
        <v>3904</v>
      </c>
      <c r="G66" s="48">
        <f t="shared" si="0"/>
        <v>8.1440443213296396E-2</v>
      </c>
      <c r="H66" s="46">
        <v>3882.2222222222222</v>
      </c>
      <c r="I66" s="87">
        <f t="shared" si="5"/>
        <v>5.6096164854035624E-3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3419.4952380952382</v>
      </c>
      <c r="F67" s="58">
        <v>3462</v>
      </c>
      <c r="G67" s="51">
        <f t="shared" si="0"/>
        <v>1.2430127532050101E-2</v>
      </c>
      <c r="H67" s="58">
        <v>3468.1666666666665</v>
      </c>
      <c r="I67" s="88">
        <f t="shared" si="5"/>
        <v>-1.7780767936949921E-3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3599.96</v>
      </c>
      <c r="F69" s="43">
        <v>3725.8</v>
      </c>
      <c r="G69" s="45">
        <f t="shared" si="0"/>
        <v>3.4955943954932872E-2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1298.375</v>
      </c>
      <c r="F71" s="47">
        <v>1320</v>
      </c>
      <c r="G71" s="48">
        <f t="shared" si="0"/>
        <v>1.6655434677962839E-2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2129.75</v>
      </c>
      <c r="F72" s="47">
        <v>2076.875</v>
      </c>
      <c r="G72" s="48">
        <f t="shared" si="0"/>
        <v>-2.4826857612395822E-2</v>
      </c>
      <c r="H72" s="47">
        <v>2076.875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1652</v>
      </c>
      <c r="F73" s="50">
        <v>1701.4</v>
      </c>
      <c r="G73" s="48">
        <f t="shared" si="0"/>
        <v>2.9903147699757923E-2</v>
      </c>
      <c r="H73" s="50">
        <v>1701.4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1452.7142857142858</v>
      </c>
      <c r="F75" s="43">
        <v>1466.4285714285713</v>
      </c>
      <c r="G75" s="44">
        <f t="shared" si="0"/>
        <v>9.4404562887205092E-3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1456.4</v>
      </c>
      <c r="F76" s="32">
        <v>1351.8</v>
      </c>
      <c r="G76" s="48">
        <f t="shared" si="0"/>
        <v>-7.1820928316396679E-2</v>
      </c>
      <c r="H76" s="32">
        <v>1421.4444444444443</v>
      </c>
      <c r="I76" s="44">
        <f t="shared" ref="I76:I81" si="6">(F76-H76)/H76</f>
        <v>-4.8995544438364694E-2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940.81999999999994</v>
      </c>
      <c r="F77" s="47">
        <v>824.77777777777783</v>
      </c>
      <c r="G77" s="48">
        <f t="shared" si="0"/>
        <v>-0.12334157673329874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1415.7</v>
      </c>
      <c r="F78" s="47">
        <v>1504.9</v>
      </c>
      <c r="G78" s="48">
        <f t="shared" si="0"/>
        <v>6.3007699371335768E-2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1738.4177777777775</v>
      </c>
      <c r="F79" s="61">
        <v>1972.3</v>
      </c>
      <c r="G79" s="48">
        <f t="shared" si="0"/>
        <v>0.13453740821794549</v>
      </c>
      <c r="H79" s="61">
        <v>1972.3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3857.7</v>
      </c>
      <c r="F81" s="50">
        <v>3996</v>
      </c>
      <c r="G81" s="51">
        <f>(F81-E81)/E81</f>
        <v>3.5850377167742489E-2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224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1844.962</v>
      </c>
      <c r="F15" s="83">
        <v>1175</v>
      </c>
      <c r="G15" s="44">
        <f>(F15-E15)/E15</f>
        <v>-0.36313051434121679</v>
      </c>
      <c r="H15" s="83">
        <v>1435</v>
      </c>
      <c r="I15" s="127">
        <f>(F15-H15)/H15</f>
        <v>-0.18118466898954705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1353.1742222222222</v>
      </c>
      <c r="F16" s="83">
        <v>1614.1</v>
      </c>
      <c r="G16" s="48">
        <f t="shared" ref="G16:G39" si="0">(F16-E16)/E16</f>
        <v>0.19282496924104703</v>
      </c>
      <c r="H16" s="83">
        <v>1779.1</v>
      </c>
      <c r="I16" s="48">
        <f>(F16-H16)/H16</f>
        <v>-9.2743522005508408E-2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1400.1399999999999</v>
      </c>
      <c r="F17" s="83">
        <v>1483.2</v>
      </c>
      <c r="G17" s="48">
        <f t="shared" si="0"/>
        <v>5.9322639164655092E-2</v>
      </c>
      <c r="H17" s="83">
        <v>1612.5</v>
      </c>
      <c r="I17" s="48">
        <f t="shared" ref="I17:I29" si="1">(F17-H17)/H17</f>
        <v>-8.0186046511627876E-2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831.92600000000004</v>
      </c>
      <c r="F18" s="83">
        <v>739.1</v>
      </c>
      <c r="G18" s="48">
        <f t="shared" si="0"/>
        <v>-0.11157963568875118</v>
      </c>
      <c r="H18" s="83">
        <v>851</v>
      </c>
      <c r="I18" s="48">
        <f t="shared" si="1"/>
        <v>-0.1314923619271445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2344.5342222222221</v>
      </c>
      <c r="F19" s="83">
        <v>2525.6999999999998</v>
      </c>
      <c r="G19" s="48">
        <f t="shared" si="0"/>
        <v>7.7271543345638696E-2</v>
      </c>
      <c r="H19" s="83">
        <v>2579.1</v>
      </c>
      <c r="I19" s="48">
        <f t="shared" si="1"/>
        <v>-2.0704897057112981E-2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1223.5280000000002</v>
      </c>
      <c r="F20" s="83">
        <v>1456.6</v>
      </c>
      <c r="G20" s="48">
        <f t="shared" si="0"/>
        <v>0.19049175825972076</v>
      </c>
      <c r="H20" s="83">
        <v>1441.6</v>
      </c>
      <c r="I20" s="48">
        <f t="shared" si="1"/>
        <v>1.0405105438401776E-2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1394.42</v>
      </c>
      <c r="F21" s="83">
        <v>1240.7</v>
      </c>
      <c r="G21" s="48">
        <f t="shared" si="0"/>
        <v>-0.1102393826824056</v>
      </c>
      <c r="H21" s="83">
        <v>1312.5</v>
      </c>
      <c r="I21" s="48">
        <f t="shared" si="1"/>
        <v>-5.4704761904761867E-2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417.96663000000001</v>
      </c>
      <c r="F22" s="83">
        <v>298.15999999999997</v>
      </c>
      <c r="G22" s="48">
        <f t="shared" si="0"/>
        <v>-0.2866416153844627</v>
      </c>
      <c r="H22" s="83">
        <v>405</v>
      </c>
      <c r="I22" s="48">
        <f t="shared" si="1"/>
        <v>-0.26380246913580258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456.89500000000004</v>
      </c>
      <c r="F23" s="83">
        <v>400</v>
      </c>
      <c r="G23" s="48">
        <f t="shared" si="0"/>
        <v>-0.1245253285765877</v>
      </c>
      <c r="H23" s="83">
        <v>437.5</v>
      </c>
      <c r="I23" s="48">
        <f t="shared" si="1"/>
        <v>-8.5714285714285715E-2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474.16044444444447</v>
      </c>
      <c r="F24" s="83">
        <v>397.8</v>
      </c>
      <c r="G24" s="48">
        <f t="shared" si="0"/>
        <v>-0.16104347239237352</v>
      </c>
      <c r="H24" s="83">
        <v>425</v>
      </c>
      <c r="I24" s="48">
        <f t="shared" si="1"/>
        <v>-6.3999999999999974E-2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468.36</v>
      </c>
      <c r="F25" s="83">
        <v>412.25400000000002</v>
      </c>
      <c r="G25" s="48">
        <f t="shared" si="0"/>
        <v>-0.1197924673328209</v>
      </c>
      <c r="H25" s="83">
        <v>425</v>
      </c>
      <c r="I25" s="48">
        <f t="shared" si="1"/>
        <v>-2.9990588235294071E-2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1331.2179999999998</v>
      </c>
      <c r="F26" s="83">
        <v>1075</v>
      </c>
      <c r="G26" s="48">
        <f t="shared" si="0"/>
        <v>-0.19246885183343365</v>
      </c>
      <c r="H26" s="83">
        <v>1062.5</v>
      </c>
      <c r="I26" s="48">
        <f t="shared" si="1"/>
        <v>1.1764705882352941E-2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464.68000000000006</v>
      </c>
      <c r="F27" s="83">
        <v>429.96000000000004</v>
      </c>
      <c r="G27" s="48">
        <f t="shared" si="0"/>
        <v>-7.4718085564259323E-2</v>
      </c>
      <c r="H27" s="83">
        <v>425</v>
      </c>
      <c r="I27" s="48">
        <f t="shared" si="1"/>
        <v>1.1670588235294203E-2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1048.6149999999998</v>
      </c>
      <c r="F28" s="83">
        <v>1062.5</v>
      </c>
      <c r="G28" s="48">
        <f t="shared" si="0"/>
        <v>1.3241275396594766E-2</v>
      </c>
      <c r="H28" s="83">
        <v>1104</v>
      </c>
      <c r="I28" s="48">
        <f t="shared" si="1"/>
        <v>-3.7590579710144928E-2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1863.7166666666662</v>
      </c>
      <c r="F29" s="83">
        <v>1350</v>
      </c>
      <c r="G29" s="48">
        <f t="shared" si="0"/>
        <v>-0.27564096831599921</v>
      </c>
      <c r="H29" s="83">
        <v>1316.6</v>
      </c>
      <c r="I29" s="48">
        <f t="shared" si="1"/>
        <v>2.5368373082181449E-2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1100.942</v>
      </c>
      <c r="F30" s="95">
        <v>813.2</v>
      </c>
      <c r="G30" s="51">
        <f t="shared" si="0"/>
        <v>-0.26135981732007679</v>
      </c>
      <c r="H30" s="95">
        <v>942.45</v>
      </c>
      <c r="I30" s="51">
        <f>(F30-H30)/H30</f>
        <v>-0.13714255398164357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83">
        <v>2410</v>
      </c>
      <c r="G32" s="44">
        <f t="shared" si="0"/>
        <v>6.422322192476472E-2</v>
      </c>
      <c r="H32" s="83">
        <v>2300</v>
      </c>
      <c r="I32" s="45">
        <f>(F32-H32)/H32</f>
        <v>4.7826086956521741E-2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83">
        <v>2458.1999999999998</v>
      </c>
      <c r="G33" s="48">
        <f t="shared" si="0"/>
        <v>0.24317383283105432</v>
      </c>
      <c r="H33" s="83">
        <v>2329.1</v>
      </c>
      <c r="I33" s="48">
        <f>(F33-H33)/H33</f>
        <v>5.5429135717659145E-2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83">
        <v>1828</v>
      </c>
      <c r="G34" s="48">
        <f t="shared" si="0"/>
        <v>-8.61207626135118E-2</v>
      </c>
      <c r="H34" s="83">
        <v>1940.7</v>
      </c>
      <c r="I34" s="48">
        <f>(F34-H34)/H34</f>
        <v>-5.8071829752151305E-2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83">
        <v>1700</v>
      </c>
      <c r="G35" s="48">
        <f t="shared" si="0"/>
        <v>-9.4227603857778452E-2</v>
      </c>
      <c r="H35" s="83">
        <v>1625</v>
      </c>
      <c r="I35" s="48">
        <f>(F35-H35)/H35</f>
        <v>4.6153846153846156E-2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83">
        <v>1308.2</v>
      </c>
      <c r="G36" s="55">
        <f t="shared" si="0"/>
        <v>0.13019438444924411</v>
      </c>
      <c r="H36" s="83">
        <v>1350</v>
      </c>
      <c r="I36" s="48">
        <f>(F36-H36)/H36</f>
        <v>-3.0962962962962928E-2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25339.454444444444</v>
      </c>
      <c r="F38" s="84">
        <v>24966.6</v>
      </c>
      <c r="G38" s="45">
        <f t="shared" si="0"/>
        <v>-1.4714383265903016E-2</v>
      </c>
      <c r="H38" s="84">
        <v>25766.6</v>
      </c>
      <c r="I38" s="45">
        <f>(F38-H38)/H38</f>
        <v>-3.1047945790286652E-2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14913.208888888888</v>
      </c>
      <c r="F39" s="85">
        <v>16416.599999999999</v>
      </c>
      <c r="G39" s="51">
        <f t="shared" si="0"/>
        <v>0.10080936452457354</v>
      </c>
      <c r="H39" s="85">
        <v>15966.6</v>
      </c>
      <c r="I39" s="51">
        <f>(F39-H39)/H39</f>
        <v>2.8183833752959186E-2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D21" zoomScaleNormal="100" workbookViewId="0">
      <selection activeCell="I42" sqref="I42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222</v>
      </c>
      <c r="E13" s="158" t="s">
        <v>224</v>
      </c>
      <c r="F13" s="165" t="s">
        <v>186</v>
      </c>
      <c r="G13" s="150" t="s">
        <v>217</v>
      </c>
      <c r="H13" s="167" t="s">
        <v>225</v>
      </c>
      <c r="I13" s="163" t="s">
        <v>196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1298.8</v>
      </c>
      <c r="E16" s="83">
        <v>1175</v>
      </c>
      <c r="F16" s="67">
        <f t="shared" ref="F16:F31" si="0">D16-E16</f>
        <v>123.79999999999995</v>
      </c>
      <c r="G16" s="42">
        <v>1844.962</v>
      </c>
      <c r="H16" s="66">
        <f>AVERAGE(D16:E16)</f>
        <v>1236.9000000000001</v>
      </c>
      <c r="I16" s="69">
        <f>(H16-G16)/G16</f>
        <v>-0.32957968782012848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1848.8</v>
      </c>
      <c r="E17" s="83">
        <v>1614.1</v>
      </c>
      <c r="F17" s="71">
        <f t="shared" si="0"/>
        <v>234.70000000000005</v>
      </c>
      <c r="G17" s="46">
        <v>1353.1742222222222</v>
      </c>
      <c r="H17" s="68">
        <f t="shared" ref="H17:H31" si="1">AVERAGE(D17:E17)</f>
        <v>1731.4499999999998</v>
      </c>
      <c r="I17" s="72">
        <f t="shared" ref="I17:I40" si="2">(H17-G17)/G17</f>
        <v>0.27954698779035425</v>
      </c>
    </row>
    <row r="18" spans="1:9" ht="16.5" x14ac:dyDescent="0.3">
      <c r="A18" s="37"/>
      <c r="B18" s="34" t="s">
        <v>6</v>
      </c>
      <c r="C18" s="15" t="s">
        <v>165</v>
      </c>
      <c r="D18" s="47">
        <v>1153.8</v>
      </c>
      <c r="E18" s="83">
        <v>1483.2</v>
      </c>
      <c r="F18" s="71">
        <f t="shared" si="0"/>
        <v>-329.40000000000009</v>
      </c>
      <c r="G18" s="46">
        <v>1400.1399999999999</v>
      </c>
      <c r="H18" s="68">
        <f t="shared" si="1"/>
        <v>1318.5</v>
      </c>
      <c r="I18" s="72">
        <f t="shared" si="2"/>
        <v>-5.8308454868798751E-2</v>
      </c>
    </row>
    <row r="19" spans="1:9" ht="16.5" x14ac:dyDescent="0.3">
      <c r="A19" s="37"/>
      <c r="B19" s="34" t="s">
        <v>7</v>
      </c>
      <c r="C19" s="15" t="s">
        <v>166</v>
      </c>
      <c r="D19" s="47">
        <v>842.3</v>
      </c>
      <c r="E19" s="83">
        <v>739.1</v>
      </c>
      <c r="F19" s="71">
        <f t="shared" si="0"/>
        <v>103.19999999999993</v>
      </c>
      <c r="G19" s="46">
        <v>831.92600000000004</v>
      </c>
      <c r="H19" s="68">
        <f t="shared" si="1"/>
        <v>790.7</v>
      </c>
      <c r="I19" s="72">
        <f t="shared" si="2"/>
        <v>-4.9554888295353192E-2</v>
      </c>
    </row>
    <row r="20" spans="1:9" ht="16.5" x14ac:dyDescent="0.3">
      <c r="A20" s="37"/>
      <c r="B20" s="34" t="s">
        <v>8</v>
      </c>
      <c r="C20" s="15" t="s">
        <v>167</v>
      </c>
      <c r="D20" s="47">
        <v>2967.25</v>
      </c>
      <c r="E20" s="83">
        <v>2525.6999999999998</v>
      </c>
      <c r="F20" s="71">
        <f t="shared" si="0"/>
        <v>441.55000000000018</v>
      </c>
      <c r="G20" s="46">
        <v>2344.5342222222221</v>
      </c>
      <c r="H20" s="68">
        <f t="shared" si="1"/>
        <v>2746.4749999999999</v>
      </c>
      <c r="I20" s="72">
        <f t="shared" si="2"/>
        <v>0.17143736865431886</v>
      </c>
    </row>
    <row r="21" spans="1:9" ht="16.5" x14ac:dyDescent="0.3">
      <c r="A21" s="37"/>
      <c r="B21" s="34" t="s">
        <v>9</v>
      </c>
      <c r="C21" s="15" t="s">
        <v>168</v>
      </c>
      <c r="D21" s="47">
        <v>1434.8</v>
      </c>
      <c r="E21" s="83">
        <v>1456.6</v>
      </c>
      <c r="F21" s="71">
        <f t="shared" si="0"/>
        <v>-21.799999999999955</v>
      </c>
      <c r="G21" s="46">
        <v>1223.5280000000002</v>
      </c>
      <c r="H21" s="68">
        <f t="shared" si="1"/>
        <v>1445.6999999999998</v>
      </c>
      <c r="I21" s="72">
        <f t="shared" si="2"/>
        <v>0.18158309413433898</v>
      </c>
    </row>
    <row r="22" spans="1:9" ht="16.5" x14ac:dyDescent="0.3">
      <c r="A22" s="37"/>
      <c r="B22" s="34" t="s">
        <v>10</v>
      </c>
      <c r="C22" s="15" t="s">
        <v>169</v>
      </c>
      <c r="D22" s="47">
        <v>1478.8</v>
      </c>
      <c r="E22" s="83">
        <v>1240.7</v>
      </c>
      <c r="F22" s="71">
        <f t="shared" si="0"/>
        <v>238.09999999999991</v>
      </c>
      <c r="G22" s="46">
        <v>1394.42</v>
      </c>
      <c r="H22" s="68">
        <f t="shared" si="1"/>
        <v>1359.75</v>
      </c>
      <c r="I22" s="72">
        <f t="shared" si="2"/>
        <v>-2.4863384059322206E-2</v>
      </c>
    </row>
    <row r="23" spans="1:9" ht="16.5" x14ac:dyDescent="0.3">
      <c r="A23" s="37"/>
      <c r="B23" s="34" t="s">
        <v>11</v>
      </c>
      <c r="C23" s="15" t="s">
        <v>170</v>
      </c>
      <c r="D23" s="47">
        <v>404.8</v>
      </c>
      <c r="E23" s="83">
        <v>298.15999999999997</v>
      </c>
      <c r="F23" s="71">
        <f t="shared" si="0"/>
        <v>106.64000000000004</v>
      </c>
      <c r="G23" s="46">
        <v>417.96663000000001</v>
      </c>
      <c r="H23" s="68">
        <f t="shared" si="1"/>
        <v>351.48</v>
      </c>
      <c r="I23" s="72">
        <f t="shared" si="2"/>
        <v>-0.15907162253599047</v>
      </c>
    </row>
    <row r="24" spans="1:9" ht="16.5" x14ac:dyDescent="0.3">
      <c r="A24" s="37"/>
      <c r="B24" s="34" t="s">
        <v>12</v>
      </c>
      <c r="C24" s="15" t="s">
        <v>171</v>
      </c>
      <c r="D24" s="47">
        <v>459.8</v>
      </c>
      <c r="E24" s="83">
        <v>400</v>
      </c>
      <c r="F24" s="71">
        <f t="shared" si="0"/>
        <v>59.800000000000011</v>
      </c>
      <c r="G24" s="46">
        <v>456.89500000000004</v>
      </c>
      <c r="H24" s="68">
        <f t="shared" si="1"/>
        <v>429.9</v>
      </c>
      <c r="I24" s="72">
        <f t="shared" si="2"/>
        <v>-5.9083596887687675E-2</v>
      </c>
    </row>
    <row r="25" spans="1:9" ht="16.5" x14ac:dyDescent="0.3">
      <c r="A25" s="37"/>
      <c r="B25" s="34" t="s">
        <v>13</v>
      </c>
      <c r="C25" s="15" t="s">
        <v>172</v>
      </c>
      <c r="D25" s="47">
        <v>479.8</v>
      </c>
      <c r="E25" s="83">
        <v>397.8</v>
      </c>
      <c r="F25" s="71">
        <f t="shared" si="0"/>
        <v>82</v>
      </c>
      <c r="G25" s="46">
        <v>474.16044444444447</v>
      </c>
      <c r="H25" s="68">
        <f t="shared" si="1"/>
        <v>438.8</v>
      </c>
      <c r="I25" s="72">
        <f t="shared" si="2"/>
        <v>-7.4574850894352701E-2</v>
      </c>
    </row>
    <row r="26" spans="1:9" ht="16.5" x14ac:dyDescent="0.3">
      <c r="A26" s="37"/>
      <c r="B26" s="34" t="s">
        <v>14</v>
      </c>
      <c r="C26" s="15" t="s">
        <v>173</v>
      </c>
      <c r="D26" s="47">
        <v>464.8</v>
      </c>
      <c r="E26" s="83">
        <v>412.25400000000002</v>
      </c>
      <c r="F26" s="71">
        <f t="shared" si="0"/>
        <v>52.545999999999992</v>
      </c>
      <c r="G26" s="46">
        <v>468.36</v>
      </c>
      <c r="H26" s="68">
        <f t="shared" si="1"/>
        <v>438.52700000000004</v>
      </c>
      <c r="I26" s="72">
        <f t="shared" si="2"/>
        <v>-6.369672901187115E-2</v>
      </c>
    </row>
    <row r="27" spans="1:9" ht="16.5" x14ac:dyDescent="0.3">
      <c r="A27" s="37"/>
      <c r="B27" s="34" t="s">
        <v>15</v>
      </c>
      <c r="C27" s="15" t="s">
        <v>174</v>
      </c>
      <c r="D27" s="47">
        <v>1299.8</v>
      </c>
      <c r="E27" s="83">
        <v>1075</v>
      </c>
      <c r="F27" s="71">
        <f t="shared" si="0"/>
        <v>224.79999999999995</v>
      </c>
      <c r="G27" s="46">
        <v>1331.2179999999998</v>
      </c>
      <c r="H27" s="68">
        <f t="shared" si="1"/>
        <v>1187.4000000000001</v>
      </c>
      <c r="I27" s="72">
        <f t="shared" si="2"/>
        <v>-0.10803489736466888</v>
      </c>
    </row>
    <row r="28" spans="1:9" ht="16.5" x14ac:dyDescent="0.3">
      <c r="A28" s="37"/>
      <c r="B28" s="34" t="s">
        <v>16</v>
      </c>
      <c r="C28" s="15" t="s">
        <v>175</v>
      </c>
      <c r="D28" s="47">
        <v>504.8</v>
      </c>
      <c r="E28" s="83">
        <v>429.96000000000004</v>
      </c>
      <c r="F28" s="71">
        <f t="shared" si="0"/>
        <v>74.839999999999975</v>
      </c>
      <c r="G28" s="46">
        <v>464.68000000000006</v>
      </c>
      <c r="H28" s="68">
        <f t="shared" si="1"/>
        <v>467.38</v>
      </c>
      <c r="I28" s="72">
        <f t="shared" si="2"/>
        <v>5.8104502022896E-3</v>
      </c>
    </row>
    <row r="29" spans="1:9" ht="16.5" x14ac:dyDescent="0.3">
      <c r="A29" s="37"/>
      <c r="B29" s="34" t="s">
        <v>17</v>
      </c>
      <c r="C29" s="15" t="s">
        <v>176</v>
      </c>
      <c r="D29" s="47">
        <v>944.8</v>
      </c>
      <c r="E29" s="83">
        <v>1062.5</v>
      </c>
      <c r="F29" s="71">
        <f t="shared" si="0"/>
        <v>-117.70000000000005</v>
      </c>
      <c r="G29" s="46">
        <v>1048.6149999999998</v>
      </c>
      <c r="H29" s="68">
        <f t="shared" si="1"/>
        <v>1003.65</v>
      </c>
      <c r="I29" s="72">
        <f t="shared" si="2"/>
        <v>-4.2880370774783703E-2</v>
      </c>
    </row>
    <row r="30" spans="1:9" ht="16.5" x14ac:dyDescent="0.3">
      <c r="A30" s="37"/>
      <c r="B30" s="34" t="s">
        <v>18</v>
      </c>
      <c r="C30" s="15" t="s">
        <v>177</v>
      </c>
      <c r="D30" s="47">
        <v>1569.6666666666667</v>
      </c>
      <c r="E30" s="83">
        <v>1350</v>
      </c>
      <c r="F30" s="71">
        <f t="shared" si="0"/>
        <v>219.66666666666674</v>
      </c>
      <c r="G30" s="46">
        <v>1863.7166666666662</v>
      </c>
      <c r="H30" s="68">
        <f t="shared" si="1"/>
        <v>1459.8333333333335</v>
      </c>
      <c r="I30" s="72">
        <f t="shared" si="2"/>
        <v>-0.21670854833084402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747.3</v>
      </c>
      <c r="E31" s="95">
        <v>813.2</v>
      </c>
      <c r="F31" s="74">
        <f t="shared" si="0"/>
        <v>-65.900000000000091</v>
      </c>
      <c r="G31" s="49">
        <v>1100.942</v>
      </c>
      <c r="H31" s="107">
        <f t="shared" si="1"/>
        <v>780.25</v>
      </c>
      <c r="I31" s="75">
        <f t="shared" si="2"/>
        <v>-0.29128873273978101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2767.5</v>
      </c>
      <c r="E33" s="83">
        <v>2410</v>
      </c>
      <c r="F33" s="67">
        <f>D33-E33</f>
        <v>357.5</v>
      </c>
      <c r="G33" s="54">
        <v>2264.5625</v>
      </c>
      <c r="H33" s="68">
        <f>AVERAGE(D33:E33)</f>
        <v>2588.75</v>
      </c>
      <c r="I33" s="78">
        <f t="shared" si="2"/>
        <v>0.14315679077084426</v>
      </c>
    </row>
    <row r="34" spans="1:9" ht="16.5" x14ac:dyDescent="0.3">
      <c r="A34" s="37"/>
      <c r="B34" s="34" t="s">
        <v>27</v>
      </c>
      <c r="C34" s="15" t="s">
        <v>180</v>
      </c>
      <c r="D34" s="47">
        <v>2764</v>
      </c>
      <c r="E34" s="83">
        <v>2458.1999999999998</v>
      </c>
      <c r="F34" s="79">
        <f>D34-E34</f>
        <v>305.80000000000018</v>
      </c>
      <c r="G34" s="46">
        <v>1977.3582222222224</v>
      </c>
      <c r="H34" s="68">
        <f>AVERAGE(D34:E34)</f>
        <v>2611.1</v>
      </c>
      <c r="I34" s="72">
        <f t="shared" si="2"/>
        <v>0.32049922500413558</v>
      </c>
    </row>
    <row r="35" spans="1:9" ht="16.5" x14ac:dyDescent="0.3">
      <c r="A35" s="37"/>
      <c r="B35" s="39" t="s">
        <v>28</v>
      </c>
      <c r="C35" s="15" t="s">
        <v>181</v>
      </c>
      <c r="D35" s="47">
        <v>1980</v>
      </c>
      <c r="E35" s="83">
        <v>1828</v>
      </c>
      <c r="F35" s="71">
        <f>D35-E35</f>
        <v>152</v>
      </c>
      <c r="G35" s="46">
        <v>2000.2642857142857</v>
      </c>
      <c r="H35" s="68">
        <f>AVERAGE(D35:E35)</f>
        <v>1904</v>
      </c>
      <c r="I35" s="72">
        <f t="shared" si="2"/>
        <v>-4.8125783378624977E-2</v>
      </c>
    </row>
    <row r="36" spans="1:9" ht="16.5" x14ac:dyDescent="0.3">
      <c r="A36" s="37"/>
      <c r="B36" s="34" t="s">
        <v>29</v>
      </c>
      <c r="C36" s="15" t="s">
        <v>182</v>
      </c>
      <c r="D36" s="47">
        <v>1767.5</v>
      </c>
      <c r="E36" s="83">
        <v>1700</v>
      </c>
      <c r="F36" s="79">
        <f>D36-E36</f>
        <v>67.5</v>
      </c>
      <c r="G36" s="46">
        <v>1876.8511904761904</v>
      </c>
      <c r="H36" s="68">
        <f>AVERAGE(D36:E36)</f>
        <v>1733.75</v>
      </c>
      <c r="I36" s="72">
        <f t="shared" si="2"/>
        <v>-7.6245357757896121E-2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1593.8</v>
      </c>
      <c r="E37" s="83">
        <v>1308.2</v>
      </c>
      <c r="F37" s="71">
        <f>D37-E37</f>
        <v>285.59999999999991</v>
      </c>
      <c r="G37" s="49">
        <v>1157.5</v>
      </c>
      <c r="H37" s="68">
        <f>AVERAGE(D37:E37)</f>
        <v>1451</v>
      </c>
      <c r="I37" s="80">
        <f t="shared" si="2"/>
        <v>0.25356371490280777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28191.111111111109</v>
      </c>
      <c r="E39" s="84">
        <v>24966.6</v>
      </c>
      <c r="F39" s="67">
        <f>D39-E39</f>
        <v>3224.5111111111109</v>
      </c>
      <c r="G39" s="46">
        <v>25339.454444444444</v>
      </c>
      <c r="H39" s="67">
        <f>AVERAGE(D39:E39)</f>
        <v>26578.855555555554</v>
      </c>
      <c r="I39" s="78">
        <f t="shared" si="2"/>
        <v>4.8911909837223953E-2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14582</v>
      </c>
      <c r="E40" s="85">
        <v>16416.599999999999</v>
      </c>
      <c r="F40" s="74">
        <f>D40-E40</f>
        <v>-1834.5999999999985</v>
      </c>
      <c r="G40" s="46">
        <v>14913.208888888888</v>
      </c>
      <c r="H40" s="81">
        <f>AVERAGE(D40:E40)</f>
        <v>15499.3</v>
      </c>
      <c r="I40" s="75">
        <f t="shared" si="2"/>
        <v>3.9300134228507928E-2</v>
      </c>
    </row>
    <row r="41" spans="1:9" ht="15.75" customHeight="1" thickBot="1" x14ac:dyDescent="0.25">
      <c r="A41" s="160"/>
      <c r="B41" s="161"/>
      <c r="C41" s="162"/>
      <c r="D41" s="86">
        <f>SUM(D16:D40)</f>
        <v>71546.027777777766</v>
      </c>
      <c r="E41" s="86">
        <f>SUM(E16:E40)</f>
        <v>67560.874000000011</v>
      </c>
      <c r="F41" s="86">
        <f>SUM(F16:F40)</f>
        <v>3985.1537777777794</v>
      </c>
      <c r="G41" s="86">
        <f>SUM(G16:G40)</f>
        <v>67548.437717301582</v>
      </c>
      <c r="H41" s="86">
        <f>AVERAGE(D41:E41)</f>
        <v>69553.450888888881</v>
      </c>
      <c r="I41" s="75">
        <f>(H41-G41)/G41</f>
        <v>2.9682598729796287E-2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225</v>
      </c>
      <c r="G13" s="150" t="s">
        <v>197</v>
      </c>
      <c r="H13" s="167" t="s">
        <v>220</v>
      </c>
      <c r="I13" s="150" t="s">
        <v>187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1844.962</v>
      </c>
      <c r="F16" s="42">
        <v>1236.9000000000001</v>
      </c>
      <c r="G16" s="21">
        <f>(F16-E16)/E16</f>
        <v>-0.32957968782012848</v>
      </c>
      <c r="H16" s="42">
        <v>1376.9</v>
      </c>
      <c r="I16" s="21">
        <f>(F16-H16)/H16</f>
        <v>-0.10167768174885612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1353.1742222222222</v>
      </c>
      <c r="F17" s="46">
        <v>1731.4499999999998</v>
      </c>
      <c r="G17" s="21">
        <f t="shared" ref="G17:G80" si="0">(F17-E17)/E17</f>
        <v>0.27954698779035425</v>
      </c>
      <c r="H17" s="46">
        <v>1744.4499999999998</v>
      </c>
      <c r="I17" s="21">
        <f t="shared" ref="I17:I31" si="1">(F17-H17)/H17</f>
        <v>-7.4522055662243122E-3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1400.1399999999999</v>
      </c>
      <c r="F18" s="46">
        <v>1318.5</v>
      </c>
      <c r="G18" s="21">
        <f t="shared" si="0"/>
        <v>-5.8308454868798751E-2</v>
      </c>
      <c r="H18" s="46">
        <v>1381.1</v>
      </c>
      <c r="I18" s="21">
        <f t="shared" si="1"/>
        <v>-4.5326189269422862E-2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831.92600000000004</v>
      </c>
      <c r="F19" s="46">
        <v>790.7</v>
      </c>
      <c r="G19" s="21">
        <f t="shared" si="0"/>
        <v>-4.9554888295353192E-2</v>
      </c>
      <c r="H19" s="46">
        <v>816.65</v>
      </c>
      <c r="I19" s="21">
        <f t="shared" si="1"/>
        <v>-3.1776158697116183E-2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2344.5342222222221</v>
      </c>
      <c r="F20" s="46">
        <v>2746.4749999999999</v>
      </c>
      <c r="G20" s="21">
        <f>(F20-E20)/E20</f>
        <v>0.17143736865431886</v>
      </c>
      <c r="H20" s="46">
        <v>3081.2166666666667</v>
      </c>
      <c r="I20" s="21">
        <f t="shared" si="1"/>
        <v>-0.10863944437532796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1223.5280000000002</v>
      </c>
      <c r="F21" s="46">
        <v>1445.6999999999998</v>
      </c>
      <c r="G21" s="21">
        <f t="shared" si="0"/>
        <v>0.18158309413433898</v>
      </c>
      <c r="H21" s="46">
        <v>1353.1999999999998</v>
      </c>
      <c r="I21" s="21">
        <f t="shared" si="1"/>
        <v>6.8356488323972814E-2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1394.42</v>
      </c>
      <c r="F22" s="46">
        <v>1359.75</v>
      </c>
      <c r="G22" s="21">
        <f t="shared" si="0"/>
        <v>-2.4863384059322206E-2</v>
      </c>
      <c r="H22" s="46">
        <v>1341.15</v>
      </c>
      <c r="I22" s="21">
        <f t="shared" si="1"/>
        <v>1.3868694776870527E-2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417.96663000000001</v>
      </c>
      <c r="F23" s="46">
        <v>351.48</v>
      </c>
      <c r="G23" s="21">
        <f t="shared" si="0"/>
        <v>-0.15907162253599047</v>
      </c>
      <c r="H23" s="46">
        <v>394.9</v>
      </c>
      <c r="I23" s="21">
        <f t="shared" si="1"/>
        <v>-0.10995188655355777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456.89500000000004</v>
      </c>
      <c r="F24" s="46">
        <v>429.9</v>
      </c>
      <c r="G24" s="21">
        <f t="shared" si="0"/>
        <v>-5.9083596887687675E-2</v>
      </c>
      <c r="H24" s="46">
        <v>438.65</v>
      </c>
      <c r="I24" s="21">
        <f t="shared" si="1"/>
        <v>-1.9947566396899579E-2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474.16044444444447</v>
      </c>
      <c r="F25" s="46">
        <v>438.8</v>
      </c>
      <c r="G25" s="21">
        <f t="shared" si="0"/>
        <v>-7.4574850894352701E-2</v>
      </c>
      <c r="H25" s="46">
        <v>439.9</v>
      </c>
      <c r="I25" s="21">
        <f t="shared" si="1"/>
        <v>-2.5005683109796907E-3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468.36</v>
      </c>
      <c r="F26" s="46">
        <v>438.52700000000004</v>
      </c>
      <c r="G26" s="21">
        <f t="shared" si="0"/>
        <v>-6.369672901187115E-2</v>
      </c>
      <c r="H26" s="46">
        <v>439.9</v>
      </c>
      <c r="I26" s="21">
        <f t="shared" si="1"/>
        <v>-3.1211639008864142E-3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1331.2179999999998</v>
      </c>
      <c r="F27" s="46">
        <v>1187.4000000000001</v>
      </c>
      <c r="G27" s="21">
        <f t="shared" si="0"/>
        <v>-0.10803489736466888</v>
      </c>
      <c r="H27" s="46">
        <v>1168.6500000000001</v>
      </c>
      <c r="I27" s="21">
        <f t="shared" si="1"/>
        <v>1.6044153510460787E-2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464.68000000000006</v>
      </c>
      <c r="F28" s="46">
        <v>467.38</v>
      </c>
      <c r="G28" s="21">
        <f t="shared" si="0"/>
        <v>5.8104502022896E-3</v>
      </c>
      <c r="H28" s="46">
        <v>452.4</v>
      </c>
      <c r="I28" s="21">
        <f t="shared" si="1"/>
        <v>3.3112290008841777E-2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1048.6149999999998</v>
      </c>
      <c r="F29" s="46">
        <v>1003.65</v>
      </c>
      <c r="G29" s="21">
        <f t="shared" si="0"/>
        <v>-4.2880370774783703E-2</v>
      </c>
      <c r="H29" s="46">
        <v>1036.9000000000001</v>
      </c>
      <c r="I29" s="21">
        <f t="shared" si="1"/>
        <v>-3.2066737390298111E-2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1863.7166666666662</v>
      </c>
      <c r="F30" s="46">
        <v>1459.8333333333335</v>
      </c>
      <c r="G30" s="21">
        <f t="shared" si="0"/>
        <v>-0.21670854833084402</v>
      </c>
      <c r="H30" s="46">
        <v>1463.9666666666667</v>
      </c>
      <c r="I30" s="21">
        <f t="shared" si="1"/>
        <v>-2.8233794029917884E-3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1100.942</v>
      </c>
      <c r="F31" s="49">
        <v>780.25</v>
      </c>
      <c r="G31" s="23">
        <f t="shared" si="0"/>
        <v>-0.29128873273978101</v>
      </c>
      <c r="H31" s="49">
        <v>885.625</v>
      </c>
      <c r="I31" s="23">
        <f t="shared" si="1"/>
        <v>-0.11898376852505294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2264.5625</v>
      </c>
      <c r="F33" s="54">
        <v>2588.75</v>
      </c>
      <c r="G33" s="21">
        <f t="shared" si="0"/>
        <v>0.14315679077084426</v>
      </c>
      <c r="H33" s="54">
        <v>2502.5</v>
      </c>
      <c r="I33" s="21">
        <f>(F33-H33)/H33</f>
        <v>3.4465534465534464E-2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1977.3582222222224</v>
      </c>
      <c r="F34" s="46">
        <v>2611.1</v>
      </c>
      <c r="G34" s="21">
        <f t="shared" si="0"/>
        <v>0.32049922500413558</v>
      </c>
      <c r="H34" s="46">
        <v>2521.5500000000002</v>
      </c>
      <c r="I34" s="21">
        <f>(F34-H34)/H34</f>
        <v>3.5513870436834377E-2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2000.2642857142857</v>
      </c>
      <c r="F35" s="46">
        <v>1904</v>
      </c>
      <c r="G35" s="21">
        <f t="shared" si="0"/>
        <v>-4.8125783378624977E-2</v>
      </c>
      <c r="H35" s="46">
        <v>1913.4749999999999</v>
      </c>
      <c r="I35" s="21">
        <f>(F35-H35)/H35</f>
        <v>-4.951723957720853E-3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1876.8511904761904</v>
      </c>
      <c r="F36" s="46">
        <v>1733.75</v>
      </c>
      <c r="G36" s="21">
        <f t="shared" si="0"/>
        <v>-7.6245357757896121E-2</v>
      </c>
      <c r="H36" s="46">
        <v>1643.75</v>
      </c>
      <c r="I36" s="21">
        <f>(F36-H36)/H36</f>
        <v>5.4752851711026618E-2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1157.5</v>
      </c>
      <c r="F37" s="49">
        <v>1451</v>
      </c>
      <c r="G37" s="23">
        <f t="shared" si="0"/>
        <v>0.25356371490280777</v>
      </c>
      <c r="H37" s="49">
        <v>1456.9</v>
      </c>
      <c r="I37" s="23">
        <f>(F37-H37)/H37</f>
        <v>-4.049694556936022E-3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25339.454444444444</v>
      </c>
      <c r="F39" s="46">
        <v>26578.855555555554</v>
      </c>
      <c r="G39" s="21">
        <f t="shared" si="0"/>
        <v>4.8911909837223953E-2</v>
      </c>
      <c r="H39" s="46">
        <v>26923.3</v>
      </c>
      <c r="I39" s="21">
        <f t="shared" ref="I39:I44" si="2">(F39-H39)/H39</f>
        <v>-1.2793544789993993E-2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14913.208888888888</v>
      </c>
      <c r="F40" s="46">
        <v>15499.3</v>
      </c>
      <c r="G40" s="21">
        <f t="shared" si="0"/>
        <v>3.9300134228507928E-2</v>
      </c>
      <c r="H40" s="46">
        <v>15274.3</v>
      </c>
      <c r="I40" s="21">
        <f t="shared" si="2"/>
        <v>1.4730625953398847E-2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11379.9</v>
      </c>
      <c r="F41" s="57">
        <v>10773.5</v>
      </c>
      <c r="G41" s="21">
        <f t="shared" si="0"/>
        <v>-5.3286935737572358E-2</v>
      </c>
      <c r="H41" s="57">
        <v>10842.25</v>
      </c>
      <c r="I41" s="21">
        <f t="shared" si="2"/>
        <v>-6.3409347690746845E-3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6035.93</v>
      </c>
      <c r="F42" s="47">
        <v>5873.2</v>
      </c>
      <c r="G42" s="21">
        <f t="shared" si="0"/>
        <v>-2.6960219883265787E-2</v>
      </c>
      <c r="H42" s="47">
        <v>5723.2</v>
      </c>
      <c r="I42" s="21">
        <f t="shared" si="2"/>
        <v>2.6209113782499301E-2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9968.3809523809523</v>
      </c>
      <c r="F43" s="47">
        <v>9968.5714285714294</v>
      </c>
      <c r="G43" s="21">
        <f t="shared" si="0"/>
        <v>1.9108036840381922E-5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12156.678571428571</v>
      </c>
      <c r="F44" s="50">
        <v>12166.666666666666</v>
      </c>
      <c r="G44" s="31">
        <f t="shared" si="0"/>
        <v>8.2161382974870226E-4</v>
      </c>
      <c r="H44" s="50">
        <v>12170</v>
      </c>
      <c r="I44" s="31">
        <f t="shared" si="2"/>
        <v>-2.7389756231174523E-4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5190.7777777777783</v>
      </c>
      <c r="F46" s="43">
        <v>5481.1111111111113</v>
      </c>
      <c r="G46" s="21">
        <f t="shared" si="0"/>
        <v>5.5932529914163948E-2</v>
      </c>
      <c r="H46" s="43">
        <v>5653.333333333333</v>
      </c>
      <c r="I46" s="21">
        <f t="shared" ref="I46:I51" si="3">(F46-H46)/H46</f>
        <v>-3.0463836477987335E-2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6144.4444444444443</v>
      </c>
      <c r="G47" s="21">
        <f t="shared" si="0"/>
        <v>1.7741460541813935E-2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18021.525399999999</v>
      </c>
      <c r="F49" s="47">
        <v>19210.793333333335</v>
      </c>
      <c r="G49" s="21">
        <f t="shared" si="0"/>
        <v>6.5991524409656041E-2</v>
      </c>
      <c r="H49" s="47">
        <v>19210.793333333335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24150.969444444443</v>
      </c>
      <c r="F51" s="50">
        <v>25584</v>
      </c>
      <c r="G51" s="31">
        <f t="shared" si="0"/>
        <v>5.9336357443208289E-2</v>
      </c>
      <c r="H51" s="50">
        <v>25584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3722.1666666666665</v>
      </c>
      <c r="G54" s="21">
        <f t="shared" si="0"/>
        <v>-6.8565708804270764E-2</v>
      </c>
      <c r="H54" s="70">
        <v>3722.1666666666665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5400</v>
      </c>
      <c r="F56" s="70">
        <v>5500</v>
      </c>
      <c r="G56" s="21">
        <f t="shared" si="0"/>
        <v>1.8518518518518517E-2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4639.4444444444443</v>
      </c>
      <c r="F58" s="50">
        <v>4383.8888888888887</v>
      </c>
      <c r="G58" s="29">
        <f t="shared" si="0"/>
        <v>-5.5083223566040021E-2</v>
      </c>
      <c r="H58" s="50">
        <v>4383.8888888888887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5351.7</v>
      </c>
      <c r="F59" s="68">
        <v>5095</v>
      </c>
      <c r="G59" s="21">
        <f t="shared" si="0"/>
        <v>-4.7966066857260278E-2</v>
      </c>
      <c r="H59" s="68">
        <v>5045</v>
      </c>
      <c r="I59" s="21">
        <f t="shared" si="4"/>
        <v>9.9108027750247768E-3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4720.3999999999996</v>
      </c>
      <c r="F60" s="70">
        <v>4997</v>
      </c>
      <c r="G60" s="21">
        <f t="shared" si="0"/>
        <v>5.8596729090755105E-2</v>
      </c>
      <c r="H60" s="70">
        <v>4997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17509.875</v>
      </c>
      <c r="F61" s="73">
        <v>20801.25</v>
      </c>
      <c r="G61" s="29">
        <f t="shared" si="0"/>
        <v>0.18797250123144796</v>
      </c>
      <c r="H61" s="73">
        <v>20801.25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5891.6088888888889</v>
      </c>
      <c r="F63" s="54">
        <v>6452.7777777777774</v>
      </c>
      <c r="G63" s="21">
        <f t="shared" si="0"/>
        <v>9.5248836009329957E-2</v>
      </c>
      <c r="H63" s="54">
        <v>6502.5</v>
      </c>
      <c r="I63" s="21">
        <f t="shared" ref="I63:I74" si="5">(F63-H63)/H63</f>
        <v>-7.6466316374044791E-3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12805.375</v>
      </c>
      <c r="F65" s="46">
        <v>12748.75</v>
      </c>
      <c r="G65" s="21">
        <f t="shared" si="0"/>
        <v>-4.4219712425446348E-3</v>
      </c>
      <c r="H65" s="46">
        <v>13332.5</v>
      </c>
      <c r="I65" s="21">
        <f t="shared" si="5"/>
        <v>-4.3783986499156199E-2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6560.2777777777783</v>
      </c>
      <c r="F66" s="46">
        <v>7484.666666666667</v>
      </c>
      <c r="G66" s="21">
        <f t="shared" si="0"/>
        <v>0.14090697379006645</v>
      </c>
      <c r="H66" s="46">
        <v>7484.666666666667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3610</v>
      </c>
      <c r="F67" s="46">
        <v>3904</v>
      </c>
      <c r="G67" s="21">
        <f t="shared" si="0"/>
        <v>8.1440443213296396E-2</v>
      </c>
      <c r="H67" s="46">
        <v>3882.2222222222222</v>
      </c>
      <c r="I67" s="21">
        <f t="shared" si="5"/>
        <v>5.6096164854035624E-3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3419.4952380952382</v>
      </c>
      <c r="F68" s="58">
        <v>3462</v>
      </c>
      <c r="G68" s="31">
        <f t="shared" si="0"/>
        <v>1.2430127532050101E-2</v>
      </c>
      <c r="H68" s="58">
        <v>3468.1666666666665</v>
      </c>
      <c r="I68" s="31">
        <f t="shared" si="5"/>
        <v>-1.7780767936949921E-3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3599.96</v>
      </c>
      <c r="F70" s="43">
        <v>3725.8</v>
      </c>
      <c r="G70" s="21">
        <f t="shared" si="0"/>
        <v>3.4955943954932872E-2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1298.375</v>
      </c>
      <c r="F72" s="47">
        <v>1320</v>
      </c>
      <c r="G72" s="21">
        <f t="shared" si="0"/>
        <v>1.6655434677962839E-2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2129.75</v>
      </c>
      <c r="F73" s="47">
        <v>2076.875</v>
      </c>
      <c r="G73" s="21">
        <f t="shared" si="0"/>
        <v>-2.4826857612395822E-2</v>
      </c>
      <c r="H73" s="47">
        <v>2076.875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1652</v>
      </c>
      <c r="F74" s="50">
        <v>1701.4</v>
      </c>
      <c r="G74" s="21">
        <f t="shared" si="0"/>
        <v>2.9903147699757923E-2</v>
      </c>
      <c r="H74" s="50">
        <v>1701.4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1452.7142857142858</v>
      </c>
      <c r="F76" s="43">
        <v>1466.4285714285713</v>
      </c>
      <c r="G76" s="22">
        <f t="shared" si="0"/>
        <v>9.4404562887205092E-3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1456.4</v>
      </c>
      <c r="F77" s="32">
        <v>1351.8</v>
      </c>
      <c r="G77" s="21">
        <f t="shared" si="0"/>
        <v>-7.1820928316396679E-2</v>
      </c>
      <c r="H77" s="32">
        <v>1421.4444444444443</v>
      </c>
      <c r="I77" s="21">
        <f t="shared" si="6"/>
        <v>-4.8995544438364694E-2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940.81999999999994</v>
      </c>
      <c r="F78" s="47">
        <v>824.77777777777783</v>
      </c>
      <c r="G78" s="21">
        <f t="shared" si="0"/>
        <v>-0.12334157673329874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1415.7</v>
      </c>
      <c r="F79" s="47">
        <v>1504.9</v>
      </c>
      <c r="G79" s="21">
        <f t="shared" si="0"/>
        <v>6.3007699371335768E-2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1738.4177777777775</v>
      </c>
      <c r="F80" s="61">
        <v>1972.3</v>
      </c>
      <c r="G80" s="21">
        <f t="shared" si="0"/>
        <v>0.13453740821794549</v>
      </c>
      <c r="H80" s="61">
        <v>1972.3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3857.7</v>
      </c>
      <c r="F82" s="50">
        <v>3996</v>
      </c>
      <c r="G82" s="23">
        <f t="shared" si="7"/>
        <v>3.5850377167742489E-2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abSelected="1" topLeftCell="B70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217</v>
      </c>
      <c r="F13" s="167" t="s">
        <v>225</v>
      </c>
      <c r="G13" s="150" t="s">
        <v>197</v>
      </c>
      <c r="H13" s="167" t="s">
        <v>221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19</v>
      </c>
      <c r="C16" s="14" t="s">
        <v>99</v>
      </c>
      <c r="D16" s="11" t="s">
        <v>161</v>
      </c>
      <c r="E16" s="42">
        <v>1100.942</v>
      </c>
      <c r="F16" s="42">
        <v>780.25</v>
      </c>
      <c r="G16" s="21">
        <f>(F16-E16)/E16</f>
        <v>-0.29128873273978101</v>
      </c>
      <c r="H16" s="42">
        <v>885.625</v>
      </c>
      <c r="I16" s="21">
        <f>(F16-H16)/H16</f>
        <v>-0.11898376852505294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417.96663000000001</v>
      </c>
      <c r="F17" s="46">
        <v>351.48</v>
      </c>
      <c r="G17" s="21">
        <f>(F17-E17)/E17</f>
        <v>-0.15907162253599047</v>
      </c>
      <c r="H17" s="46">
        <v>394.9</v>
      </c>
      <c r="I17" s="21">
        <f>(F17-H17)/H17</f>
        <v>-0.10995188655355777</v>
      </c>
    </row>
    <row r="18" spans="1:9" ht="16.5" x14ac:dyDescent="0.3">
      <c r="A18" s="37"/>
      <c r="B18" s="34" t="s">
        <v>8</v>
      </c>
      <c r="C18" s="15" t="s">
        <v>89</v>
      </c>
      <c r="D18" s="11" t="s">
        <v>161</v>
      </c>
      <c r="E18" s="46">
        <v>2344.5342222222221</v>
      </c>
      <c r="F18" s="46">
        <v>2746.4749999999999</v>
      </c>
      <c r="G18" s="21">
        <f>(F18-E18)/E18</f>
        <v>0.17143736865431886</v>
      </c>
      <c r="H18" s="46">
        <v>3081.2166666666667</v>
      </c>
      <c r="I18" s="21">
        <f>(F18-H18)/H18</f>
        <v>-0.10863944437532796</v>
      </c>
    </row>
    <row r="19" spans="1:9" ht="16.5" x14ac:dyDescent="0.3">
      <c r="A19" s="37"/>
      <c r="B19" s="34" t="s">
        <v>4</v>
      </c>
      <c r="C19" s="15" t="s">
        <v>84</v>
      </c>
      <c r="D19" s="11" t="s">
        <v>161</v>
      </c>
      <c r="E19" s="46">
        <v>1844.962</v>
      </c>
      <c r="F19" s="46">
        <v>1236.9000000000001</v>
      </c>
      <c r="G19" s="21">
        <f>(F19-E19)/E19</f>
        <v>-0.32957968782012848</v>
      </c>
      <c r="H19" s="46">
        <v>1376.9</v>
      </c>
      <c r="I19" s="21">
        <f>(F19-H19)/H19</f>
        <v>-0.10167768174885612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1400.1399999999999</v>
      </c>
      <c r="F20" s="46">
        <v>1318.5</v>
      </c>
      <c r="G20" s="21">
        <f>(F20-E20)/E20</f>
        <v>-5.8308454868798751E-2</v>
      </c>
      <c r="H20" s="46">
        <v>1381.1</v>
      </c>
      <c r="I20" s="21">
        <f>(F20-H20)/H20</f>
        <v>-4.5326189269422862E-2</v>
      </c>
    </row>
    <row r="21" spans="1:9" ht="16.5" x14ac:dyDescent="0.3">
      <c r="A21" s="37"/>
      <c r="B21" s="34" t="s">
        <v>17</v>
      </c>
      <c r="C21" s="15" t="s">
        <v>97</v>
      </c>
      <c r="D21" s="11" t="s">
        <v>161</v>
      </c>
      <c r="E21" s="46">
        <v>1048.6149999999998</v>
      </c>
      <c r="F21" s="46">
        <v>1003.65</v>
      </c>
      <c r="G21" s="21">
        <f>(F21-E21)/E21</f>
        <v>-4.2880370774783703E-2</v>
      </c>
      <c r="H21" s="46">
        <v>1036.9000000000001</v>
      </c>
      <c r="I21" s="21">
        <f>(F21-H21)/H21</f>
        <v>-3.2066737390298111E-2</v>
      </c>
    </row>
    <row r="22" spans="1:9" ht="16.5" x14ac:dyDescent="0.3">
      <c r="A22" s="37"/>
      <c r="B22" s="34" t="s">
        <v>7</v>
      </c>
      <c r="C22" s="15" t="s">
        <v>87</v>
      </c>
      <c r="D22" s="11" t="s">
        <v>161</v>
      </c>
      <c r="E22" s="46">
        <v>831.92600000000004</v>
      </c>
      <c r="F22" s="46">
        <v>790.7</v>
      </c>
      <c r="G22" s="21">
        <f>(F22-E22)/E22</f>
        <v>-4.9554888295353192E-2</v>
      </c>
      <c r="H22" s="46">
        <v>816.65</v>
      </c>
      <c r="I22" s="21">
        <f>(F22-H22)/H22</f>
        <v>-3.1776158697116183E-2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456.89500000000004</v>
      </c>
      <c r="F23" s="46">
        <v>429.9</v>
      </c>
      <c r="G23" s="21">
        <f>(F23-E23)/E23</f>
        <v>-5.9083596887687675E-2</v>
      </c>
      <c r="H23" s="46">
        <v>438.65</v>
      </c>
      <c r="I23" s="21">
        <f>(F23-H23)/H23</f>
        <v>-1.9947566396899579E-2</v>
      </c>
    </row>
    <row r="24" spans="1:9" ht="16.5" x14ac:dyDescent="0.3">
      <c r="A24" s="37"/>
      <c r="B24" s="34" t="s">
        <v>5</v>
      </c>
      <c r="C24" s="15" t="s">
        <v>85</v>
      </c>
      <c r="D24" s="13" t="s">
        <v>161</v>
      </c>
      <c r="E24" s="46">
        <v>1353.1742222222222</v>
      </c>
      <c r="F24" s="46">
        <v>1731.4499999999998</v>
      </c>
      <c r="G24" s="21">
        <f>(F24-E24)/E24</f>
        <v>0.27954698779035425</v>
      </c>
      <c r="H24" s="46">
        <v>1744.4499999999998</v>
      </c>
      <c r="I24" s="21">
        <f>(F24-H24)/H24</f>
        <v>-7.4522055662243122E-3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468.36</v>
      </c>
      <c r="F25" s="46">
        <v>438.52700000000004</v>
      </c>
      <c r="G25" s="21">
        <f>(F25-E25)/E25</f>
        <v>-6.369672901187115E-2</v>
      </c>
      <c r="H25" s="46">
        <v>439.9</v>
      </c>
      <c r="I25" s="21">
        <f>(F25-H25)/H25</f>
        <v>-3.1211639008864142E-3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1863.7166666666662</v>
      </c>
      <c r="F26" s="46">
        <v>1459.8333333333335</v>
      </c>
      <c r="G26" s="21">
        <f>(F26-E26)/E26</f>
        <v>-0.21670854833084402</v>
      </c>
      <c r="H26" s="46">
        <v>1463.9666666666667</v>
      </c>
      <c r="I26" s="21">
        <f>(F26-H26)/H26</f>
        <v>-2.8233794029917884E-3</v>
      </c>
    </row>
    <row r="27" spans="1:9" ht="16.5" x14ac:dyDescent="0.3">
      <c r="A27" s="37"/>
      <c r="B27" s="34" t="s">
        <v>13</v>
      </c>
      <c r="C27" s="15" t="s">
        <v>93</v>
      </c>
      <c r="D27" s="13" t="s">
        <v>81</v>
      </c>
      <c r="E27" s="46">
        <v>474.16044444444447</v>
      </c>
      <c r="F27" s="46">
        <v>438.8</v>
      </c>
      <c r="G27" s="21">
        <f>(F27-E27)/E27</f>
        <v>-7.4574850894352701E-2</v>
      </c>
      <c r="H27" s="46">
        <v>439.9</v>
      </c>
      <c r="I27" s="21">
        <f>(F27-H27)/H27</f>
        <v>-2.5005683109796907E-3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1394.42</v>
      </c>
      <c r="F28" s="46">
        <v>1359.75</v>
      </c>
      <c r="G28" s="21">
        <f>(F28-E28)/E28</f>
        <v>-2.4863384059322206E-2</v>
      </c>
      <c r="H28" s="46">
        <v>1341.15</v>
      </c>
      <c r="I28" s="21">
        <f>(F28-H28)/H28</f>
        <v>1.3868694776870527E-2</v>
      </c>
    </row>
    <row r="29" spans="1:9" ht="17.25" thickBot="1" x14ac:dyDescent="0.35">
      <c r="A29" s="38"/>
      <c r="B29" s="34" t="s">
        <v>15</v>
      </c>
      <c r="C29" s="15" t="s">
        <v>95</v>
      </c>
      <c r="D29" s="13" t="s">
        <v>82</v>
      </c>
      <c r="E29" s="46">
        <v>1331.2179999999998</v>
      </c>
      <c r="F29" s="46">
        <v>1187.4000000000001</v>
      </c>
      <c r="G29" s="21">
        <f>(F29-E29)/E29</f>
        <v>-0.10803489736466888</v>
      </c>
      <c r="H29" s="46">
        <v>1168.6500000000001</v>
      </c>
      <c r="I29" s="21">
        <f>(F29-H29)/H29</f>
        <v>1.6044153510460787E-2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464.68000000000006</v>
      </c>
      <c r="F30" s="46">
        <v>467.38</v>
      </c>
      <c r="G30" s="21">
        <f>(F30-E30)/E30</f>
        <v>5.8104502022896E-3</v>
      </c>
      <c r="H30" s="46">
        <v>452.4</v>
      </c>
      <c r="I30" s="21">
        <f>(F30-H30)/H30</f>
        <v>3.3112290008841777E-2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1223.5280000000002</v>
      </c>
      <c r="F31" s="49">
        <v>1445.6999999999998</v>
      </c>
      <c r="G31" s="23">
        <f>(F31-E31)/E31</f>
        <v>0.18158309413433898</v>
      </c>
      <c r="H31" s="49">
        <v>1353.1999999999998</v>
      </c>
      <c r="I31" s="23">
        <f>(F31-H31)/H31</f>
        <v>6.8356488323972814E-2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18019.238185555558</v>
      </c>
      <c r="F32" s="107">
        <f>SUM(F16:F31)</f>
        <v>17186.695333333333</v>
      </c>
      <c r="G32" s="108">
        <f t="shared" ref="G32" si="0">(F32-E32)/E32</f>
        <v>-4.6202999463628887E-2</v>
      </c>
      <c r="H32" s="107">
        <f>SUM(H16:H31)</f>
        <v>17815.558333333334</v>
      </c>
      <c r="I32" s="111">
        <f t="shared" ref="I32" si="1">(F32-H32)/H32</f>
        <v>-3.529852886077578E-2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2000.2642857142857</v>
      </c>
      <c r="F34" s="54">
        <v>1904</v>
      </c>
      <c r="G34" s="21">
        <f>(F34-E34)/E34</f>
        <v>-4.8125783378624977E-2</v>
      </c>
      <c r="H34" s="54">
        <v>1913.4749999999999</v>
      </c>
      <c r="I34" s="21">
        <f>(F34-H34)/H34</f>
        <v>-4.951723957720853E-3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1157.5</v>
      </c>
      <c r="F35" s="46">
        <v>1451</v>
      </c>
      <c r="G35" s="21">
        <f>(F35-E35)/E35</f>
        <v>0.25356371490280777</v>
      </c>
      <c r="H35" s="46">
        <v>1456.9</v>
      </c>
      <c r="I35" s="21">
        <f>(F35-H35)/H35</f>
        <v>-4.049694556936022E-3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2264.5625</v>
      </c>
      <c r="F36" s="46">
        <v>2588.75</v>
      </c>
      <c r="G36" s="21">
        <f>(F36-E36)/E36</f>
        <v>0.14315679077084426</v>
      </c>
      <c r="H36" s="46">
        <v>2502.5</v>
      </c>
      <c r="I36" s="21">
        <f>(F36-H36)/H36</f>
        <v>3.4465534465534464E-2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1977.3582222222224</v>
      </c>
      <c r="F37" s="46">
        <v>2611.1</v>
      </c>
      <c r="G37" s="21">
        <f>(F37-E37)/E37</f>
        <v>0.32049922500413558</v>
      </c>
      <c r="H37" s="46">
        <v>2521.5500000000002</v>
      </c>
      <c r="I37" s="21">
        <f>(F37-H37)/H37</f>
        <v>3.5513870436834377E-2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1876.8511904761904</v>
      </c>
      <c r="F38" s="49">
        <v>1733.75</v>
      </c>
      <c r="G38" s="23">
        <f>(F38-E38)/E38</f>
        <v>-7.6245357757896121E-2</v>
      </c>
      <c r="H38" s="49">
        <v>1643.75</v>
      </c>
      <c r="I38" s="23">
        <f>(F38-H38)/H38</f>
        <v>5.4752851711026618E-2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9276.5361984126976</v>
      </c>
      <c r="F39" s="109">
        <f>SUM(F34:F38)</f>
        <v>10288.6</v>
      </c>
      <c r="G39" s="110">
        <f t="shared" ref="G39" si="2">(F39-E39)/E39</f>
        <v>0.10909932111950109</v>
      </c>
      <c r="H39" s="109">
        <f>SUM(H34:H38)</f>
        <v>10038.174999999999</v>
      </c>
      <c r="I39" s="111">
        <f t="shared" ref="I39" si="3">(F39-H39)/H39</f>
        <v>2.4947263820365863E-2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25339.454444444444</v>
      </c>
      <c r="F41" s="46">
        <v>26578.855555555554</v>
      </c>
      <c r="G41" s="21">
        <f>(F41-E41)/E41</f>
        <v>4.8911909837223953E-2</v>
      </c>
      <c r="H41" s="46">
        <v>26923.3</v>
      </c>
      <c r="I41" s="21">
        <f>(F41-H41)/H41</f>
        <v>-1.2793544789993993E-2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11379.9</v>
      </c>
      <c r="F42" s="46">
        <v>10773.5</v>
      </c>
      <c r="G42" s="21">
        <f>(F42-E42)/E42</f>
        <v>-5.3286935737572358E-2</v>
      </c>
      <c r="H42" s="46">
        <v>10842.25</v>
      </c>
      <c r="I42" s="21">
        <f>(F42-H42)/H42</f>
        <v>-6.3409347690746845E-3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12156.678571428571</v>
      </c>
      <c r="F43" s="57">
        <v>12166.666666666666</v>
      </c>
      <c r="G43" s="21">
        <f>(F43-E43)/E43</f>
        <v>8.2161382974870226E-4</v>
      </c>
      <c r="H43" s="57">
        <v>12170</v>
      </c>
      <c r="I43" s="21">
        <f>(F43-H43)/H43</f>
        <v>-2.7389756231174523E-4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9968.3809523809523</v>
      </c>
      <c r="F44" s="47">
        <v>9968.5714285714294</v>
      </c>
      <c r="G44" s="21">
        <f>(F44-E44)/E44</f>
        <v>1.9108036840381922E-5</v>
      </c>
      <c r="H44" s="47">
        <v>9968.5714285714294</v>
      </c>
      <c r="I44" s="21">
        <f>(F44-H44)/H44</f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14913.208888888888</v>
      </c>
      <c r="F45" s="47">
        <v>15499.3</v>
      </c>
      <c r="G45" s="21">
        <f>(F45-E45)/E45</f>
        <v>3.9300134228507928E-2</v>
      </c>
      <c r="H45" s="47">
        <v>15274.3</v>
      </c>
      <c r="I45" s="21">
        <f>(F45-H45)/H45</f>
        <v>1.4730625953398847E-2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6035.93</v>
      </c>
      <c r="F46" s="50">
        <v>5873.2</v>
      </c>
      <c r="G46" s="31">
        <f>(F46-E46)/E46</f>
        <v>-2.6960219883265787E-2</v>
      </c>
      <c r="H46" s="50">
        <v>5723.2</v>
      </c>
      <c r="I46" s="31">
        <f>(F46-H46)/H46</f>
        <v>2.6209113782499301E-2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79793.552857142844</v>
      </c>
      <c r="F47" s="86">
        <f>SUM(F41:F46)</f>
        <v>80860.093650793642</v>
      </c>
      <c r="G47" s="110">
        <f t="shared" ref="G47" si="4">(F47-E47)/E47</f>
        <v>1.3366252729218148E-2</v>
      </c>
      <c r="H47" s="109">
        <f>SUM(H41:H46)</f>
        <v>80901.621428571423</v>
      </c>
      <c r="I47" s="111">
        <f t="shared" ref="I47" si="5">(F47-H47)/H47</f>
        <v>-5.1331205783614812E-4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5190.7777777777783</v>
      </c>
      <c r="F49" s="43">
        <v>5481.1111111111113</v>
      </c>
      <c r="G49" s="21">
        <f>(F49-E49)/E49</f>
        <v>5.5932529914163948E-2</v>
      </c>
      <c r="H49" s="43">
        <v>5653.333333333333</v>
      </c>
      <c r="I49" s="21">
        <f>(F49-H49)/H49</f>
        <v>-3.0463836477987335E-2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6144.4444444444443</v>
      </c>
      <c r="G50" s="21">
        <f>(F50-E50)/E50</f>
        <v>1.7741460541813935E-2</v>
      </c>
      <c r="H50" s="47">
        <v>6144.4444444444443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>(F51-E51)/E51</f>
        <v>2.5942692592064131E-5</v>
      </c>
      <c r="H51" s="47">
        <v>19273.75</v>
      </c>
      <c r="I51" s="21">
        <f>(F51-H51)/H51</f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18021.525399999999</v>
      </c>
      <c r="F52" s="47">
        <v>19210.793333333335</v>
      </c>
      <c r="G52" s="21">
        <f>(F52-E52)/E52</f>
        <v>6.5991524409656041E-2</v>
      </c>
      <c r="H52" s="47">
        <v>19210.793333333335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1975.5714285714287</v>
      </c>
      <c r="F53" s="47">
        <v>2199.2857142857142</v>
      </c>
      <c r="G53" s="21">
        <f>(F53-E53)/E53</f>
        <v>0.11324029213970632</v>
      </c>
      <c r="H53" s="47">
        <v>2199.2857142857142</v>
      </c>
      <c r="I53" s="21">
        <f>(F53-H53)/H53</f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24150.969444444443</v>
      </c>
      <c r="F54" s="50">
        <v>25584</v>
      </c>
      <c r="G54" s="31">
        <f>(F54-E54)/E54</f>
        <v>5.9336357443208289E-2</v>
      </c>
      <c r="H54" s="50">
        <v>25584</v>
      </c>
      <c r="I54" s="31">
        <f>(F54-H54)/H54</f>
        <v>0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74649.427384126975</v>
      </c>
      <c r="F55" s="86">
        <f>SUM(F49:F54)</f>
        <v>77893.384603174607</v>
      </c>
      <c r="G55" s="110">
        <f t="shared" ref="G55" si="6">(F55-E55)/E55</f>
        <v>4.3455888849020269E-2</v>
      </c>
      <c r="H55" s="86">
        <f>SUM(H49:H54)</f>
        <v>78065.606825396826</v>
      </c>
      <c r="I55" s="111">
        <f t="shared" ref="I55" si="7">(F55-H55)/H55</f>
        <v>-2.2061216100889964E-3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2500</v>
      </c>
      <c r="F57" s="66">
        <v>3750</v>
      </c>
      <c r="G57" s="22">
        <f>(F57-E57)/E57</f>
        <v>0.5</v>
      </c>
      <c r="H57" s="66">
        <v>3750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3996.1666666666665</v>
      </c>
      <c r="F58" s="70">
        <v>3722.1666666666665</v>
      </c>
      <c r="G58" s="21">
        <f>(F58-E58)/E58</f>
        <v>-6.8565708804270764E-2</v>
      </c>
      <c r="H58" s="70">
        <v>3722.1666666666665</v>
      </c>
      <c r="I58" s="21">
        <f>(F58-H58)/H58</f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2035.8333333333333</v>
      </c>
      <c r="F59" s="70">
        <v>2032.5</v>
      </c>
      <c r="G59" s="21">
        <f>(F59-E59)/E59</f>
        <v>-1.6373311502250959E-3</v>
      </c>
      <c r="H59" s="70">
        <v>2032.5</v>
      </c>
      <c r="I59" s="21">
        <f>(F59-H59)/H59</f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5400</v>
      </c>
      <c r="F60" s="70">
        <v>5500</v>
      </c>
      <c r="G60" s="21">
        <f>(F60-E60)/E60</f>
        <v>1.8518518518518517E-2</v>
      </c>
      <c r="H60" s="70">
        <v>5500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1886.25</v>
      </c>
      <c r="F61" s="105">
        <v>2108.75</v>
      </c>
      <c r="G61" s="21">
        <f>(F61-E61)/E61</f>
        <v>0.11795891318754141</v>
      </c>
      <c r="H61" s="105">
        <v>2108.75</v>
      </c>
      <c r="I61" s="21">
        <f>(F61-H61)/H61</f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4639.4444444444443</v>
      </c>
      <c r="F62" s="50">
        <v>4383.8888888888887</v>
      </c>
      <c r="G62" s="29">
        <f>(F62-E62)/E62</f>
        <v>-5.5083223566040021E-2</v>
      </c>
      <c r="H62" s="50">
        <v>4383.8888888888887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4720.3999999999996</v>
      </c>
      <c r="F63" s="68">
        <v>4997</v>
      </c>
      <c r="G63" s="21">
        <f>(F63-E63)/E63</f>
        <v>5.8596729090755105E-2</v>
      </c>
      <c r="H63" s="68">
        <v>4997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17509.875</v>
      </c>
      <c r="F64" s="70">
        <v>20801.25</v>
      </c>
      <c r="G64" s="21">
        <f>(F64-E64)/E64</f>
        <v>0.18797250123144796</v>
      </c>
      <c r="H64" s="70">
        <v>20801.25</v>
      </c>
      <c r="I64" s="21">
        <f>(F64-H64)/H64</f>
        <v>0</v>
      </c>
    </row>
    <row r="65" spans="1:9" ht="16.5" customHeight="1" thickBot="1" x14ac:dyDescent="0.35">
      <c r="A65" s="119"/>
      <c r="B65" s="100" t="s">
        <v>54</v>
      </c>
      <c r="C65" s="16" t="s">
        <v>121</v>
      </c>
      <c r="D65" s="12" t="s">
        <v>120</v>
      </c>
      <c r="E65" s="50">
        <v>5351.7</v>
      </c>
      <c r="F65" s="73">
        <v>5095</v>
      </c>
      <c r="G65" s="29">
        <f>(F65-E65)/E65</f>
        <v>-4.7966066857260278E-2</v>
      </c>
      <c r="H65" s="73">
        <v>5045</v>
      </c>
      <c r="I65" s="29">
        <f>(F65-H65)/H65</f>
        <v>9.9108027750247768E-3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48039.669444444444</v>
      </c>
      <c r="F66" s="106">
        <f>SUM(F57:F65)</f>
        <v>52390.555555555555</v>
      </c>
      <c r="G66" s="108">
        <f t="shared" ref="G66" si="8">(F66-E66)/E66</f>
        <v>9.0568610513498654E-2</v>
      </c>
      <c r="H66" s="106">
        <f>SUM(H57:H65)</f>
        <v>52340.555555555555</v>
      </c>
      <c r="I66" s="111">
        <f t="shared" ref="I66" si="9">(F66-H66)/H66</f>
        <v>9.552821797416493E-4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12805.375</v>
      </c>
      <c r="F68" s="54">
        <v>12748.75</v>
      </c>
      <c r="G68" s="21">
        <f>(F68-E68)/E68</f>
        <v>-4.4219712425446348E-3</v>
      </c>
      <c r="H68" s="54">
        <v>13332.5</v>
      </c>
      <c r="I68" s="21">
        <f>(F68-H68)/H68</f>
        <v>-4.3783986499156199E-2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5891.6088888888889</v>
      </c>
      <c r="F69" s="46">
        <v>6452.7777777777774</v>
      </c>
      <c r="G69" s="21">
        <f>(F69-E69)/E69</f>
        <v>9.5248836009329957E-2</v>
      </c>
      <c r="H69" s="46">
        <v>6502.5</v>
      </c>
      <c r="I69" s="21">
        <f>(F69-H69)/H69</f>
        <v>-7.6466316374044791E-3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3419.4952380952382</v>
      </c>
      <c r="F70" s="46">
        <v>3462</v>
      </c>
      <c r="G70" s="21">
        <f>(F70-E70)/E70</f>
        <v>1.2430127532050101E-2</v>
      </c>
      <c r="H70" s="46">
        <v>3468.1666666666665</v>
      </c>
      <c r="I70" s="21">
        <f>(F70-H70)/H70</f>
        <v>-1.7780767936949921E-3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47046.625</v>
      </c>
      <c r="G71" s="21">
        <f>(F71-E71)/E71</f>
        <v>0</v>
      </c>
      <c r="H71" s="46">
        <v>47046.625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6560.2777777777783</v>
      </c>
      <c r="F72" s="46">
        <v>7484.666666666667</v>
      </c>
      <c r="G72" s="21">
        <f>(F72-E72)/E72</f>
        <v>0.14090697379006645</v>
      </c>
      <c r="H72" s="46">
        <v>7484.666666666667</v>
      </c>
      <c r="I72" s="21">
        <f>(F72-H72)/H72</f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3610</v>
      </c>
      <c r="F73" s="58">
        <v>3904</v>
      </c>
      <c r="G73" s="31">
        <f>(F73-E73)/E73</f>
        <v>8.1440443213296396E-2</v>
      </c>
      <c r="H73" s="58">
        <v>3882.2222222222222</v>
      </c>
      <c r="I73" s="31">
        <f>(F73-H73)/H73</f>
        <v>5.6096164854035624E-3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79333.381904761904</v>
      </c>
      <c r="F74" s="86">
        <f>SUM(F68:F73)</f>
        <v>81098.819444444453</v>
      </c>
      <c r="G74" s="110">
        <f t="shared" ref="G74" si="10">(F74-E74)/E74</f>
        <v>2.2253400741215349E-2</v>
      </c>
      <c r="H74" s="86">
        <f>SUM(H68:H73)</f>
        <v>81716.680555555562</v>
      </c>
      <c r="I74" s="111">
        <f t="shared" ref="I74" si="11">(F74-H74)/H74</f>
        <v>-7.5610157792820893E-3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3599.96</v>
      </c>
      <c r="F76" s="43">
        <v>3725.8</v>
      </c>
      <c r="G76" s="21">
        <f>(F76-E76)/E76</f>
        <v>3.4955943954932872E-2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2742.7777777777778</v>
      </c>
      <c r="F77" s="47">
        <v>2747.2222222222222</v>
      </c>
      <c r="G77" s="21">
        <f>(F77-E77)/E77</f>
        <v>1.620417257443755E-3</v>
      </c>
      <c r="H77" s="47">
        <v>2747.2222222222222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1298.375</v>
      </c>
      <c r="F78" s="47">
        <v>1320</v>
      </c>
      <c r="G78" s="21">
        <f>(F78-E78)/E78</f>
        <v>1.6655434677962839E-2</v>
      </c>
      <c r="H78" s="47">
        <v>1320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2129.75</v>
      </c>
      <c r="F79" s="47">
        <v>2076.875</v>
      </c>
      <c r="G79" s="21">
        <f>(F79-E79)/E79</f>
        <v>-2.4826857612395822E-2</v>
      </c>
      <c r="H79" s="47">
        <v>2076.875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1652</v>
      </c>
      <c r="F80" s="50">
        <v>1701.4</v>
      </c>
      <c r="G80" s="21">
        <f>(F80-E80)/E80</f>
        <v>2.9903147699757923E-2</v>
      </c>
      <c r="H80" s="50">
        <v>1701.4</v>
      </c>
      <c r="I80" s="21">
        <f>(F80-H80)/H80</f>
        <v>0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11422.862777777778</v>
      </c>
      <c r="F81" s="86">
        <f>SUM(F76:F80)</f>
        <v>11571.297222222222</v>
      </c>
      <c r="G81" s="110">
        <f t="shared" ref="G81" si="12">(F81-E81)/E81</f>
        <v>1.2994504734243151E-2</v>
      </c>
      <c r="H81" s="86">
        <f>SUM(H76:H80)</f>
        <v>11571.297222222222</v>
      </c>
      <c r="I81" s="111">
        <f t="shared" ref="I81" si="1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1456.4</v>
      </c>
      <c r="F83" s="140">
        <v>1351.8</v>
      </c>
      <c r="G83" s="22">
        <f>(F83-E83)/E83</f>
        <v>-7.1820928316396679E-2</v>
      </c>
      <c r="H83" s="140">
        <v>1421.4444444444443</v>
      </c>
      <c r="I83" s="22">
        <f>(F83-H83)/H83</f>
        <v>-4.8995544438364694E-2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1452.7142857142858</v>
      </c>
      <c r="F84" s="47">
        <v>1466.4285714285713</v>
      </c>
      <c r="G84" s="21">
        <f>(F84-E84)/E84</f>
        <v>9.4404562887205092E-3</v>
      </c>
      <c r="H84" s="47">
        <v>1466.4285714285713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940.81999999999994</v>
      </c>
      <c r="F85" s="47">
        <v>824.77777777777783</v>
      </c>
      <c r="G85" s="21">
        <f>(F85-E85)/E85</f>
        <v>-0.12334157673329874</v>
      </c>
      <c r="H85" s="47">
        <v>824.77777777777783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1415.7</v>
      </c>
      <c r="F86" s="47">
        <v>1504.9</v>
      </c>
      <c r="G86" s="21">
        <f>(F86-E86)/E86</f>
        <v>6.3007699371335768E-2</v>
      </c>
      <c r="H86" s="47">
        <v>1504.9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1738.4177777777775</v>
      </c>
      <c r="F87" s="61">
        <v>1972.3</v>
      </c>
      <c r="G87" s="21">
        <f>(F87-E87)/E87</f>
        <v>0.13453740821794549</v>
      </c>
      <c r="H87" s="61">
        <v>1972.3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8303.3333333333339</v>
      </c>
      <c r="G88" s="21">
        <f>(F88-E88)/E88</f>
        <v>-5.1047619047618981E-2</v>
      </c>
      <c r="H88" s="61">
        <v>8303.3333333333339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3857.7</v>
      </c>
      <c r="F89" s="50">
        <v>3996</v>
      </c>
      <c r="G89" s="23">
        <f>(F89-E89)/E89</f>
        <v>3.5850377167742489E-2</v>
      </c>
      <c r="H89" s="50">
        <v>3996</v>
      </c>
      <c r="I89" s="23">
        <f>(F89-H89)/H89</f>
        <v>0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19611.752063492062</v>
      </c>
      <c r="F90" s="86">
        <f>SUM(F83:F89)</f>
        <v>19419.539682539682</v>
      </c>
      <c r="G90" s="120">
        <f t="shared" ref="G90:G91" si="14">(F90-E90)/E90</f>
        <v>-9.8008775722894168E-3</v>
      </c>
      <c r="H90" s="86">
        <f>SUM(H83:H89)</f>
        <v>19489.184126984128</v>
      </c>
      <c r="I90" s="111">
        <f t="shared" ref="I90:I91" si="15">(F90-H90)/H90</f>
        <v>-3.5734920451604957E-3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340146.42081571423</v>
      </c>
      <c r="F91" s="106">
        <f>SUM(F32,F39,F47,F55,F66,F74,F81,F90)</f>
        <v>350708.98549206351</v>
      </c>
      <c r="G91" s="108">
        <f t="shared" si="14"/>
        <v>3.1052993740221975E-2</v>
      </c>
      <c r="H91" s="106">
        <f>SUM(H32,H39,H47,H55,H66,H74,H81,H90)</f>
        <v>351938.67904761905</v>
      </c>
      <c r="I91" s="121">
        <f t="shared" si="15"/>
        <v>-3.494056290951628E-3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5.625" style="9" customWidth="1"/>
    <col min="3" max="3" width="28.875" customWidth="1"/>
    <col min="4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1250</v>
      </c>
      <c r="E16" s="139">
        <v>1500</v>
      </c>
      <c r="F16" s="139">
        <v>1000</v>
      </c>
      <c r="G16" s="140">
        <v>1125</v>
      </c>
      <c r="H16" s="140">
        <v>1000</v>
      </c>
      <c r="I16" s="83">
        <v>1175</v>
      </c>
    </row>
    <row r="17" spans="1:9" ht="16.5" x14ac:dyDescent="0.3">
      <c r="A17" s="92"/>
      <c r="B17" s="141" t="s">
        <v>5</v>
      </c>
      <c r="C17" s="15" t="s">
        <v>164</v>
      </c>
      <c r="D17" s="93">
        <v>1737.5</v>
      </c>
      <c r="E17" s="93">
        <v>1250</v>
      </c>
      <c r="F17" s="93">
        <v>1250</v>
      </c>
      <c r="G17" s="32">
        <v>2250</v>
      </c>
      <c r="H17" s="32">
        <v>1583</v>
      </c>
      <c r="I17" s="83">
        <v>1614.1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1500</v>
      </c>
      <c r="F18" s="93">
        <v>1250</v>
      </c>
      <c r="G18" s="32">
        <v>1500</v>
      </c>
      <c r="H18" s="32">
        <v>1666</v>
      </c>
      <c r="I18" s="83">
        <v>1483.2</v>
      </c>
    </row>
    <row r="19" spans="1:9" ht="16.5" x14ac:dyDescent="0.3">
      <c r="A19" s="92"/>
      <c r="B19" s="141" t="s">
        <v>7</v>
      </c>
      <c r="C19" s="15" t="s">
        <v>166</v>
      </c>
      <c r="D19" s="93">
        <v>937.5</v>
      </c>
      <c r="E19" s="93">
        <v>500</v>
      </c>
      <c r="F19" s="93">
        <v>550</v>
      </c>
      <c r="G19" s="32">
        <v>875</v>
      </c>
      <c r="H19" s="32">
        <v>833</v>
      </c>
      <c r="I19" s="83">
        <v>739.1</v>
      </c>
    </row>
    <row r="20" spans="1:9" ht="16.5" x14ac:dyDescent="0.3">
      <c r="A20" s="92"/>
      <c r="B20" s="141" t="s">
        <v>8</v>
      </c>
      <c r="C20" s="15" t="s">
        <v>167</v>
      </c>
      <c r="D20" s="93">
        <v>2962.5</v>
      </c>
      <c r="E20" s="93">
        <v>2000</v>
      </c>
      <c r="F20" s="93">
        <v>2500</v>
      </c>
      <c r="G20" s="32">
        <v>3000</v>
      </c>
      <c r="H20" s="32">
        <v>2166</v>
      </c>
      <c r="I20" s="83">
        <v>2525.6999999999998</v>
      </c>
    </row>
    <row r="21" spans="1:9" ht="16.5" x14ac:dyDescent="0.3">
      <c r="A21" s="92"/>
      <c r="B21" s="141" t="s">
        <v>9</v>
      </c>
      <c r="C21" s="15" t="s">
        <v>168</v>
      </c>
      <c r="D21" s="93">
        <v>1450</v>
      </c>
      <c r="E21" s="93">
        <v>1500</v>
      </c>
      <c r="F21" s="93">
        <v>1250</v>
      </c>
      <c r="G21" s="32">
        <v>1750</v>
      </c>
      <c r="H21" s="32">
        <v>1333</v>
      </c>
      <c r="I21" s="83">
        <v>1456.6</v>
      </c>
    </row>
    <row r="22" spans="1:9" ht="16.5" x14ac:dyDescent="0.3">
      <c r="A22" s="92"/>
      <c r="B22" s="141" t="s">
        <v>10</v>
      </c>
      <c r="C22" s="15" t="s">
        <v>169</v>
      </c>
      <c r="D22" s="93">
        <v>1287.5</v>
      </c>
      <c r="E22" s="93">
        <v>1250</v>
      </c>
      <c r="F22" s="93">
        <v>1000</v>
      </c>
      <c r="G22" s="32">
        <v>1500</v>
      </c>
      <c r="H22" s="32">
        <v>1166</v>
      </c>
      <c r="I22" s="83">
        <v>1240.7</v>
      </c>
    </row>
    <row r="23" spans="1:9" ht="16.5" x14ac:dyDescent="0.3">
      <c r="A23" s="92"/>
      <c r="B23" s="141" t="s">
        <v>11</v>
      </c>
      <c r="C23" s="15" t="s">
        <v>170</v>
      </c>
      <c r="D23" s="93">
        <v>265.8</v>
      </c>
      <c r="E23" s="93">
        <v>250</v>
      </c>
      <c r="F23" s="93">
        <v>250</v>
      </c>
      <c r="G23" s="32">
        <v>375</v>
      </c>
      <c r="H23" s="32">
        <v>350</v>
      </c>
      <c r="I23" s="83">
        <v>298.15999999999997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350</v>
      </c>
      <c r="G24" s="32">
        <v>500</v>
      </c>
      <c r="H24" s="32">
        <v>500</v>
      </c>
      <c r="I24" s="83">
        <v>400</v>
      </c>
    </row>
    <row r="25" spans="1:9" ht="16.5" x14ac:dyDescent="0.3">
      <c r="A25" s="92"/>
      <c r="B25" s="141" t="s">
        <v>13</v>
      </c>
      <c r="C25" s="15" t="s">
        <v>172</v>
      </c>
      <c r="D25" s="93">
        <v>389</v>
      </c>
      <c r="E25" s="93">
        <v>250</v>
      </c>
      <c r="F25" s="93">
        <v>350</v>
      </c>
      <c r="G25" s="32">
        <v>500</v>
      </c>
      <c r="H25" s="32">
        <v>500</v>
      </c>
      <c r="I25" s="83">
        <v>397.8</v>
      </c>
    </row>
    <row r="26" spans="1:9" ht="16.5" x14ac:dyDescent="0.3">
      <c r="A26" s="92"/>
      <c r="B26" s="141" t="s">
        <v>14</v>
      </c>
      <c r="C26" s="15" t="s">
        <v>173</v>
      </c>
      <c r="D26" s="93">
        <v>361.27</v>
      </c>
      <c r="E26" s="93">
        <v>350</v>
      </c>
      <c r="F26" s="93">
        <v>350</v>
      </c>
      <c r="G26" s="32">
        <v>500</v>
      </c>
      <c r="H26" s="32">
        <v>500</v>
      </c>
      <c r="I26" s="83">
        <v>412.25400000000002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1000</v>
      </c>
      <c r="F27" s="93">
        <v>875</v>
      </c>
      <c r="G27" s="32">
        <v>1500</v>
      </c>
      <c r="H27" s="32">
        <v>1000</v>
      </c>
      <c r="I27" s="83">
        <v>1075</v>
      </c>
    </row>
    <row r="28" spans="1:9" ht="16.5" x14ac:dyDescent="0.3">
      <c r="A28" s="92"/>
      <c r="B28" s="141" t="s">
        <v>16</v>
      </c>
      <c r="C28" s="15" t="s">
        <v>175</v>
      </c>
      <c r="D28" s="93">
        <v>299.8</v>
      </c>
      <c r="E28" s="93">
        <v>500</v>
      </c>
      <c r="F28" s="93">
        <v>350</v>
      </c>
      <c r="G28" s="32">
        <v>500</v>
      </c>
      <c r="H28" s="32">
        <v>500</v>
      </c>
      <c r="I28" s="83">
        <v>429.96000000000004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750</v>
      </c>
      <c r="G29" s="32">
        <v>1000</v>
      </c>
      <c r="H29" s="32">
        <v>1000</v>
      </c>
      <c r="I29" s="83">
        <v>1062.5</v>
      </c>
    </row>
    <row r="30" spans="1:9" ht="16.5" x14ac:dyDescent="0.3">
      <c r="A30" s="92"/>
      <c r="B30" s="141" t="s">
        <v>18</v>
      </c>
      <c r="C30" s="15" t="s">
        <v>177</v>
      </c>
      <c r="D30" s="93">
        <v>1250</v>
      </c>
      <c r="E30" s="93">
        <v>2500</v>
      </c>
      <c r="F30" s="93">
        <v>1000</v>
      </c>
      <c r="G30" s="32">
        <v>1000</v>
      </c>
      <c r="H30" s="32">
        <v>1000</v>
      </c>
      <c r="I30" s="83">
        <v>1350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750</v>
      </c>
      <c r="E31" s="49">
        <v>750</v>
      </c>
      <c r="F31" s="49">
        <v>725</v>
      </c>
      <c r="G31" s="135">
        <v>925</v>
      </c>
      <c r="H31" s="135">
        <v>916</v>
      </c>
      <c r="I31" s="85">
        <v>813.2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2800</v>
      </c>
      <c r="E33" s="139">
        <v>2500</v>
      </c>
      <c r="F33" s="139">
        <v>1500</v>
      </c>
      <c r="G33" s="140">
        <v>2750</v>
      </c>
      <c r="H33" s="140">
        <v>2500</v>
      </c>
      <c r="I33" s="83">
        <v>2410</v>
      </c>
    </row>
    <row r="34" spans="1:9" ht="16.5" x14ac:dyDescent="0.3">
      <c r="A34" s="92"/>
      <c r="B34" s="141" t="s">
        <v>27</v>
      </c>
      <c r="C34" s="15" t="s">
        <v>180</v>
      </c>
      <c r="D34" s="93">
        <v>2625</v>
      </c>
      <c r="E34" s="93">
        <v>2500</v>
      </c>
      <c r="F34" s="93">
        <v>1750</v>
      </c>
      <c r="G34" s="32">
        <v>2750</v>
      </c>
      <c r="H34" s="32">
        <v>2666</v>
      </c>
      <c r="I34" s="83">
        <v>2458.1999999999998</v>
      </c>
    </row>
    <row r="35" spans="1:9" ht="16.5" x14ac:dyDescent="0.3">
      <c r="A35" s="92"/>
      <c r="B35" s="143" t="s">
        <v>28</v>
      </c>
      <c r="C35" s="15" t="s">
        <v>181</v>
      </c>
      <c r="D35" s="93">
        <v>1890</v>
      </c>
      <c r="E35" s="93">
        <v>1750</v>
      </c>
      <c r="F35" s="93">
        <v>1750</v>
      </c>
      <c r="G35" s="32">
        <v>2000</v>
      </c>
      <c r="H35" s="32">
        <v>1750</v>
      </c>
      <c r="I35" s="83">
        <v>1828</v>
      </c>
    </row>
    <row r="36" spans="1:9" ht="16.5" x14ac:dyDescent="0.3">
      <c r="A36" s="92"/>
      <c r="B36" s="141" t="s">
        <v>29</v>
      </c>
      <c r="C36" s="15" t="s">
        <v>182</v>
      </c>
      <c r="D36" s="93">
        <v>2500</v>
      </c>
      <c r="E36" s="93">
        <v>1500</v>
      </c>
      <c r="F36" s="93">
        <v>1000</v>
      </c>
      <c r="G36" s="32">
        <v>2500</v>
      </c>
      <c r="H36" s="32">
        <v>1000</v>
      </c>
      <c r="I36" s="83">
        <v>1700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1500</v>
      </c>
      <c r="E37" s="145">
        <v>1250</v>
      </c>
      <c r="F37" s="145">
        <v>1250</v>
      </c>
      <c r="G37" s="146">
        <v>1375</v>
      </c>
      <c r="H37" s="146">
        <v>1166</v>
      </c>
      <c r="I37" s="83">
        <v>1308.2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 t="e">
        <v>#DIV/0!</v>
      </c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27500</v>
      </c>
      <c r="E39" s="42">
        <v>28000</v>
      </c>
      <c r="F39" s="42">
        <v>25000</v>
      </c>
      <c r="G39" s="140">
        <v>20000</v>
      </c>
      <c r="H39" s="140">
        <v>24333</v>
      </c>
      <c r="I39" s="84">
        <v>24966.6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16250</v>
      </c>
      <c r="E40" s="49">
        <v>18000</v>
      </c>
      <c r="F40" s="49">
        <v>17000</v>
      </c>
      <c r="G40" s="135">
        <v>14500</v>
      </c>
      <c r="H40" s="135">
        <v>16333</v>
      </c>
      <c r="I40" s="85">
        <v>16416.599999999999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14-05-2018</vt:lpstr>
      <vt:lpstr>By Order</vt:lpstr>
      <vt:lpstr>All Stores</vt:lpstr>
      <vt:lpstr>'14-05-2018'!Print_Titles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2018-05-11T07:32:34Z</cp:lastPrinted>
  <dcterms:created xsi:type="dcterms:W3CDTF">2010-10-20T06:23:14Z</dcterms:created>
  <dcterms:modified xsi:type="dcterms:W3CDTF">2018-05-16T10:49:55Z</dcterms:modified>
</cp:coreProperties>
</file>