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1-05-2018" sheetId="9" r:id="rId4"/>
    <sheet name="By Order" sheetId="11" r:id="rId5"/>
    <sheet name="All Stores" sheetId="12" r:id="rId6"/>
  </sheets>
  <definedNames>
    <definedName name="_xlnm.Print_Titles" localSheetId="3">'21-05-2018'!$12:$14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76" i="11"/>
  <c r="G76" i="11"/>
  <c r="I80" i="11"/>
  <c r="G80" i="11"/>
  <c r="I79" i="11"/>
  <c r="G79" i="11"/>
  <c r="I78" i="11"/>
  <c r="G78" i="11"/>
  <c r="I77" i="11"/>
  <c r="G77" i="11"/>
  <c r="I73" i="11"/>
  <c r="G73" i="11"/>
  <c r="I68" i="11"/>
  <c r="G68" i="11"/>
  <c r="I72" i="11"/>
  <c r="G72" i="11"/>
  <c r="I71" i="11"/>
  <c r="G71" i="11"/>
  <c r="I70" i="11"/>
  <c r="G70" i="11"/>
  <c r="I69" i="11"/>
  <c r="G69" i="11"/>
  <c r="I64" i="11"/>
  <c r="G64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65" i="11"/>
  <c r="G65" i="11"/>
  <c r="I57" i="11"/>
  <c r="G57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5" i="11"/>
  <c r="G45" i="11"/>
  <c r="I44" i="11"/>
  <c r="G44" i="11"/>
  <c r="I43" i="11"/>
  <c r="G43" i="11"/>
  <c r="I41" i="11"/>
  <c r="G41" i="11"/>
  <c r="I42" i="11"/>
  <c r="G42" i="11"/>
  <c r="I46" i="11"/>
  <c r="G46" i="11"/>
  <c r="I38" i="11"/>
  <c r="G38" i="11"/>
  <c r="I34" i="11"/>
  <c r="G34" i="11"/>
  <c r="I37" i="11"/>
  <c r="G37" i="11"/>
  <c r="I35" i="11"/>
  <c r="G35" i="11"/>
  <c r="I36" i="11"/>
  <c r="G36" i="11"/>
  <c r="I30" i="11"/>
  <c r="G30" i="11"/>
  <c r="I18" i="11"/>
  <c r="G18" i="11"/>
  <c r="I24" i="11"/>
  <c r="G24" i="11"/>
  <c r="I17" i="11"/>
  <c r="G17" i="11"/>
  <c r="I19" i="11"/>
  <c r="G19" i="11"/>
  <c r="I31" i="11"/>
  <c r="G31" i="11"/>
  <c r="I29" i="11"/>
  <c r="G29" i="11"/>
  <c r="I28" i="11"/>
  <c r="G28" i="11"/>
  <c r="I16" i="11"/>
  <c r="G16" i="11"/>
  <c r="I23" i="11"/>
  <c r="G23" i="11"/>
  <c r="I20" i="11"/>
  <c r="G20" i="11"/>
  <c r="I21" i="11"/>
  <c r="G21" i="11"/>
  <c r="I26" i="11"/>
  <c r="G26" i="11"/>
  <c r="I22" i="11"/>
  <c r="G22" i="11"/>
  <c r="I27" i="11"/>
  <c r="G27" i="11"/>
  <c r="I25" i="11"/>
  <c r="G25" i="11"/>
  <c r="D41" i="8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<sst xmlns="http://schemas.openxmlformats.org/spreadsheetml/2006/main" count="849" uniqueCount="225">
  <si>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</si>
  <si>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</si>
  <si>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</si>
  <si>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</si>
  <si>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</si>
  <si>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</si>
  <si>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</si>
  <si>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</si>
  <si>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</si>
  <si>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</si>
  <si>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</si>
  <si>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</si>
  <si>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</si>
  <si>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</si>
  <si>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</si>
  <si>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</si>
  <si>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</si>
  <si>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</si>
  <si>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</si>
  <si>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</si>
  <si>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</si>
  <si>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</si>
  <si>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</si>
  <si>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</si>
  <si>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</si>
  <si>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</si>
  <si>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</si>
  <si>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</si>
  <si>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</si>
  <si>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</si>
  <si>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</si>
  <si>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</si>
  <si>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</si>
  <si>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</si>
  <si>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</si>
  <si>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</si>
  <si>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</si>
  <si>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</si>
  <si>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</si>
  <si>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</si>
  <si>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</si>
  <si>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</si>
  <si>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</si>
  <si>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</si>
  <si>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</si>
  <si>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</si>
  <si>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</si>
  <si>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</si>
  <si>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</si>
  <si>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</si>
  <si>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</si>
  <si>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</si>
  <si>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</si>
  <si>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</si>
  <si>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</si>
  <si>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</si>
  <si>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</si>
  <si>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</si>
  <si>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</si>
  <si>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</si>
  <si>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</si>
  <si>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</si>
  <si>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</si>
  <si>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</si>
  <si>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</si>
  <si>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</si>
  <si>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</si>
  <si>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</si>
  <si>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</si>
  <si>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</si>
  <si>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</si>
  <si>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</si>
  <si>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</si>
  <si>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</si>
  <si>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</si>
  <si>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</si>
  <si>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</si>
  <si>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</si>
  <si>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</si>
  <si>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</si>
  <si>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</si>
  <si>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</si>
  <si>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</si>
  <si>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</si>
  <si>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</si>
  <si>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</si>
  <si>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</si>
  <si>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</si>
  <si>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</si>
  <si>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</si>
  <si>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</si>
  <si>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</si>
  <si>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</si>
  <si>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</si>
  <si>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</si>
  <si>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</si>
  <si>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</si>
  <si>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</si>
  <si>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</si>
  <si>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</si>
  <si>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</si>
  <si>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</si>
  <si>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</si>
  <si>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</si>
  <si>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</si>
  <si>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</si>
  <si>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</si>
  <si>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</si>
  <si>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</si>
  <si>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</si>
  <si>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</si>
  <si>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</si>
  <si>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</si>
  <si>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</si>
  <si>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</si>
  <si>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</si>
  <si>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</si>
  <si>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</si>
  <si>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</si>
  <si>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</si>
  <si>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</si>
  <si>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</si>
  <si>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</si>
  <si>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</si>
  <si>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</si>
  <si>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</si>
  <si>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</si>
  <si>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</si>
  <si>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</si>
  <si>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</si>
  <si>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</si>
  <si>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</si>
  <si>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</si>
  <si>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</si>
  <si>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</si>
  <si>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</si>
  <si>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</si>
  <si>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</si>
  <si>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</si>
  <si>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</si>
  <si>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</si>
  <si>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</si>
  <si>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</si>
  <si>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</si>
  <si>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</si>
  <si>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</si>
  <si>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</si>
  <si>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</si>
  <si>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</si>
  <si>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</si>
  <si>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</si>
  <si>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</si>
  <si>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</si>
  <si>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</si>
  <si>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</si>
  <si>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</si>
  <si>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</si>
  <si>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</si>
  <si>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</si>
  <si>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</si>
  <si>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</si>
  <si>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</si>
  <si>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</si>
  <si>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</si>
  <si>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</si>
  <si>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</si>
  <si>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</si>
  <si>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</si>
  <si>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</si>
  <si>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</si>
  <si>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</si>
  <si>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</si>
  <si>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</si>
  <si>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</si>
  <si>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</si>
  <si>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</si>
  <si>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</si>
  <si>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</si>
  <si>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</si>
  <si>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</si>
  <si>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</si>
  <si>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</si>
  <si>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</si>
  <si>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</si>
  <si>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</si>
  <si>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</si>
  <si>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</si>
  <si>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</si>
  <si>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</si>
  <si>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</si>
  <si>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</si>
  <si>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</si>
  <si>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</si>
  <si>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</si>
  <si>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</si>
  <si>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</si>
  <si>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</si>
  <si>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</si>
  <si>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</si>
  <si>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</si>
  <si>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</si>
  <si>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</si>
  <si>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</si>
  <si>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</si>
  <si>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</si>
  <si>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</si>
  <si>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</si>
  <si>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</si>
  <si>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</si>
  <si>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</si>
  <si>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</si>
  <si>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</si>
  <si>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</si>
  <si>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</si>
  <si>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</si>
  <si>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</si>
  <si>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</si>
  <si>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2017 (ل.ل.)</t>
  </si>
  <si>
    <t>معدل أسعار  السوبرماركات في 14-05-2018 (ل.ل.)</t>
  </si>
  <si>
    <t>معدل أسعار المحلات والملاحم في 14-05-2018 (ل.ل.)</t>
  </si>
  <si>
    <t>المعدل العام للأسعار في 14-05-2018  (ل.ل.)</t>
  </si>
  <si>
    <t>معدل أسعار  السوبرماركات في 21-05-2018 (ل.ل.)</t>
  </si>
  <si>
    <t>معدل أسعار المحلات والملاحم في 21-05-2018 (ل.ل.)</t>
  </si>
  <si>
    <t>المعدل العام للأسعار في 21-05-2018  (ل.ل.)</t>
  </si>
  <si>
    <t xml:space="preserve"> التاريخ 21 أيار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</si>
</sst>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221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1844.962</v>
      </c>
      <c r="F15" s="43">
        <v>1222.8</v>
      </c>
      <c r="G15" s="45">
        <f>(F15-E15)/E15</f>
        <v>-0.33722212164803395</v>
      </c>
      <c r="H15" s="43">
        <v>1298.8</v>
      </c>
      <c r="I15" s="45">
        <f>(F15-H15)/H15</f>
        <v>-5.8515552817985837E-2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1353.1742222222222</v>
      </c>
      <c r="F16" s="47">
        <v>2073.8000000000002</v>
      </c>
      <c r="G16" s="48">
        <f t="shared" ref="G16:G79" si="0">(F16-E16)/E16</f>
        <v>0.53254471297446482</v>
      </c>
      <c r="H16" s="47">
        <v>1848.8</v>
      </c>
      <c r="I16" s="44">
        <f t="shared" ref="I16:I30" si="1">(F16-H16)/H16</f>
        <v>0.1217005625270447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1400.1399999999999</v>
      </c>
      <c r="F17" s="47">
        <v>1223.8</v>
      </c>
      <c r="G17" s="48">
        <f t="shared" si="0"/>
        <v>-0.12594454840230257</v>
      </c>
      <c r="H17" s="47">
        <v>1153.8</v>
      </c>
      <c r="I17" s="44">
        <f t="shared" si="1"/>
        <v>6.0669093430403886E-2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831.92600000000004</v>
      </c>
      <c r="F18" s="47">
        <v>751.3</v>
      </c>
      <c r="G18" s="48">
        <f t="shared" si="0"/>
        <v>-9.6914869832172679E-2</v>
      </c>
      <c r="H18" s="47">
        <v>842.3</v>
      </c>
      <c r="I18" s="44">
        <f>(F18-H18)/H18</f>
        <v>-0.10803751632435001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2344.5342222222221</v>
      </c>
      <c r="F19" s="47">
        <v>3137.5555555555557</v>
      </c>
      <c r="G19" s="48">
        <f>(F19-E19)/E19</f>
        <v>0.33824259241636634</v>
      </c>
      <c r="H19" s="47">
        <v>2967.25</v>
      </c>
      <c r="I19" s="44">
        <f t="shared" si="1"/>
        <v>5.7395081491467069E-2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1223.5280000000002</v>
      </c>
      <c r="F20" s="47">
        <v>1318.8</v>
      </c>
      <c r="G20" s="48">
        <f t="shared" si="0"/>
        <v>7.7866628307647789E-2</v>
      </c>
      <c r="H20" s="47">
        <v>1434.8</v>
      </c>
      <c r="I20" s="44">
        <f t="shared" si="1"/>
        <v>-8.0847504878728743E-2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1394.42</v>
      </c>
      <c r="F21" s="47">
        <v>1428.8</v>
      </c>
      <c r="G21" s="48">
        <f t="shared" si="0"/>
        <v>2.4655412286111702E-2</v>
      </c>
      <c r="H21" s="47">
        <v>1478.8</v>
      </c>
      <c r="I21" s="44">
        <f t="shared" si="1"/>
        <v>-3.3811198268866652E-2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417.96663000000001</v>
      </c>
      <c r="F22" s="47">
        <v>304.8</v>
      </c>
      <c r="G22" s="48">
        <f t="shared" si="0"/>
        <v>-0.27075517966589818</v>
      </c>
      <c r="H22" s="47">
        <v>404.8</v>
      </c>
      <c r="I22" s="44">
        <f>(F22-H22)/H22</f>
        <v>-0.24703557312252963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456.89500000000004</v>
      </c>
      <c r="F23" s="47">
        <v>534.79999999999995</v>
      </c>
      <c r="G23" s="48">
        <f t="shared" si="0"/>
        <v>0.17050963569310215</v>
      </c>
      <c r="H23" s="47">
        <v>459.8</v>
      </c>
      <c r="I23" s="44">
        <f t="shared" si="1"/>
        <v>0.16311439756415821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474.16044444444447</v>
      </c>
      <c r="F24" s="47">
        <v>414.8</v>
      </c>
      <c r="G24" s="48">
        <f t="shared" si="0"/>
        <v>-0.12519062933221856</v>
      </c>
      <c r="H24" s="47">
        <v>479.8</v>
      </c>
      <c r="I24" s="44">
        <f t="shared" si="1"/>
        <v>-0.13547311379741558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468.36</v>
      </c>
      <c r="F25" s="47">
        <v>559.79999999999995</v>
      </c>
      <c r="G25" s="48">
        <f t="shared" si="0"/>
        <v>0.19523443504996144</v>
      </c>
      <c r="H25" s="47">
        <v>464.8</v>
      </c>
      <c r="I25" s="44">
        <f t="shared" si="1"/>
        <v>0.2043889845094663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1331.2179999999998</v>
      </c>
      <c r="F26" s="47">
        <v>1184.8</v>
      </c>
      <c r="G26" s="48">
        <f t="shared" si="0"/>
        <v>-0.10998799595558346</v>
      </c>
      <c r="H26" s="47">
        <v>1299.8</v>
      </c>
      <c r="I26" s="44">
        <f t="shared" si="1"/>
        <v>-8.847515002308047E-2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464.68000000000006</v>
      </c>
      <c r="F27" s="47">
        <v>394.8</v>
      </c>
      <c r="G27" s="48">
        <f t="shared" si="0"/>
        <v>-0.15038305930963253</v>
      </c>
      <c r="H27" s="47">
        <v>504.8</v>
      </c>
      <c r="I27" s="44">
        <f t="shared" si="1"/>
        <v>-0.2179080824088748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1048.6149999999998</v>
      </c>
      <c r="F28" s="47">
        <v>984.8</v>
      </c>
      <c r="G28" s="48">
        <f t="shared" si="0"/>
        <v>-6.0856463048878609E-2</v>
      </c>
      <c r="H28" s="47">
        <v>944.8</v>
      </c>
      <c r="I28" s="44">
        <f t="shared" si="1"/>
        <v>4.2337002540220152E-2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1863.7166666666662</v>
      </c>
      <c r="F29" s="47">
        <v>1594.6666666666667</v>
      </c>
      <c r="G29" s="48">
        <f t="shared" si="0"/>
        <v>-0.14436207220339262</v>
      </c>
      <c r="H29" s="47">
        <v>1569.6666666666667</v>
      </c>
      <c r="I29" s="44">
        <f t="shared" si="1"/>
        <v>1.5926948396687193E-2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1100.942</v>
      </c>
      <c r="F30" s="50">
        <v>816.3</v>
      </c>
      <c r="G30" s="51">
        <f t="shared" si="0"/>
        <v>-0.25854404682535503</v>
      </c>
      <c r="H30" s="50">
        <v>747.3</v>
      </c>
      <c r="I30" s="56">
        <f t="shared" si="1"/>
        <v>9.2332396627860303E-2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2264.5625</v>
      </c>
      <c r="F32" s="43">
        <v>2748.75</v>
      </c>
      <c r="G32" s="45">
        <f t="shared" si="0"/>
        <v>0.2138106146330693</v>
      </c>
      <c r="H32" s="43">
        <v>2767.5</v>
      </c>
      <c r="I32" s="44">
        <f>(F32-H32)/H32</f>
        <v>-6.7750677506775072E-3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1977.3582222222224</v>
      </c>
      <c r="F33" s="47">
        <v>2749</v>
      </c>
      <c r="G33" s="48">
        <f t="shared" si="0"/>
        <v>0.39023873828515521</v>
      </c>
      <c r="H33" s="47">
        <v>2764</v>
      </c>
      <c r="I33" s="44">
        <f>(F33-H33)/H33</f>
        <v>-5.4269175108538348E-3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2000.2642857142857</v>
      </c>
      <c r="F34" s="47">
        <v>2073.75</v>
      </c>
      <c r="G34" s="48">
        <f t="shared" si="0"/>
        <v>3.6738002478243936E-2</v>
      </c>
      <c r="H34" s="47">
        <v>1980</v>
      </c>
      <c r="I34" s="44">
        <f>(F34-H34)/H34</f>
        <v>4.7348484848484848E-2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1876.8511904761904</v>
      </c>
      <c r="F35" s="47">
        <v>1565</v>
      </c>
      <c r="G35" s="48">
        <f t="shared" si="0"/>
        <v>-0.16615658825730781</v>
      </c>
      <c r="H35" s="47">
        <v>1767.5</v>
      </c>
      <c r="I35" s="44">
        <f>(F35-H35)/H35</f>
        <v>-0.11456859971711457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1157.5</v>
      </c>
      <c r="F36" s="50">
        <v>1563.8</v>
      </c>
      <c r="G36" s="51">
        <f t="shared" si="0"/>
        <v>0.35101511879049674</v>
      </c>
      <c r="H36" s="50">
        <v>1593.8</v>
      </c>
      <c r="I36" s="56">
        <f>(F36-H36)/H36</f>
        <v>-1.8822938888191743E-2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25339.454444444444</v>
      </c>
      <c r="F38" s="43">
        <v>28306.666666666668</v>
      </c>
      <c r="G38" s="45">
        <f t="shared" si="0"/>
        <v>0.11709850457624085</v>
      </c>
      <c r="H38" s="43">
        <v>28191.111111111109</v>
      </c>
      <c r="I38" s="44">
        <f t="shared" ref="I38:I43" si="2">(F38-H38)/H38</f>
        <v>4.0990067791266968E-3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14913.208888888888</v>
      </c>
      <c r="F39" s="57">
        <v>14415.333333333334</v>
      </c>
      <c r="G39" s="48">
        <f t="shared" si="0"/>
        <v>-3.3384871040497359E-2</v>
      </c>
      <c r="H39" s="57">
        <v>14582</v>
      </c>
      <c r="I39" s="44">
        <f t="shared" si="2"/>
        <v>-1.1429616422072833E-2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11379.9</v>
      </c>
      <c r="F40" s="57">
        <v>10273.5</v>
      </c>
      <c r="G40" s="48">
        <f t="shared" si="0"/>
        <v>-9.7224052935438773E-2</v>
      </c>
      <c r="H40" s="57">
        <v>10773.5</v>
      </c>
      <c r="I40" s="44">
        <f t="shared" si="2"/>
        <v>-4.6410173109945697E-2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6035.93</v>
      </c>
      <c r="F41" s="47">
        <v>5873.2</v>
      </c>
      <c r="G41" s="48">
        <f t="shared" si="0"/>
        <v>-2.6960219883265787E-2</v>
      </c>
      <c r="H41" s="47">
        <v>5873.2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9968.3809523809523</v>
      </c>
      <c r="F42" s="47">
        <v>9968.5714285714294</v>
      </c>
      <c r="G42" s="48">
        <f t="shared" si="0"/>
        <v>1.9108036840381922E-5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12156.678571428571</v>
      </c>
      <c r="F43" s="50">
        <v>12220</v>
      </c>
      <c r="G43" s="51">
        <f t="shared" si="0"/>
        <v>5.2087770684545003E-3</v>
      </c>
      <c r="H43" s="50">
        <v>12166.666666666666</v>
      </c>
      <c r="I43" s="59">
        <f t="shared" si="2"/>
        <v>4.3835616438356664E-3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5190.7777777777783</v>
      </c>
      <c r="F45" s="43">
        <v>5367.7777777777774</v>
      </c>
      <c r="G45" s="45">
        <f t="shared" si="0"/>
        <v>3.4098936147440799E-2</v>
      </c>
      <c r="H45" s="43">
        <v>5481.1111111111113</v>
      </c>
      <c r="I45" s="44">
        <f t="shared" ref="I45:I49" si="3">(F45-H45)/H45</f>
        <v>-2.0677072775187624E-2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6144.4444444444443</v>
      </c>
      <c r="G46" s="48">
        <f t="shared" si="0"/>
        <v>1.7741460541813935E-2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18021.525399999999</v>
      </c>
      <c r="F48" s="47">
        <v>18983.015555555558</v>
      </c>
      <c r="G48" s="48">
        <f t="shared" si="0"/>
        <v>5.3352318087100385E-2</v>
      </c>
      <c r="H48" s="47">
        <v>19210.793333333335</v>
      </c>
      <c r="I48" s="87">
        <f t="shared" si="3"/>
        <v>-1.1856760615010729E-2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2199.2857142857142</v>
      </c>
      <c r="G49" s="48">
        <f t="shared" si="0"/>
        <v>0.11324029213970632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24150.969444444443</v>
      </c>
      <c r="F50" s="50">
        <v>26284</v>
      </c>
      <c r="G50" s="56">
        <f t="shared" si="0"/>
        <v>8.8320701181882691E-2</v>
      </c>
      <c r="H50" s="50">
        <v>25584</v>
      </c>
      <c r="I50" s="59">
        <f>(F50-H50)/H50</f>
        <v>2.7360850531582239E-2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2500</v>
      </c>
      <c r="F52" s="66">
        <v>3750</v>
      </c>
      <c r="G52" s="45">
        <f>(F52-E52)/E52</f>
        <v>0.5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3996.1666666666665</v>
      </c>
      <c r="F53" s="70">
        <v>4013</v>
      </c>
      <c r="G53" s="48">
        <f t="shared" si="0"/>
        <v>4.2123701880969642E-3</v>
      </c>
      <c r="H53" s="70">
        <v>3722.1666666666665</v>
      </c>
      <c r="I53" s="87">
        <f t="shared" si="4"/>
        <v>7.8135494559620336E-2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2032.5</v>
      </c>
      <c r="G54" s="48">
        <f t="shared" si="0"/>
        <v>-1.6373311502250959E-3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5400</v>
      </c>
      <c r="F55" s="70">
        <v>5500</v>
      </c>
      <c r="G55" s="48">
        <f t="shared" si="0"/>
        <v>1.8518518518518517E-2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2108.75</v>
      </c>
      <c r="G56" s="55">
        <f t="shared" si="0"/>
        <v>0.11795891318754141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4639.4444444444443</v>
      </c>
      <c r="F57" s="50">
        <v>4383.8888888888887</v>
      </c>
      <c r="G57" s="51">
        <f t="shared" si="0"/>
        <v>-5.5083223566040021E-2</v>
      </c>
      <c r="H57" s="50">
        <v>4383.8888888888887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5351.7</v>
      </c>
      <c r="F58" s="68">
        <v>5095</v>
      </c>
      <c r="G58" s="44">
        <f t="shared" si="0"/>
        <v>-4.7966066857260278E-2</v>
      </c>
      <c r="H58" s="68">
        <v>5095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4720.3999999999996</v>
      </c>
      <c r="F59" s="70">
        <v>4997</v>
      </c>
      <c r="G59" s="48">
        <f t="shared" si="0"/>
        <v>5.8596729090755105E-2</v>
      </c>
      <c r="H59" s="70">
        <v>4997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17509.875</v>
      </c>
      <c r="F60" s="73">
        <v>20876.25</v>
      </c>
      <c r="G60" s="51">
        <f t="shared" si="0"/>
        <v>0.19225579851369584</v>
      </c>
      <c r="H60" s="73">
        <v>20801.25</v>
      </c>
      <c r="I60" s="51">
        <f t="shared" si="4"/>
        <v>3.6055525509284298E-3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5891.6088888888889</v>
      </c>
      <c r="F62" s="54">
        <v>6452.7777777777774</v>
      </c>
      <c r="G62" s="45">
        <f t="shared" si="0"/>
        <v>9.5248836009329957E-2</v>
      </c>
      <c r="H62" s="54">
        <v>6452.7777777777774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0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12805.375</v>
      </c>
      <c r="F64" s="46">
        <v>12748.75</v>
      </c>
      <c r="G64" s="48">
        <f t="shared" si="0"/>
        <v>-4.4219712425446348E-3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6560.2777777777783</v>
      </c>
      <c r="F65" s="46">
        <v>7484.666666666667</v>
      </c>
      <c r="G65" s="48">
        <f t="shared" si="0"/>
        <v>0.14090697379006645</v>
      </c>
      <c r="H65" s="46">
        <v>7484.666666666667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3610</v>
      </c>
      <c r="F66" s="46">
        <v>3846.5</v>
      </c>
      <c r="G66" s="48">
        <f t="shared" si="0"/>
        <v>6.5512465373961215E-2</v>
      </c>
      <c r="H66" s="46">
        <v>3904</v>
      </c>
      <c r="I66" s="87">
        <f t="shared" si="5"/>
        <v>-1.4728483606557378E-2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3419.4952380952382</v>
      </c>
      <c r="F67" s="58">
        <v>3462</v>
      </c>
      <c r="G67" s="51">
        <f t="shared" si="0"/>
        <v>1.2430127532050101E-2</v>
      </c>
      <c r="H67" s="58">
        <v>3462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3599.96</v>
      </c>
      <c r="F69" s="43">
        <v>3725.8</v>
      </c>
      <c r="G69" s="45">
        <f t="shared" si="0"/>
        <v>3.4955943954932872E-2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1298.375</v>
      </c>
      <c r="F71" s="47">
        <v>1320</v>
      </c>
      <c r="G71" s="48">
        <f t="shared" si="0"/>
        <v>1.6655434677962839E-2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2129.75</v>
      </c>
      <c r="F72" s="47">
        <v>2076.875</v>
      </c>
      <c r="G72" s="48">
        <f t="shared" si="0"/>
        <v>-2.4826857612395822E-2</v>
      </c>
      <c r="H72" s="47">
        <v>2076.875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1652</v>
      </c>
      <c r="F73" s="50">
        <v>1686.4</v>
      </c>
      <c r="G73" s="48">
        <f t="shared" si="0"/>
        <v>2.0823244552058168E-2</v>
      </c>
      <c r="H73" s="50">
        <v>1701.4</v>
      </c>
      <c r="I73" s="59">
        <f>(F73-H73)/H73</f>
        <v>-8.8162689549782531E-3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1452.7142857142858</v>
      </c>
      <c r="F75" s="43">
        <v>1466.4285714285713</v>
      </c>
      <c r="G75" s="44">
        <f t="shared" si="0"/>
        <v>9.4404562887205092E-3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1456.4</v>
      </c>
      <c r="F76" s="32">
        <v>1351.8</v>
      </c>
      <c r="G76" s="48">
        <f t="shared" si="0"/>
        <v>-7.1820928316396679E-2</v>
      </c>
      <c r="H76" s="32">
        <v>1351.8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940.81999999999994</v>
      </c>
      <c r="F77" s="47">
        <v>824.77777777777783</v>
      </c>
      <c r="G77" s="48">
        <f t="shared" si="0"/>
        <v>-0.12334157673329874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1415.7</v>
      </c>
      <c r="F78" s="47">
        <v>1504.9</v>
      </c>
      <c r="G78" s="48">
        <f t="shared" si="0"/>
        <v>6.3007699371335768E-2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1738.4177777777775</v>
      </c>
      <c r="F79" s="61">
        <v>1972.3</v>
      </c>
      <c r="G79" s="48">
        <f t="shared" si="0"/>
        <v>0.13453740821794549</v>
      </c>
      <c r="H79" s="61">
        <v>1972.3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3857.7</v>
      </c>
      <c r="F81" s="50">
        <v>3996</v>
      </c>
      <c r="G81" s="51">
        <f>(F81-E81)/E81</f>
        <v>3.5850377167742489E-2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0" zoomScaleNormal="100" workbookViewId="0">
      <selection activeCell="I32" sqref="I32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222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1844.962</v>
      </c>
      <c r="F15" s="83">
        <v>1400</v>
      </c>
      <c r="G15" s="44">
        <f>(F15-E15)/E15</f>
        <v>-0.24117678304485404</v>
      </c>
      <c r="H15" s="83">
        <v>1175</v>
      </c>
      <c r="I15" s="127">
        <f>(F15-H15)/H15</f>
        <v>0.19148936170212766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1353.1742222222222</v>
      </c>
      <c r="F16" s="83">
        <v>1683.2</v>
      </c>
      <c r="G16" s="48">
        <f t="shared" ref="G16:G39" si="0">(F16-E16)/E16</f>
        <v>0.24389008625644665</v>
      </c>
      <c r="H16" s="83">
        <v>1614.1</v>
      </c>
      <c r="I16" s="48">
        <f>(F16-H16)/H16</f>
        <v>4.28102348057742E-2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1400.1399999999999</v>
      </c>
      <c r="F17" s="83">
        <v>1500</v>
      </c>
      <c r="G17" s="48">
        <f t="shared" si="0"/>
        <v>7.1321439284643059E-2</v>
      </c>
      <c r="H17" s="83">
        <v>1483.2</v>
      </c>
      <c r="I17" s="48">
        <f t="shared" ref="I17:I29" si="1">(F17-H17)/H17</f>
        <v>1.1326860841423918E-2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831.92600000000004</v>
      </c>
      <c r="F18" s="83">
        <v>933.2</v>
      </c>
      <c r="G18" s="48">
        <f t="shared" si="0"/>
        <v>0.1217343850294377</v>
      </c>
      <c r="H18" s="83">
        <v>739.1</v>
      </c>
      <c r="I18" s="48">
        <f t="shared" si="1"/>
        <v>0.26261669598159926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2344.5342222222221</v>
      </c>
      <c r="F19" s="83">
        <v>2466.6</v>
      </c>
      <c r="G19" s="48">
        <f t="shared" si="0"/>
        <v>5.2063977834403335E-2</v>
      </c>
      <c r="H19" s="83">
        <v>2525.6999999999998</v>
      </c>
      <c r="I19" s="48">
        <f t="shared" si="1"/>
        <v>-2.3399453616819065E-2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1223.5280000000002</v>
      </c>
      <c r="F20" s="83">
        <v>1516.6</v>
      </c>
      <c r="G20" s="48">
        <f t="shared" si="0"/>
        <v>0.23953027638108781</v>
      </c>
      <c r="H20" s="83">
        <v>1456.6</v>
      </c>
      <c r="I20" s="48">
        <f t="shared" si="1"/>
        <v>4.1191816559110257E-2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1394.42</v>
      </c>
      <c r="F21" s="83">
        <v>1383.2</v>
      </c>
      <c r="G21" s="48">
        <f t="shared" si="0"/>
        <v>-8.0463561911045638E-3</v>
      </c>
      <c r="H21" s="83">
        <v>1240.7</v>
      </c>
      <c r="I21" s="48">
        <f t="shared" si="1"/>
        <v>0.11485451761102602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417.96663000000001</v>
      </c>
      <c r="F22" s="83">
        <v>355.33000000000004</v>
      </c>
      <c r="G22" s="48">
        <f t="shared" si="0"/>
        <v>-0.14986036086182278</v>
      </c>
      <c r="H22" s="83">
        <v>298.15999999999997</v>
      </c>
      <c r="I22" s="48">
        <f t="shared" si="1"/>
        <v>0.19174268848940193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456.89500000000004</v>
      </c>
      <c r="F23" s="83">
        <v>406.25</v>
      </c>
      <c r="G23" s="48">
        <f t="shared" si="0"/>
        <v>-0.11084603683559688</v>
      </c>
      <c r="H23" s="83">
        <v>400</v>
      </c>
      <c r="I23" s="48">
        <f t="shared" si="1"/>
        <v>1.5625E-2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474.16044444444447</v>
      </c>
      <c r="F24" s="83">
        <v>550</v>
      </c>
      <c r="G24" s="48">
        <f t="shared" si="0"/>
        <v>0.15994492253442572</v>
      </c>
      <c r="H24" s="83">
        <v>397.8</v>
      </c>
      <c r="I24" s="48">
        <f t="shared" si="1"/>
        <v>0.38260432378079434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468.36</v>
      </c>
      <c r="F25" s="83">
        <v>550</v>
      </c>
      <c r="G25" s="48">
        <f t="shared" si="0"/>
        <v>0.17431035955248098</v>
      </c>
      <c r="H25" s="83">
        <v>412.25400000000002</v>
      </c>
      <c r="I25" s="48">
        <f t="shared" si="1"/>
        <v>0.33412895933089787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1331.2179999999998</v>
      </c>
      <c r="F26" s="83">
        <v>1100</v>
      </c>
      <c r="G26" s="48">
        <f t="shared" si="0"/>
        <v>-0.17368905769002513</v>
      </c>
      <c r="H26" s="83">
        <v>1075</v>
      </c>
      <c r="I26" s="48">
        <f t="shared" si="1"/>
        <v>2.3255813953488372E-2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464.68000000000006</v>
      </c>
      <c r="F27" s="83">
        <v>500</v>
      </c>
      <c r="G27" s="48">
        <f t="shared" si="0"/>
        <v>7.6009296720323513E-2</v>
      </c>
      <c r="H27" s="83">
        <v>429.96000000000004</v>
      </c>
      <c r="I27" s="48">
        <f t="shared" si="1"/>
        <v>0.16289887431388955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1048.6149999999998</v>
      </c>
      <c r="F28" s="83">
        <v>1125</v>
      </c>
      <c r="G28" s="48">
        <f t="shared" si="0"/>
        <v>7.284370336110034E-2</v>
      </c>
      <c r="H28" s="83">
        <v>1062.5</v>
      </c>
      <c r="I28" s="48">
        <f t="shared" si="1"/>
        <v>5.8823529411764705E-2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1863.7166666666662</v>
      </c>
      <c r="F29" s="83">
        <v>1208.25</v>
      </c>
      <c r="G29" s="48">
        <f t="shared" si="0"/>
        <v>-0.35169866664281929</v>
      </c>
      <c r="H29" s="83">
        <v>1350</v>
      </c>
      <c r="I29" s="48">
        <f t="shared" si="1"/>
        <v>-0.105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1100.942</v>
      </c>
      <c r="F30" s="95">
        <v>1033.2</v>
      </c>
      <c r="G30" s="51">
        <f t="shared" si="0"/>
        <v>-6.1530943501110831E-2</v>
      </c>
      <c r="H30" s="95">
        <v>813.2</v>
      </c>
      <c r="I30" s="51">
        <f>(F30-H30)/H30</f>
        <v>0.27053615346778159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2264.5625</v>
      </c>
      <c r="F32" s="83">
        <v>2566.6</v>
      </c>
      <c r="G32" s="44">
        <f t="shared" si="0"/>
        <v>0.13337565202991744</v>
      </c>
      <c r="H32" s="83">
        <v>2410</v>
      </c>
      <c r="I32" s="45">
        <f>(F32-H32)/H32</f>
        <v>6.4979253112033161E-2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1977.3582222222224</v>
      </c>
      <c r="F33" s="83">
        <v>2550</v>
      </c>
      <c r="G33" s="48">
        <f t="shared" si="0"/>
        <v>0.28959941165047137</v>
      </c>
      <c r="H33" s="83">
        <v>2458.1999999999998</v>
      </c>
      <c r="I33" s="48">
        <f>(F33-H33)/H33</f>
        <v>3.7344398340249038E-2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2000.2642857142857</v>
      </c>
      <c r="F34" s="83">
        <v>1850</v>
      </c>
      <c r="G34" s="48">
        <f t="shared" si="0"/>
        <v>-7.5122215992886668E-2</v>
      </c>
      <c r="H34" s="83">
        <v>1828</v>
      </c>
      <c r="I34" s="48">
        <f>(F34-H34)/H34</f>
        <v>1.2035010940919038E-2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1876.8511904761904</v>
      </c>
      <c r="F35" s="83">
        <v>1597</v>
      </c>
      <c r="G35" s="48">
        <f t="shared" si="0"/>
        <v>-0.14910675491816011</v>
      </c>
      <c r="H35" s="83">
        <v>1700</v>
      </c>
      <c r="I35" s="48">
        <f>(F35-H35)/H35</f>
        <v>-6.0588235294117644E-2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1157.5</v>
      </c>
      <c r="F36" s="83">
        <v>1483.2</v>
      </c>
      <c r="G36" s="55">
        <f t="shared" si="0"/>
        <v>0.28138228941684668</v>
      </c>
      <c r="H36" s="83">
        <v>1308.2</v>
      </c>
      <c r="I36" s="48">
        <f>(F36-H36)/H36</f>
        <v>0.13377159455740711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25339.454444444444</v>
      </c>
      <c r="F38" s="84">
        <v>26333.200000000001</v>
      </c>
      <c r="G38" s="45">
        <f t="shared" si="0"/>
        <v>3.9217322446080963E-2</v>
      </c>
      <c r="H38" s="84">
        <v>24966.6</v>
      </c>
      <c r="I38" s="45">
        <f>(F38-H38)/H38</f>
        <v>5.4737128804082345E-2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14913.208888888888</v>
      </c>
      <c r="F39" s="85">
        <v>15966.6</v>
      </c>
      <c r="G39" s="51">
        <f t="shared" si="0"/>
        <v>7.0634772097636397E-2</v>
      </c>
      <c r="H39" s="85">
        <v>16416.599999999999</v>
      </c>
      <c r="I39" s="51">
        <f>(F39-H39)/H39</f>
        <v>-2.7411278827528127E-2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224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221</v>
      </c>
      <c r="E13" s="158" t="s">
        <v>222</v>
      </c>
      <c r="F13" s="165" t="s">
        <v>186</v>
      </c>
      <c r="G13" s="150" t="s">
        <v>217</v>
      </c>
      <c r="H13" s="167" t="s">
        <v>223</v>
      </c>
      <c r="I13" s="163" t="s">
        <v>196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1222.8</v>
      </c>
      <c r="E16" s="83">
        <v>1400</v>
      </c>
      <c r="F16" s="67">
        <f t="shared" ref="F16:F31" si="0">D16-E16</f>
        <v>-177.20000000000005</v>
      </c>
      <c r="G16" s="42">
        <v>1844.962</v>
      </c>
      <c r="H16" s="66">
        <f>AVERAGE(D16:E16)</f>
        <v>1311.4</v>
      </c>
      <c r="I16" s="69">
        <f>(H16-G16)/G16</f>
        <v>-0.28919945234644395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2073.8000000000002</v>
      </c>
      <c r="E17" s="83">
        <v>1683.2</v>
      </c>
      <c r="F17" s="71">
        <f t="shared" si="0"/>
        <v>390.60000000000014</v>
      </c>
      <c r="G17" s="46">
        <v>1353.1742222222222</v>
      </c>
      <c r="H17" s="68">
        <f t="shared" ref="H17:H31" si="1">AVERAGE(D17:E17)</f>
        <v>1878.5</v>
      </c>
      <c r="I17" s="72">
        <f t="shared" ref="I17:I40" si="2">(H17-G17)/G17</f>
        <v>0.38821739961545565</v>
      </c>
    </row>
    <row r="18" spans="1:9" ht="16.5" x14ac:dyDescent="0.3">
      <c r="A18" s="37"/>
      <c r="B18" s="34" t="s">
        <v>6</v>
      </c>
      <c r="C18" s="15" t="s">
        <v>165</v>
      </c>
      <c r="D18" s="47">
        <v>1223.8</v>
      </c>
      <c r="E18" s="83">
        <v>1500</v>
      </c>
      <c r="F18" s="71">
        <f t="shared" si="0"/>
        <v>-276.20000000000005</v>
      </c>
      <c r="G18" s="46">
        <v>1400.1399999999999</v>
      </c>
      <c r="H18" s="68">
        <f t="shared" si="1"/>
        <v>1361.9</v>
      </c>
      <c r="I18" s="72">
        <f t="shared" si="2"/>
        <v>-2.7311554558829679E-2</v>
      </c>
    </row>
    <row r="19" spans="1:9" ht="16.5" x14ac:dyDescent="0.3">
      <c r="A19" s="37"/>
      <c r="B19" s="34" t="s">
        <v>7</v>
      </c>
      <c r="C19" s="15" t="s">
        <v>166</v>
      </c>
      <c r="D19" s="47">
        <v>751.3</v>
      </c>
      <c r="E19" s="83">
        <v>933.2</v>
      </c>
      <c r="F19" s="71">
        <f t="shared" si="0"/>
        <v>-181.90000000000009</v>
      </c>
      <c r="G19" s="46">
        <v>831.92600000000004</v>
      </c>
      <c r="H19" s="68">
        <f t="shared" si="1"/>
        <v>842.25</v>
      </c>
      <c r="I19" s="72">
        <f t="shared" si="2"/>
        <v>1.2409757598632517E-2</v>
      </c>
    </row>
    <row r="20" spans="1:9" ht="16.5" x14ac:dyDescent="0.3">
      <c r="A20" s="37"/>
      <c r="B20" s="34" t="s">
        <v>8</v>
      </c>
      <c r="C20" s="15" t="s">
        <v>167</v>
      </c>
      <c r="D20" s="47">
        <v>3137.5555555555557</v>
      </c>
      <c r="E20" s="83">
        <v>2466.6</v>
      </c>
      <c r="F20" s="71">
        <f t="shared" si="0"/>
        <v>670.95555555555575</v>
      </c>
      <c r="G20" s="46">
        <v>2344.5342222222221</v>
      </c>
      <c r="H20" s="68">
        <f t="shared" si="1"/>
        <v>2802.0777777777776</v>
      </c>
      <c r="I20" s="72">
        <f t="shared" si="2"/>
        <v>0.19515328512538477</v>
      </c>
    </row>
    <row r="21" spans="1:9" ht="16.5" x14ac:dyDescent="0.3">
      <c r="A21" s="37"/>
      <c r="B21" s="34" t="s">
        <v>9</v>
      </c>
      <c r="C21" s="15" t="s">
        <v>168</v>
      </c>
      <c r="D21" s="47">
        <v>1318.8</v>
      </c>
      <c r="E21" s="83">
        <v>1516.6</v>
      </c>
      <c r="F21" s="71">
        <f t="shared" si="0"/>
        <v>-197.79999999999995</v>
      </c>
      <c r="G21" s="46">
        <v>1223.5280000000002</v>
      </c>
      <c r="H21" s="68">
        <f t="shared" si="1"/>
        <v>1417.6999999999998</v>
      </c>
      <c r="I21" s="72">
        <f t="shared" si="2"/>
        <v>0.15869845234436772</v>
      </c>
    </row>
    <row r="22" spans="1:9" ht="16.5" x14ac:dyDescent="0.3">
      <c r="A22" s="37"/>
      <c r="B22" s="34" t="s">
        <v>10</v>
      </c>
      <c r="C22" s="15" t="s">
        <v>169</v>
      </c>
      <c r="D22" s="47">
        <v>1428.8</v>
      </c>
      <c r="E22" s="83">
        <v>1383.2</v>
      </c>
      <c r="F22" s="71">
        <f t="shared" si="0"/>
        <v>45.599999999999909</v>
      </c>
      <c r="G22" s="46">
        <v>1394.42</v>
      </c>
      <c r="H22" s="68">
        <f t="shared" si="1"/>
        <v>1406</v>
      </c>
      <c r="I22" s="72">
        <f t="shared" si="2"/>
        <v>8.304528047503569E-3</v>
      </c>
    </row>
    <row r="23" spans="1:9" ht="16.5" x14ac:dyDescent="0.3">
      <c r="A23" s="37"/>
      <c r="B23" s="34" t="s">
        <v>11</v>
      </c>
      <c r="C23" s="15" t="s">
        <v>170</v>
      </c>
      <c r="D23" s="47">
        <v>304.8</v>
      </c>
      <c r="E23" s="83">
        <v>355.33000000000004</v>
      </c>
      <c r="F23" s="71">
        <f t="shared" si="0"/>
        <v>-50.53000000000003</v>
      </c>
      <c r="G23" s="46">
        <v>417.96663000000001</v>
      </c>
      <c r="H23" s="68">
        <f t="shared" si="1"/>
        <v>330.06500000000005</v>
      </c>
      <c r="I23" s="72">
        <f t="shared" si="2"/>
        <v>-0.21030777026386044</v>
      </c>
    </row>
    <row r="24" spans="1:9" ht="16.5" x14ac:dyDescent="0.3">
      <c r="A24" s="37"/>
      <c r="B24" s="34" t="s">
        <v>12</v>
      </c>
      <c r="C24" s="15" t="s">
        <v>171</v>
      </c>
      <c r="D24" s="47">
        <v>534.79999999999995</v>
      </c>
      <c r="E24" s="83">
        <v>406.25</v>
      </c>
      <c r="F24" s="71">
        <f t="shared" si="0"/>
        <v>128.54999999999995</v>
      </c>
      <c r="G24" s="46">
        <v>456.89500000000004</v>
      </c>
      <c r="H24" s="68">
        <f t="shared" si="1"/>
        <v>470.52499999999998</v>
      </c>
      <c r="I24" s="72">
        <f t="shared" si="2"/>
        <v>2.983179942875264E-2</v>
      </c>
    </row>
    <row r="25" spans="1:9" ht="16.5" x14ac:dyDescent="0.3">
      <c r="A25" s="37"/>
      <c r="B25" s="34" t="s">
        <v>13</v>
      </c>
      <c r="C25" s="15" t="s">
        <v>172</v>
      </c>
      <c r="D25" s="47">
        <v>414.8</v>
      </c>
      <c r="E25" s="83">
        <v>550</v>
      </c>
      <c r="F25" s="71">
        <f t="shared" si="0"/>
        <v>-135.19999999999999</v>
      </c>
      <c r="G25" s="46">
        <v>474.16044444444447</v>
      </c>
      <c r="H25" s="68">
        <f t="shared" si="1"/>
        <v>482.4</v>
      </c>
      <c r="I25" s="72">
        <f t="shared" si="2"/>
        <v>1.7377146601103517E-2</v>
      </c>
    </row>
    <row r="26" spans="1:9" ht="16.5" x14ac:dyDescent="0.3">
      <c r="A26" s="37"/>
      <c r="B26" s="34" t="s">
        <v>14</v>
      </c>
      <c r="C26" s="15" t="s">
        <v>173</v>
      </c>
      <c r="D26" s="47">
        <v>559.79999999999995</v>
      </c>
      <c r="E26" s="83">
        <v>550</v>
      </c>
      <c r="F26" s="71">
        <f t="shared" si="0"/>
        <v>9.7999999999999545</v>
      </c>
      <c r="G26" s="46">
        <v>468.36</v>
      </c>
      <c r="H26" s="68">
        <f t="shared" si="1"/>
        <v>554.9</v>
      </c>
      <c r="I26" s="72">
        <f t="shared" si="2"/>
        <v>0.18477239730122119</v>
      </c>
    </row>
    <row r="27" spans="1:9" ht="16.5" x14ac:dyDescent="0.3">
      <c r="A27" s="37"/>
      <c r="B27" s="34" t="s">
        <v>15</v>
      </c>
      <c r="C27" s="15" t="s">
        <v>174</v>
      </c>
      <c r="D27" s="47">
        <v>1184.8</v>
      </c>
      <c r="E27" s="83">
        <v>1100</v>
      </c>
      <c r="F27" s="71">
        <f t="shared" si="0"/>
        <v>84.799999999999955</v>
      </c>
      <c r="G27" s="46">
        <v>1331.2179999999998</v>
      </c>
      <c r="H27" s="68">
        <f t="shared" si="1"/>
        <v>1142.4000000000001</v>
      </c>
      <c r="I27" s="72">
        <f t="shared" si="2"/>
        <v>-0.14183852682280421</v>
      </c>
    </row>
    <row r="28" spans="1:9" ht="16.5" x14ac:dyDescent="0.3">
      <c r="A28" s="37"/>
      <c r="B28" s="34" t="s">
        <v>16</v>
      </c>
      <c r="C28" s="15" t="s">
        <v>175</v>
      </c>
      <c r="D28" s="47">
        <v>394.8</v>
      </c>
      <c r="E28" s="83">
        <v>500</v>
      </c>
      <c r="F28" s="71">
        <f t="shared" si="0"/>
        <v>-105.19999999999999</v>
      </c>
      <c r="G28" s="46">
        <v>464.68000000000006</v>
      </c>
      <c r="H28" s="68">
        <f t="shared" si="1"/>
        <v>447.4</v>
      </c>
      <c r="I28" s="72">
        <f t="shared" si="2"/>
        <v>-3.718688129465457E-2</v>
      </c>
    </row>
    <row r="29" spans="1:9" ht="16.5" x14ac:dyDescent="0.3">
      <c r="A29" s="37"/>
      <c r="B29" s="34" t="s">
        <v>17</v>
      </c>
      <c r="C29" s="15" t="s">
        <v>176</v>
      </c>
      <c r="D29" s="47">
        <v>984.8</v>
      </c>
      <c r="E29" s="83">
        <v>1125</v>
      </c>
      <c r="F29" s="71">
        <f t="shared" si="0"/>
        <v>-140.20000000000005</v>
      </c>
      <c r="G29" s="46">
        <v>1048.6149999999998</v>
      </c>
      <c r="H29" s="68">
        <f t="shared" si="1"/>
        <v>1054.9000000000001</v>
      </c>
      <c r="I29" s="72">
        <f t="shared" si="2"/>
        <v>5.9936201561109756E-3</v>
      </c>
    </row>
    <row r="30" spans="1:9" ht="16.5" x14ac:dyDescent="0.3">
      <c r="A30" s="37"/>
      <c r="B30" s="34" t="s">
        <v>18</v>
      </c>
      <c r="C30" s="15" t="s">
        <v>177</v>
      </c>
      <c r="D30" s="47">
        <v>1594.6666666666667</v>
      </c>
      <c r="E30" s="83">
        <v>1208.25</v>
      </c>
      <c r="F30" s="71">
        <f t="shared" si="0"/>
        <v>386.41666666666674</v>
      </c>
      <c r="G30" s="46">
        <v>1863.7166666666662</v>
      </c>
      <c r="H30" s="68">
        <f t="shared" si="1"/>
        <v>1401.4583333333335</v>
      </c>
      <c r="I30" s="72">
        <f t="shared" si="2"/>
        <v>-0.24803036942310591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816.3</v>
      </c>
      <c r="E31" s="95">
        <v>1033.2</v>
      </c>
      <c r="F31" s="74">
        <f t="shared" si="0"/>
        <v>-216.90000000000009</v>
      </c>
      <c r="G31" s="49">
        <v>1100.942</v>
      </c>
      <c r="H31" s="107">
        <f t="shared" si="1"/>
        <v>924.75</v>
      </c>
      <c r="I31" s="75">
        <f t="shared" si="2"/>
        <v>-0.16003749516323296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2748.75</v>
      </c>
      <c r="E33" s="83">
        <v>2566.6</v>
      </c>
      <c r="F33" s="67">
        <f>D33-E33</f>
        <v>182.15000000000009</v>
      </c>
      <c r="G33" s="54">
        <v>2264.5625</v>
      </c>
      <c r="H33" s="68">
        <f>AVERAGE(D33:E33)</f>
        <v>2657.6750000000002</v>
      </c>
      <c r="I33" s="78">
        <f t="shared" si="2"/>
        <v>0.17359313333149348</v>
      </c>
    </row>
    <row r="34" spans="1:9" ht="16.5" x14ac:dyDescent="0.3">
      <c r="A34" s="37"/>
      <c r="B34" s="34" t="s">
        <v>27</v>
      </c>
      <c r="C34" s="15" t="s">
        <v>180</v>
      </c>
      <c r="D34" s="47">
        <v>2749</v>
      </c>
      <c r="E34" s="83">
        <v>2550</v>
      </c>
      <c r="F34" s="79">
        <f>D34-E34</f>
        <v>199</v>
      </c>
      <c r="G34" s="46">
        <v>1977.3582222222224</v>
      </c>
      <c r="H34" s="68">
        <f>AVERAGE(D34:E34)</f>
        <v>2649.5</v>
      </c>
      <c r="I34" s="72">
        <f t="shared" si="2"/>
        <v>0.33991907496781332</v>
      </c>
    </row>
    <row r="35" spans="1:9" ht="16.5" x14ac:dyDescent="0.3">
      <c r="A35" s="37"/>
      <c r="B35" s="39" t="s">
        <v>28</v>
      </c>
      <c r="C35" s="15" t="s">
        <v>181</v>
      </c>
      <c r="D35" s="47">
        <v>2073.75</v>
      </c>
      <c r="E35" s="83">
        <v>1850</v>
      </c>
      <c r="F35" s="71">
        <f>D35-E35</f>
        <v>223.75</v>
      </c>
      <c r="G35" s="46">
        <v>2000.2642857142857</v>
      </c>
      <c r="H35" s="68">
        <f>AVERAGE(D35:E35)</f>
        <v>1961.875</v>
      </c>
      <c r="I35" s="72">
        <f t="shared" si="2"/>
        <v>-1.9192106757321362E-2</v>
      </c>
    </row>
    <row r="36" spans="1:9" ht="16.5" x14ac:dyDescent="0.3">
      <c r="A36" s="37"/>
      <c r="B36" s="34" t="s">
        <v>29</v>
      </c>
      <c r="C36" s="15" t="s">
        <v>182</v>
      </c>
      <c r="D36" s="47">
        <v>1565</v>
      </c>
      <c r="E36" s="83">
        <v>1597</v>
      </c>
      <c r="F36" s="79">
        <f>D36-E36</f>
        <v>-32</v>
      </c>
      <c r="G36" s="46">
        <v>1876.8511904761904</v>
      </c>
      <c r="H36" s="68">
        <f>AVERAGE(D36:E36)</f>
        <v>1581</v>
      </c>
      <c r="I36" s="72">
        <f t="shared" si="2"/>
        <v>-0.15763167158773397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1563.8</v>
      </c>
      <c r="E37" s="83">
        <v>1483.2</v>
      </c>
      <c r="F37" s="71">
        <f>D37-E37</f>
        <v>80.599999999999909</v>
      </c>
      <c r="G37" s="49">
        <v>1157.5</v>
      </c>
      <c r="H37" s="68">
        <f>AVERAGE(D37:E37)</f>
        <v>1523.5</v>
      </c>
      <c r="I37" s="80">
        <f t="shared" si="2"/>
        <v>0.31619870410367168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28306.666666666668</v>
      </c>
      <c r="E39" s="84">
        <v>26333.200000000001</v>
      </c>
      <c r="F39" s="67">
        <f>D39-E39</f>
        <v>1973.4666666666672</v>
      </c>
      <c r="G39" s="46">
        <v>25339.454444444444</v>
      </c>
      <c r="H39" s="67">
        <f>AVERAGE(D39:E39)</f>
        <v>27319.933333333334</v>
      </c>
      <c r="I39" s="78">
        <f t="shared" si="2"/>
        <v>7.8157913511160901E-2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14415.333333333334</v>
      </c>
      <c r="E40" s="85">
        <v>15966.6</v>
      </c>
      <c r="F40" s="74">
        <f>D40-E40</f>
        <v>-1551.2666666666664</v>
      </c>
      <c r="G40" s="46">
        <v>14913.208888888888</v>
      </c>
      <c r="H40" s="81">
        <f>AVERAGE(D40:E40)</f>
        <v>15190.966666666667</v>
      </c>
      <c r="I40" s="75">
        <f t="shared" si="2"/>
        <v>1.8624950528569519E-2</v>
      </c>
    </row>
    <row r="41" spans="1:9" ht="15.75" customHeight="1" thickBot="1" x14ac:dyDescent="0.25">
      <c r="A41" s="160"/>
      <c r="B41" s="161"/>
      <c r="C41" s="162"/>
      <c r="D41" s="86">
        <f>SUM(D16:D40)</f>
        <v>71368.722222222219</v>
      </c>
      <c r="E41" s="86">
        <f>SUM(E16:E40)</f>
        <v>70057.430000000008</v>
      </c>
      <c r="F41" s="86">
        <f>SUM(F16:F40)</f>
        <v>1311.2922222222228</v>
      </c>
      <c r="G41" s="86">
        <f>SUM(G16:G40)</f>
        <v>67548.437717301582</v>
      </c>
      <c r="H41" s="86">
        <f>AVERAGE(D41:E41)</f>
        <v>70713.076111111121</v>
      </c>
      <c r="I41" s="75">
        <f>(H41-G41)/G41</f>
        <v>4.6849912459173887E-2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223</v>
      </c>
      <c r="G13" s="150" t="s">
        <v>197</v>
      </c>
      <c r="H13" s="167" t="s">
        <v>220</v>
      </c>
      <c r="I13" s="150" t="s">
        <v>187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1844.962</v>
      </c>
      <c r="F16" s="42">
        <v>1311.4</v>
      </c>
      <c r="G16" s="21">
        <f>(F16-E16)/E16</f>
        <v>-0.28919945234644395</v>
      </c>
      <c r="H16" s="42">
        <v>1236.9000000000001</v>
      </c>
      <c r="I16" s="21">
        <f>(F16-H16)/H16</f>
        <v>6.0231223219338666E-2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1353.1742222222222</v>
      </c>
      <c r="F17" s="46">
        <v>1878.5</v>
      </c>
      <c r="G17" s="21">
        <f t="shared" ref="G17:G80" si="0">(F17-E17)/E17</f>
        <v>0.38821739961545565</v>
      </c>
      <c r="H17" s="46">
        <v>1731.4499999999998</v>
      </c>
      <c r="I17" s="21">
        <f t="shared" ref="I17:I31" si="1">(F17-H17)/H17</f>
        <v>8.4928816887579889E-2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1400.1399999999999</v>
      </c>
      <c r="F18" s="46">
        <v>1361.9</v>
      </c>
      <c r="G18" s="21">
        <f t="shared" si="0"/>
        <v>-2.7311554558829679E-2</v>
      </c>
      <c r="H18" s="46">
        <v>1318.5</v>
      </c>
      <c r="I18" s="21">
        <f t="shared" si="1"/>
        <v>3.2916192643155172E-2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831.92600000000004</v>
      </c>
      <c r="F19" s="46">
        <v>842.25</v>
      </c>
      <c r="G19" s="21">
        <f t="shared" si="0"/>
        <v>1.2409757598632517E-2</v>
      </c>
      <c r="H19" s="46">
        <v>790.7</v>
      </c>
      <c r="I19" s="21">
        <f t="shared" si="1"/>
        <v>6.5195396484127921E-2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2344.5342222222221</v>
      </c>
      <c r="F20" s="46">
        <v>2802.0777777777776</v>
      </c>
      <c r="G20" s="21">
        <f>(F20-E20)/E20</f>
        <v>0.19515328512538477</v>
      </c>
      <c r="H20" s="46">
        <v>2746.4749999999999</v>
      </c>
      <c r="I20" s="21">
        <f t="shared" si="1"/>
        <v>2.0245142510955917E-2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1223.5280000000002</v>
      </c>
      <c r="F21" s="46">
        <v>1417.6999999999998</v>
      </c>
      <c r="G21" s="21">
        <f t="shared" si="0"/>
        <v>0.15869845234436772</v>
      </c>
      <c r="H21" s="46">
        <v>1445.6999999999998</v>
      </c>
      <c r="I21" s="21">
        <f t="shared" si="1"/>
        <v>-1.9367780314034726E-2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1394.42</v>
      </c>
      <c r="F22" s="46">
        <v>1406</v>
      </c>
      <c r="G22" s="21">
        <f t="shared" si="0"/>
        <v>8.304528047503569E-3</v>
      </c>
      <c r="H22" s="46">
        <v>1359.75</v>
      </c>
      <c r="I22" s="21">
        <f t="shared" si="1"/>
        <v>3.4013605442176874E-2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417.96663000000001</v>
      </c>
      <c r="F23" s="46">
        <v>330.06500000000005</v>
      </c>
      <c r="G23" s="21">
        <f t="shared" si="0"/>
        <v>-0.21030777026386044</v>
      </c>
      <c r="H23" s="46">
        <v>351.48</v>
      </c>
      <c r="I23" s="21">
        <f t="shared" si="1"/>
        <v>-6.0928075566177201E-2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456.89500000000004</v>
      </c>
      <c r="F24" s="46">
        <v>470.52499999999998</v>
      </c>
      <c r="G24" s="21">
        <f t="shared" si="0"/>
        <v>2.983179942875264E-2</v>
      </c>
      <c r="H24" s="46">
        <v>429.9</v>
      </c>
      <c r="I24" s="21">
        <f t="shared" si="1"/>
        <v>9.4498720632705285E-2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474.16044444444447</v>
      </c>
      <c r="F25" s="46">
        <v>482.4</v>
      </c>
      <c r="G25" s="21">
        <f t="shared" si="0"/>
        <v>1.7377146601103517E-2</v>
      </c>
      <c r="H25" s="46">
        <v>438.8</v>
      </c>
      <c r="I25" s="21">
        <f t="shared" si="1"/>
        <v>9.9361896080218698E-2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468.36</v>
      </c>
      <c r="F26" s="46">
        <v>554.9</v>
      </c>
      <c r="G26" s="21">
        <f t="shared" si="0"/>
        <v>0.18477239730122119</v>
      </c>
      <c r="H26" s="46">
        <v>438.52700000000004</v>
      </c>
      <c r="I26" s="21">
        <f t="shared" si="1"/>
        <v>0.26537248561662091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1331.2179999999998</v>
      </c>
      <c r="F27" s="46">
        <v>1142.4000000000001</v>
      </c>
      <c r="G27" s="21">
        <f t="shared" si="0"/>
        <v>-0.14183852682280421</v>
      </c>
      <c r="H27" s="46">
        <v>1187.4000000000001</v>
      </c>
      <c r="I27" s="21">
        <f t="shared" si="1"/>
        <v>-3.7897928246589184E-2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464.68000000000006</v>
      </c>
      <c r="F28" s="46">
        <v>447.4</v>
      </c>
      <c r="G28" s="21">
        <f t="shared" si="0"/>
        <v>-3.718688129465457E-2</v>
      </c>
      <c r="H28" s="46">
        <v>467.38</v>
      </c>
      <c r="I28" s="21">
        <f t="shared" si="1"/>
        <v>-4.2748940904617269E-2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1048.6149999999998</v>
      </c>
      <c r="F29" s="46">
        <v>1054.9000000000001</v>
      </c>
      <c r="G29" s="21">
        <f t="shared" si="0"/>
        <v>5.9936201561109756E-3</v>
      </c>
      <c r="H29" s="46">
        <v>1003.65</v>
      </c>
      <c r="I29" s="21">
        <f t="shared" si="1"/>
        <v>5.1063617795048186E-2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1863.7166666666662</v>
      </c>
      <c r="F30" s="46">
        <v>1401.4583333333335</v>
      </c>
      <c r="G30" s="21">
        <f t="shared" si="0"/>
        <v>-0.24803036942310591</v>
      </c>
      <c r="H30" s="46">
        <v>1459.8333333333335</v>
      </c>
      <c r="I30" s="21">
        <f t="shared" si="1"/>
        <v>-3.9987441488754417E-2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1100.942</v>
      </c>
      <c r="F31" s="49">
        <v>924.75</v>
      </c>
      <c r="G31" s="23">
        <f t="shared" si="0"/>
        <v>-0.16003749516323296</v>
      </c>
      <c r="H31" s="49">
        <v>780.25</v>
      </c>
      <c r="I31" s="23">
        <f t="shared" si="1"/>
        <v>0.18519705222685037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2264.5625</v>
      </c>
      <c r="F33" s="54">
        <v>2657.6750000000002</v>
      </c>
      <c r="G33" s="21">
        <f t="shared" si="0"/>
        <v>0.17359313333149348</v>
      </c>
      <c r="H33" s="54">
        <v>2588.75</v>
      </c>
      <c r="I33" s="21">
        <f>(F33-H33)/H33</f>
        <v>2.6624818928054149E-2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1977.3582222222224</v>
      </c>
      <c r="F34" s="46">
        <v>2649.5</v>
      </c>
      <c r="G34" s="21">
        <f t="shared" si="0"/>
        <v>0.33991907496781332</v>
      </c>
      <c r="H34" s="46">
        <v>2611.1</v>
      </c>
      <c r="I34" s="21">
        <f>(F34-H34)/H34</f>
        <v>1.4706445559342841E-2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2000.2642857142857</v>
      </c>
      <c r="F35" s="46">
        <v>1961.875</v>
      </c>
      <c r="G35" s="21">
        <f t="shared" si="0"/>
        <v>-1.9192106757321362E-2</v>
      </c>
      <c r="H35" s="46">
        <v>1904</v>
      </c>
      <c r="I35" s="21">
        <f>(F35-H35)/H35</f>
        <v>3.0396533613445378E-2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1876.8511904761904</v>
      </c>
      <c r="F36" s="46">
        <v>1581</v>
      </c>
      <c r="G36" s="21">
        <f t="shared" si="0"/>
        <v>-0.15763167158773397</v>
      </c>
      <c r="H36" s="46">
        <v>1733.75</v>
      </c>
      <c r="I36" s="21">
        <f>(F36-H36)/H36</f>
        <v>-8.8103821196827692E-2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1157.5</v>
      </c>
      <c r="F37" s="49">
        <v>1523.5</v>
      </c>
      <c r="G37" s="23">
        <f t="shared" si="0"/>
        <v>0.31619870410367168</v>
      </c>
      <c r="H37" s="49">
        <v>1451</v>
      </c>
      <c r="I37" s="23">
        <f>(F37-H37)/H37</f>
        <v>4.9965541006202617E-2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25339.454444444444</v>
      </c>
      <c r="F39" s="46">
        <v>27319.933333333334</v>
      </c>
      <c r="G39" s="21">
        <f t="shared" si="0"/>
        <v>7.8157913511160901E-2</v>
      </c>
      <c r="H39" s="46">
        <v>26578.855555555554</v>
      </c>
      <c r="I39" s="21">
        <f t="shared" ref="I39:I44" si="2">(F39-H39)/H39</f>
        <v>2.7882230528277169E-2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14913.208888888888</v>
      </c>
      <c r="F40" s="46">
        <v>15190.966666666667</v>
      </c>
      <c r="G40" s="21">
        <f t="shared" si="0"/>
        <v>1.8624950528569519E-2</v>
      </c>
      <c r="H40" s="46">
        <v>15499.3</v>
      </c>
      <c r="I40" s="21">
        <f t="shared" si="2"/>
        <v>-1.9893371528606592E-2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11379.9</v>
      </c>
      <c r="F41" s="57">
        <v>10273.5</v>
      </c>
      <c r="G41" s="21">
        <f t="shared" si="0"/>
        <v>-9.7224052935438773E-2</v>
      </c>
      <c r="H41" s="57">
        <v>10773.5</v>
      </c>
      <c r="I41" s="21">
        <f t="shared" si="2"/>
        <v>-4.6410173109945697E-2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6035.93</v>
      </c>
      <c r="F42" s="47">
        <v>5873.2</v>
      </c>
      <c r="G42" s="21">
        <f t="shared" si="0"/>
        <v>-2.6960219883265787E-2</v>
      </c>
      <c r="H42" s="47">
        <v>5873.2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9968.3809523809523</v>
      </c>
      <c r="F43" s="47">
        <v>9968.5714285714294</v>
      </c>
      <c r="G43" s="21">
        <f t="shared" si="0"/>
        <v>1.9108036840381922E-5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12156.678571428571</v>
      </c>
      <c r="F44" s="50">
        <v>12220</v>
      </c>
      <c r="G44" s="31">
        <f t="shared" si="0"/>
        <v>5.2087770684545003E-3</v>
      </c>
      <c r="H44" s="50">
        <v>12166.666666666666</v>
      </c>
      <c r="I44" s="31">
        <f t="shared" si="2"/>
        <v>4.3835616438356664E-3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5190.7777777777783</v>
      </c>
      <c r="F46" s="43">
        <v>5367.7777777777774</v>
      </c>
      <c r="G46" s="21">
        <f t="shared" si="0"/>
        <v>3.4098936147440799E-2</v>
      </c>
      <c r="H46" s="43">
        <v>5481.1111111111113</v>
      </c>
      <c r="I46" s="21">
        <f t="shared" ref="I46:I51" si="3">(F46-H46)/H46</f>
        <v>-2.0677072775187624E-2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6144.4444444444443</v>
      </c>
      <c r="G47" s="21">
        <f t="shared" si="0"/>
        <v>1.7741460541813935E-2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18021.525399999999</v>
      </c>
      <c r="F49" s="47">
        <v>18983.015555555558</v>
      </c>
      <c r="G49" s="21">
        <f t="shared" si="0"/>
        <v>5.3352318087100385E-2</v>
      </c>
      <c r="H49" s="47">
        <v>19210.793333333335</v>
      </c>
      <c r="I49" s="21">
        <f t="shared" si="3"/>
        <v>-1.1856760615010729E-2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2199.2857142857142</v>
      </c>
      <c r="G50" s="21">
        <f t="shared" si="0"/>
        <v>0.11324029213970632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24150.969444444443</v>
      </c>
      <c r="F51" s="50">
        <v>26284</v>
      </c>
      <c r="G51" s="31">
        <f t="shared" si="0"/>
        <v>8.8320701181882691E-2</v>
      </c>
      <c r="H51" s="50">
        <v>25584</v>
      </c>
      <c r="I51" s="31">
        <f t="shared" si="3"/>
        <v>2.7360850531582239E-2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2500</v>
      </c>
      <c r="F53" s="66">
        <v>3750</v>
      </c>
      <c r="G53" s="22">
        <f t="shared" si="0"/>
        <v>0.5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3996.1666666666665</v>
      </c>
      <c r="F54" s="70">
        <v>4013</v>
      </c>
      <c r="G54" s="21">
        <f t="shared" si="0"/>
        <v>4.2123701880969642E-3</v>
      </c>
      <c r="H54" s="70">
        <v>3722.1666666666665</v>
      </c>
      <c r="I54" s="21">
        <f t="shared" si="4"/>
        <v>7.8135494559620336E-2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2032.5</v>
      </c>
      <c r="G55" s="21">
        <f t="shared" si="0"/>
        <v>-1.6373311502250959E-3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5400</v>
      </c>
      <c r="F56" s="70">
        <v>5500</v>
      </c>
      <c r="G56" s="21">
        <f t="shared" si="0"/>
        <v>1.8518518518518517E-2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2108.75</v>
      </c>
      <c r="G57" s="21">
        <f t="shared" si="0"/>
        <v>0.11795891318754141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4639.4444444444443</v>
      </c>
      <c r="F58" s="50">
        <v>4383.8888888888887</v>
      </c>
      <c r="G58" s="29">
        <f t="shared" si="0"/>
        <v>-5.5083223566040021E-2</v>
      </c>
      <c r="H58" s="50">
        <v>4383.8888888888887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5351.7</v>
      </c>
      <c r="F59" s="68">
        <v>5095</v>
      </c>
      <c r="G59" s="21">
        <f t="shared" si="0"/>
        <v>-4.7966066857260278E-2</v>
      </c>
      <c r="H59" s="68">
        <v>5095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4720.3999999999996</v>
      </c>
      <c r="F60" s="70">
        <v>4997</v>
      </c>
      <c r="G60" s="21">
        <f t="shared" si="0"/>
        <v>5.8596729090755105E-2</v>
      </c>
      <c r="H60" s="70">
        <v>4997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17509.875</v>
      </c>
      <c r="F61" s="73">
        <v>20876.25</v>
      </c>
      <c r="G61" s="29">
        <f t="shared" si="0"/>
        <v>0.19225579851369584</v>
      </c>
      <c r="H61" s="73">
        <v>20801.25</v>
      </c>
      <c r="I61" s="29">
        <f t="shared" si="4"/>
        <v>3.6055525509284298E-3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5891.6088888888889</v>
      </c>
      <c r="F63" s="54">
        <v>6452.7777777777774</v>
      </c>
      <c r="G63" s="21">
        <f t="shared" si="0"/>
        <v>9.5248836009329957E-2</v>
      </c>
      <c r="H63" s="54">
        <v>6452.7777777777774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12805.375</v>
      </c>
      <c r="F65" s="46">
        <v>12748.75</v>
      </c>
      <c r="G65" s="21">
        <f t="shared" si="0"/>
        <v>-4.4219712425446348E-3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6560.2777777777783</v>
      </c>
      <c r="F66" s="46">
        <v>7484.666666666667</v>
      </c>
      <c r="G66" s="21">
        <f t="shared" si="0"/>
        <v>0.14090697379006645</v>
      </c>
      <c r="H66" s="46">
        <v>7484.666666666667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3610</v>
      </c>
      <c r="F67" s="46">
        <v>3846.5</v>
      </c>
      <c r="G67" s="21">
        <f t="shared" si="0"/>
        <v>6.5512465373961215E-2</v>
      </c>
      <c r="H67" s="46">
        <v>3904</v>
      </c>
      <c r="I67" s="21">
        <f t="shared" si="5"/>
        <v>-1.4728483606557378E-2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3419.4952380952382</v>
      </c>
      <c r="F68" s="58">
        <v>3462</v>
      </c>
      <c r="G68" s="31">
        <f t="shared" si="0"/>
        <v>1.2430127532050101E-2</v>
      </c>
      <c r="H68" s="58">
        <v>3462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3599.96</v>
      </c>
      <c r="F70" s="43">
        <v>3725.8</v>
      </c>
      <c r="G70" s="21">
        <f t="shared" si="0"/>
        <v>3.4955943954932872E-2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1298.375</v>
      </c>
      <c r="F72" s="47">
        <v>1320</v>
      </c>
      <c r="G72" s="21">
        <f t="shared" si="0"/>
        <v>1.6655434677962839E-2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2129.75</v>
      </c>
      <c r="F73" s="47">
        <v>2076.875</v>
      </c>
      <c r="G73" s="21">
        <f t="shared" si="0"/>
        <v>-2.4826857612395822E-2</v>
      </c>
      <c r="H73" s="47">
        <v>2076.875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1652</v>
      </c>
      <c r="F74" s="50">
        <v>1686.4</v>
      </c>
      <c r="G74" s="21">
        <f t="shared" si="0"/>
        <v>2.0823244552058168E-2</v>
      </c>
      <c r="H74" s="50">
        <v>1701.4</v>
      </c>
      <c r="I74" s="21">
        <f t="shared" si="5"/>
        <v>-8.8162689549782531E-3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1452.7142857142858</v>
      </c>
      <c r="F76" s="43">
        <v>1466.4285714285713</v>
      </c>
      <c r="G76" s="22">
        <f t="shared" si="0"/>
        <v>9.4404562887205092E-3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1456.4</v>
      </c>
      <c r="F77" s="32">
        <v>1351.8</v>
      </c>
      <c r="G77" s="21">
        <f t="shared" si="0"/>
        <v>-7.1820928316396679E-2</v>
      </c>
      <c r="H77" s="32">
        <v>1351.8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940.81999999999994</v>
      </c>
      <c r="F78" s="47">
        <v>824.77777777777783</v>
      </c>
      <c r="G78" s="21">
        <f t="shared" si="0"/>
        <v>-0.12334157673329874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1415.7</v>
      </c>
      <c r="F79" s="47">
        <v>1504.9</v>
      </c>
      <c r="G79" s="21">
        <f t="shared" si="0"/>
        <v>6.3007699371335768E-2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1738.4177777777775</v>
      </c>
      <c r="F80" s="61">
        <v>1972.3</v>
      </c>
      <c r="G80" s="21">
        <f t="shared" si="0"/>
        <v>0.13453740821794549</v>
      </c>
      <c r="H80" s="61">
        <v>1972.3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3857.7</v>
      </c>
      <c r="F82" s="50">
        <v>3996</v>
      </c>
      <c r="G82" s="23">
        <f t="shared" si="7"/>
        <v>3.5850377167742489E-2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abSelected="1" topLeftCell="B72" zoomScaleNormal="100" workbookViewId="0">
      <selection activeCell="I90" sqref="I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1" t="s">
        <v>0</v>
      </c>
      <c r="D13" s="173" t="s">
        <v>23</v>
      </c>
      <c r="E13" s="150" t="s">
        <v>217</v>
      </c>
      <c r="F13" s="167" t="s">
        <v>223</v>
      </c>
      <c r="G13" s="150" t="s">
        <v>197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2"/>
      <c r="D14" s="174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417.96663000000001</v>
      </c>
      <c r="F16" s="42">
        <v>330.06500000000005</v>
      </c>
      <c r="G16" s="21">
        <f>(F16-E16)/E16</f>
        <v>-0.21030777026386044</v>
      </c>
      <c r="H16" s="42">
        <v>351.48</v>
      </c>
      <c r="I16" s="21">
        <f>(F16-H16)/H16</f>
        <v>-6.0928075566177201E-2</v>
      </c>
    </row>
    <row r="17" spans="1:9" ht="16.5" x14ac:dyDescent="0.3">
      <c r="A17" s="37"/>
      <c r="B17" s="34" t="s">
        <v>16</v>
      </c>
      <c r="C17" s="15" t="s">
        <v>96</v>
      </c>
      <c r="D17" s="11" t="s">
        <v>81</v>
      </c>
      <c r="E17" s="46">
        <v>464.68000000000006</v>
      </c>
      <c r="F17" s="46">
        <v>447.4</v>
      </c>
      <c r="G17" s="21">
        <f>(F17-E17)/E17</f>
        <v>-3.718688129465457E-2</v>
      </c>
      <c r="H17" s="46">
        <v>467.38</v>
      </c>
      <c r="I17" s="21">
        <f>(F17-H17)/H17</f>
        <v>-4.2748940904617269E-2</v>
      </c>
    </row>
    <row r="18" spans="1:9" ht="16.5" x14ac:dyDescent="0.3">
      <c r="A18" s="37"/>
      <c r="B18" s="34" t="s">
        <v>18</v>
      </c>
      <c r="C18" s="15" t="s">
        <v>98</v>
      </c>
      <c r="D18" s="11" t="s">
        <v>83</v>
      </c>
      <c r="E18" s="46">
        <v>1863.7166666666662</v>
      </c>
      <c r="F18" s="46">
        <v>1401.4583333333335</v>
      </c>
      <c r="G18" s="21">
        <f>(F18-E18)/E18</f>
        <v>-0.24803036942310591</v>
      </c>
      <c r="H18" s="46">
        <v>1459.8333333333335</v>
      </c>
      <c r="I18" s="21">
        <f>(F18-H18)/H18</f>
        <v>-3.9987441488754417E-2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1331.2179999999998</v>
      </c>
      <c r="F19" s="46">
        <v>1142.4000000000001</v>
      </c>
      <c r="G19" s="21">
        <f>(F19-E19)/E19</f>
        <v>-0.14183852682280421</v>
      </c>
      <c r="H19" s="46">
        <v>1187.4000000000001</v>
      </c>
      <c r="I19" s="21">
        <f>(F19-H19)/H19</f>
        <v>-3.7897928246589184E-2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1223.5280000000002</v>
      </c>
      <c r="F20" s="46">
        <v>1417.6999999999998</v>
      </c>
      <c r="G20" s="21">
        <f>(F20-E20)/E20</f>
        <v>0.15869845234436772</v>
      </c>
      <c r="H20" s="46">
        <v>1445.6999999999998</v>
      </c>
      <c r="I20" s="21">
        <f>(F20-H20)/H20</f>
        <v>-1.9367780314034726E-2</v>
      </c>
    </row>
    <row r="21" spans="1:9" ht="16.5" x14ac:dyDescent="0.3">
      <c r="A21" s="37"/>
      <c r="B21" s="34" t="s">
        <v>8</v>
      </c>
      <c r="C21" s="15" t="s">
        <v>89</v>
      </c>
      <c r="D21" s="11" t="s">
        <v>161</v>
      </c>
      <c r="E21" s="46">
        <v>2344.5342222222221</v>
      </c>
      <c r="F21" s="46">
        <v>2802.0777777777776</v>
      </c>
      <c r="G21" s="21">
        <f>(F21-E21)/E21</f>
        <v>0.19515328512538477</v>
      </c>
      <c r="H21" s="46">
        <v>2746.4749999999999</v>
      </c>
      <c r="I21" s="21">
        <f>(F21-H21)/H21</f>
        <v>2.0245142510955917E-2</v>
      </c>
    </row>
    <row r="22" spans="1:9" ht="16.5" x14ac:dyDescent="0.3">
      <c r="A22" s="37"/>
      <c r="B22" s="34" t="s">
        <v>6</v>
      </c>
      <c r="C22" s="15" t="s">
        <v>86</v>
      </c>
      <c r="D22" s="11" t="s">
        <v>161</v>
      </c>
      <c r="E22" s="46">
        <v>1400.1399999999999</v>
      </c>
      <c r="F22" s="46">
        <v>1361.9</v>
      </c>
      <c r="G22" s="21">
        <f>(F22-E22)/E22</f>
        <v>-2.7311554558829679E-2</v>
      </c>
      <c r="H22" s="46">
        <v>1318.5</v>
      </c>
      <c r="I22" s="21">
        <f>(F22-H22)/H22</f>
        <v>3.2916192643155172E-2</v>
      </c>
    </row>
    <row r="23" spans="1:9" ht="16.5" x14ac:dyDescent="0.3">
      <c r="A23" s="37"/>
      <c r="B23" s="34" t="s">
        <v>10</v>
      </c>
      <c r="C23" s="15" t="s">
        <v>90</v>
      </c>
      <c r="D23" s="13" t="s">
        <v>161</v>
      </c>
      <c r="E23" s="46">
        <v>1394.42</v>
      </c>
      <c r="F23" s="46">
        <v>1406</v>
      </c>
      <c r="G23" s="21">
        <f>(F23-E23)/E23</f>
        <v>8.304528047503569E-3</v>
      </c>
      <c r="H23" s="46">
        <v>1359.75</v>
      </c>
      <c r="I23" s="21">
        <f>(F23-H23)/H23</f>
        <v>3.4013605442176874E-2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1048.6149999999998</v>
      </c>
      <c r="F24" s="46">
        <v>1054.9000000000001</v>
      </c>
      <c r="G24" s="21">
        <f>(F24-E24)/E24</f>
        <v>5.9936201561109756E-3</v>
      </c>
      <c r="H24" s="46">
        <v>1003.65</v>
      </c>
      <c r="I24" s="21">
        <f>(F24-H24)/H24</f>
        <v>5.1063617795048186E-2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1844.962</v>
      </c>
      <c r="F25" s="46">
        <v>1311.4</v>
      </c>
      <c r="G25" s="21">
        <f>(F25-E25)/E25</f>
        <v>-0.28919945234644395</v>
      </c>
      <c r="H25" s="46">
        <v>1236.9000000000001</v>
      </c>
      <c r="I25" s="21">
        <f>(F25-H25)/H25</f>
        <v>6.0231223219338666E-2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831.92600000000004</v>
      </c>
      <c r="F26" s="46">
        <v>842.25</v>
      </c>
      <c r="G26" s="21">
        <f>(F26-E26)/E26</f>
        <v>1.2409757598632517E-2</v>
      </c>
      <c r="H26" s="46">
        <v>790.7</v>
      </c>
      <c r="I26" s="21">
        <f>(F26-H26)/H26</f>
        <v>6.5195396484127921E-2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1353.1742222222222</v>
      </c>
      <c r="F27" s="46">
        <v>1878.5</v>
      </c>
      <c r="G27" s="21">
        <f>(F27-E27)/E27</f>
        <v>0.38821739961545565</v>
      </c>
      <c r="H27" s="46">
        <v>1731.4499999999998</v>
      </c>
      <c r="I27" s="21">
        <f>(F27-H27)/H27</f>
        <v>8.4928816887579889E-2</v>
      </c>
    </row>
    <row r="28" spans="1:9" ht="16.5" x14ac:dyDescent="0.3">
      <c r="A28" s="37"/>
      <c r="B28" s="34" t="s">
        <v>12</v>
      </c>
      <c r="C28" s="15" t="s">
        <v>92</v>
      </c>
      <c r="D28" s="13" t="s">
        <v>81</v>
      </c>
      <c r="E28" s="46">
        <v>456.89500000000004</v>
      </c>
      <c r="F28" s="46">
        <v>470.52499999999998</v>
      </c>
      <c r="G28" s="21">
        <f>(F28-E28)/E28</f>
        <v>2.983179942875264E-2</v>
      </c>
      <c r="H28" s="46">
        <v>429.9</v>
      </c>
      <c r="I28" s="21">
        <f>(F28-H28)/H28</f>
        <v>9.4498720632705285E-2</v>
      </c>
    </row>
    <row r="29" spans="1:9" ht="17.25" thickBot="1" x14ac:dyDescent="0.35">
      <c r="A29" s="38"/>
      <c r="B29" s="34" t="s">
        <v>13</v>
      </c>
      <c r="C29" s="15" t="s">
        <v>93</v>
      </c>
      <c r="D29" s="13" t="s">
        <v>81</v>
      </c>
      <c r="E29" s="46">
        <v>474.16044444444447</v>
      </c>
      <c r="F29" s="46">
        <v>482.4</v>
      </c>
      <c r="G29" s="21">
        <f>(F29-E29)/E29</f>
        <v>1.7377146601103517E-2</v>
      </c>
      <c r="H29" s="46">
        <v>438.8</v>
      </c>
      <c r="I29" s="21">
        <f>(F29-H29)/H29</f>
        <v>9.9361896080218698E-2</v>
      </c>
    </row>
    <row r="30" spans="1:9" ht="16.5" x14ac:dyDescent="0.3">
      <c r="A30" s="37"/>
      <c r="B30" s="34" t="s">
        <v>19</v>
      </c>
      <c r="C30" s="15" t="s">
        <v>99</v>
      </c>
      <c r="D30" s="13" t="s">
        <v>161</v>
      </c>
      <c r="E30" s="46">
        <v>1100.942</v>
      </c>
      <c r="F30" s="46">
        <v>924.75</v>
      </c>
      <c r="G30" s="21">
        <f>(F30-E30)/E30</f>
        <v>-0.16003749516323296</v>
      </c>
      <c r="H30" s="46">
        <v>780.25</v>
      </c>
      <c r="I30" s="21">
        <f>(F30-H30)/H30</f>
        <v>0.18519705222685037</v>
      </c>
    </row>
    <row r="31" spans="1:9" ht="17.25" thickBot="1" x14ac:dyDescent="0.35">
      <c r="A31" s="38"/>
      <c r="B31" s="36" t="s">
        <v>14</v>
      </c>
      <c r="C31" s="16" t="s">
        <v>94</v>
      </c>
      <c r="D31" s="12" t="s">
        <v>81</v>
      </c>
      <c r="E31" s="49">
        <v>468.36</v>
      </c>
      <c r="F31" s="49">
        <v>554.9</v>
      </c>
      <c r="G31" s="23">
        <f>(F31-E31)/E31</f>
        <v>0.18477239730122119</v>
      </c>
      <c r="H31" s="49">
        <v>438.52700000000004</v>
      </c>
      <c r="I31" s="23">
        <f>(F31-H31)/H31</f>
        <v>0.26537248561662091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18019.238185555554</v>
      </c>
      <c r="F32" s="107">
        <f>SUM(F16:F31)</f>
        <v>17828.626111111109</v>
      </c>
      <c r="G32" s="108">
        <f t="shared" ref="G32" si="0">(F32-E32)/E32</f>
        <v>-1.0578253779743151E-2</v>
      </c>
      <c r="H32" s="107">
        <f>SUM(H16:H31)</f>
        <v>17186.695333333337</v>
      </c>
      <c r="I32" s="111">
        <f t="shared" ref="I32" si="1">(F32-H32)/H32</f>
        <v>3.7350448432791908E-2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1876.8511904761904</v>
      </c>
      <c r="F34" s="54">
        <v>1581</v>
      </c>
      <c r="G34" s="21">
        <f>(F34-E34)/E34</f>
        <v>-0.15763167158773397</v>
      </c>
      <c r="H34" s="54">
        <v>1733.75</v>
      </c>
      <c r="I34" s="21">
        <f>(F34-H34)/H34</f>
        <v>-8.8103821196827692E-2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1977.3582222222224</v>
      </c>
      <c r="F35" s="46">
        <v>2649.5</v>
      </c>
      <c r="G35" s="21">
        <f>(F35-E35)/E35</f>
        <v>0.33991907496781332</v>
      </c>
      <c r="H35" s="46">
        <v>2611.1</v>
      </c>
      <c r="I35" s="21">
        <f>(F35-H35)/H35</f>
        <v>1.4706445559342841E-2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2264.5625</v>
      </c>
      <c r="F36" s="46">
        <v>2657.6750000000002</v>
      </c>
      <c r="G36" s="21">
        <f>(F36-E36)/E36</f>
        <v>0.17359313333149348</v>
      </c>
      <c r="H36" s="46">
        <v>2588.75</v>
      </c>
      <c r="I36" s="21">
        <f>(F36-H36)/H36</f>
        <v>2.6624818928054149E-2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2000.2642857142857</v>
      </c>
      <c r="F37" s="46">
        <v>1961.875</v>
      </c>
      <c r="G37" s="21">
        <f>(F37-E37)/E37</f>
        <v>-1.9192106757321362E-2</v>
      </c>
      <c r="H37" s="46">
        <v>1904</v>
      </c>
      <c r="I37" s="21">
        <f>(F37-H37)/H37</f>
        <v>3.0396533613445378E-2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1157.5</v>
      </c>
      <c r="F38" s="49">
        <v>1523.5</v>
      </c>
      <c r="G38" s="23">
        <f>(F38-E38)/E38</f>
        <v>0.31619870410367168</v>
      </c>
      <c r="H38" s="49">
        <v>1451</v>
      </c>
      <c r="I38" s="23">
        <f>(F38-H38)/H38</f>
        <v>4.9965541006202617E-2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9276.5361984126976</v>
      </c>
      <c r="F39" s="109">
        <f>SUM(F34:F38)</f>
        <v>10373.549999999999</v>
      </c>
      <c r="G39" s="110">
        <f t="shared" ref="G39" si="2">(F39-E39)/E39</f>
        <v>0.11825683402981935</v>
      </c>
      <c r="H39" s="109">
        <f>SUM(H34:H38)</f>
        <v>10288.6</v>
      </c>
      <c r="I39" s="111">
        <f t="shared" ref="I39" si="3">(F39-H39)/H39</f>
        <v>8.2567113115485976E-3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11379.9</v>
      </c>
      <c r="F41" s="46">
        <v>10273.5</v>
      </c>
      <c r="G41" s="21">
        <f>(F41-E41)/E41</f>
        <v>-9.7224052935438773E-2</v>
      </c>
      <c r="H41" s="46">
        <v>10773.5</v>
      </c>
      <c r="I41" s="21">
        <f>(F41-H41)/H41</f>
        <v>-4.6410173109945697E-2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14913.208888888888</v>
      </c>
      <c r="F42" s="46">
        <v>15190.966666666667</v>
      </c>
      <c r="G42" s="21">
        <f>(F42-E42)/E42</f>
        <v>1.8624950528569519E-2</v>
      </c>
      <c r="H42" s="46">
        <v>15499.3</v>
      </c>
      <c r="I42" s="21">
        <f>(F42-H42)/H42</f>
        <v>-1.9893371528606592E-2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6035.93</v>
      </c>
      <c r="F43" s="57">
        <v>5873.2</v>
      </c>
      <c r="G43" s="21">
        <f>(F43-E43)/E43</f>
        <v>-2.6960219883265787E-2</v>
      </c>
      <c r="H43" s="57">
        <v>5873.2</v>
      </c>
      <c r="I43" s="21">
        <f>(F43-H43)/H43</f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9968.3809523809523</v>
      </c>
      <c r="F44" s="47">
        <v>9968.5714285714294</v>
      </c>
      <c r="G44" s="21">
        <f>(F44-E44)/E44</f>
        <v>1.9108036840381922E-5</v>
      </c>
      <c r="H44" s="47">
        <v>9968.5714285714294</v>
      </c>
      <c r="I44" s="21">
        <f>(F44-H44)/H44</f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12156.678571428571</v>
      </c>
      <c r="F45" s="47">
        <v>12220</v>
      </c>
      <c r="G45" s="21">
        <f>(F45-E45)/E45</f>
        <v>5.2087770684545003E-3</v>
      </c>
      <c r="H45" s="47">
        <v>12166.666666666666</v>
      </c>
      <c r="I45" s="21">
        <f>(F45-H45)/H45</f>
        <v>4.3835616438356664E-3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25339.454444444444</v>
      </c>
      <c r="F46" s="50">
        <v>27319.933333333334</v>
      </c>
      <c r="G46" s="31">
        <f>(F46-E46)/E46</f>
        <v>7.8157913511160901E-2</v>
      </c>
      <c r="H46" s="50">
        <v>26578.855555555554</v>
      </c>
      <c r="I46" s="31">
        <f>(F46-H46)/H46</f>
        <v>2.7882230528277169E-2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79793.552857142859</v>
      </c>
      <c r="F47" s="86">
        <f>SUM(F41:F46)</f>
        <v>80846.171428571426</v>
      </c>
      <c r="G47" s="110">
        <f t="shared" ref="G47" si="4">(F47-E47)/E47</f>
        <v>1.319177469529533E-2</v>
      </c>
      <c r="H47" s="109">
        <f>SUM(H41:H46)</f>
        <v>80860.093650793642</v>
      </c>
      <c r="I47" s="111">
        <f t="shared" ref="I47" si="5">(F47-H47)/H47</f>
        <v>-1.7217667694451689E-4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5190.7777777777783</v>
      </c>
      <c r="F49" s="43">
        <v>5367.7777777777774</v>
      </c>
      <c r="G49" s="21">
        <f>(F49-E49)/E49</f>
        <v>3.4098936147440799E-2</v>
      </c>
      <c r="H49" s="43">
        <v>5481.1111111111113</v>
      </c>
      <c r="I49" s="21">
        <f>(F49-H49)/H49</f>
        <v>-2.0677072775187624E-2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18021.525399999999</v>
      </c>
      <c r="F50" s="47">
        <v>18983.015555555558</v>
      </c>
      <c r="G50" s="21">
        <f>(F50-E50)/E50</f>
        <v>5.3352318087100385E-2</v>
      </c>
      <c r="H50" s="47">
        <v>19210.793333333335</v>
      </c>
      <c r="I50" s="21">
        <f>(F50-H50)/H50</f>
        <v>-1.1856760615010729E-2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6037.333333333333</v>
      </c>
      <c r="F51" s="47">
        <v>6144.4444444444443</v>
      </c>
      <c r="G51" s="21">
        <f>(F51-E51)/E51</f>
        <v>1.7741460541813935E-2</v>
      </c>
      <c r="H51" s="47">
        <v>6144.4444444444443</v>
      </c>
      <c r="I51" s="21">
        <f>(F51-H51)/H51</f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19273.25</v>
      </c>
      <c r="F52" s="47">
        <v>19273.75</v>
      </c>
      <c r="G52" s="21">
        <f>(F52-E52)/E52</f>
        <v>2.5942692592064131E-5</v>
      </c>
      <c r="H52" s="47">
        <v>19273.75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1975.5714285714287</v>
      </c>
      <c r="F53" s="47">
        <v>2199.2857142857142</v>
      </c>
      <c r="G53" s="21">
        <f>(F53-E53)/E53</f>
        <v>0.11324029213970632</v>
      </c>
      <c r="H53" s="47">
        <v>2199.2857142857142</v>
      </c>
      <c r="I53" s="21">
        <f>(F53-H53)/H53</f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24150.969444444443</v>
      </c>
      <c r="F54" s="50">
        <v>26284</v>
      </c>
      <c r="G54" s="31">
        <f>(F54-E54)/E54</f>
        <v>8.8320701181882691E-2</v>
      </c>
      <c r="H54" s="50">
        <v>25584</v>
      </c>
      <c r="I54" s="31">
        <f>(F54-H54)/H54</f>
        <v>2.7360850531582239E-2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74649.427384126975</v>
      </c>
      <c r="F55" s="86">
        <f>SUM(F49:F54)</f>
        <v>78252.273492063498</v>
      </c>
      <c r="G55" s="110">
        <f t="shared" ref="G55" si="6">(F55-E55)/E55</f>
        <v>4.8263546475677467E-2</v>
      </c>
      <c r="H55" s="86">
        <f>SUM(H49:H54)</f>
        <v>77893.384603174607</v>
      </c>
      <c r="I55" s="111">
        <f t="shared" ref="I55" si="7">(F55-H55)/H55</f>
        <v>4.6074373416592259E-3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2500</v>
      </c>
      <c r="F57" s="66">
        <v>3750</v>
      </c>
      <c r="G57" s="22">
        <f>(F57-E57)/E57</f>
        <v>0.5</v>
      </c>
      <c r="H57" s="66">
        <v>3750</v>
      </c>
      <c r="I57" s="22">
        <f>(F57-H57)/H57</f>
        <v>0</v>
      </c>
    </row>
    <row r="58" spans="1:9" ht="16.5" x14ac:dyDescent="0.3">
      <c r="A58" s="118"/>
      <c r="B58" s="99" t="s">
        <v>40</v>
      </c>
      <c r="C58" s="15" t="s">
        <v>117</v>
      </c>
      <c r="D58" s="11" t="s">
        <v>114</v>
      </c>
      <c r="E58" s="47">
        <v>2035.8333333333333</v>
      </c>
      <c r="F58" s="70">
        <v>2032.5</v>
      </c>
      <c r="G58" s="21">
        <f>(F58-E58)/E58</f>
        <v>-1.6373311502250959E-3</v>
      </c>
      <c r="H58" s="70">
        <v>2032.5</v>
      </c>
      <c r="I58" s="21">
        <f>(F58-H58)/H58</f>
        <v>0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5400</v>
      </c>
      <c r="F59" s="70">
        <v>5500</v>
      </c>
      <c r="G59" s="21">
        <f>(F59-E59)/E59</f>
        <v>1.8518518518518517E-2</v>
      </c>
      <c r="H59" s="70">
        <v>5500</v>
      </c>
      <c r="I59" s="21">
        <f>(F59-H59)/H59</f>
        <v>0</v>
      </c>
    </row>
    <row r="60" spans="1:9" ht="16.5" x14ac:dyDescent="0.3">
      <c r="A60" s="118"/>
      <c r="B60" s="99" t="s">
        <v>42</v>
      </c>
      <c r="C60" s="15" t="s">
        <v>198</v>
      </c>
      <c r="D60" s="11" t="s">
        <v>114</v>
      </c>
      <c r="E60" s="47">
        <v>1886.25</v>
      </c>
      <c r="F60" s="70">
        <v>2108.75</v>
      </c>
      <c r="G60" s="21">
        <f>(F60-E60)/E60</f>
        <v>0.11795891318754141</v>
      </c>
      <c r="H60" s="70">
        <v>2108.75</v>
      </c>
      <c r="I60" s="21">
        <f>(F60-H60)/H60</f>
        <v>0</v>
      </c>
    </row>
    <row r="61" spans="1:9" ht="16.5" x14ac:dyDescent="0.3">
      <c r="A61" s="118"/>
      <c r="B61" s="99" t="s">
        <v>43</v>
      </c>
      <c r="C61" s="15" t="s">
        <v>119</v>
      </c>
      <c r="D61" s="11" t="s">
        <v>114</v>
      </c>
      <c r="E61" s="61">
        <v>4639.4444444444443</v>
      </c>
      <c r="F61" s="61">
        <v>4383.8888888888887</v>
      </c>
      <c r="G61" s="21">
        <f>(F61-E61)/E61</f>
        <v>-5.5083223566040021E-2</v>
      </c>
      <c r="H61" s="61">
        <v>4383.8888888888887</v>
      </c>
      <c r="I61" s="21">
        <f>(F61-H61)/H61</f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5351.7</v>
      </c>
      <c r="F62" s="73">
        <v>5095</v>
      </c>
      <c r="G62" s="29">
        <f>(F62-E62)/E62</f>
        <v>-4.7966066857260278E-2</v>
      </c>
      <c r="H62" s="73">
        <v>5095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4720.3999999999996</v>
      </c>
      <c r="F63" s="68">
        <v>4997</v>
      </c>
      <c r="G63" s="21">
        <f>(F63-E63)/E63</f>
        <v>5.8596729090755105E-2</v>
      </c>
      <c r="H63" s="68">
        <v>4997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17509.875</v>
      </c>
      <c r="F64" s="70">
        <v>20876.25</v>
      </c>
      <c r="G64" s="21">
        <f>(F64-E64)/E64</f>
        <v>0.19225579851369584</v>
      </c>
      <c r="H64" s="70">
        <v>20801.25</v>
      </c>
      <c r="I64" s="21">
        <f>(F64-H64)/H64</f>
        <v>3.6055525509284298E-3</v>
      </c>
    </row>
    <row r="65" spans="1:9" ht="16.5" customHeight="1" thickBot="1" x14ac:dyDescent="0.35">
      <c r="A65" s="119"/>
      <c r="B65" s="100" t="s">
        <v>39</v>
      </c>
      <c r="C65" s="16" t="s">
        <v>116</v>
      </c>
      <c r="D65" s="12" t="s">
        <v>114</v>
      </c>
      <c r="E65" s="50">
        <v>3996.1666666666665</v>
      </c>
      <c r="F65" s="73">
        <v>4013</v>
      </c>
      <c r="G65" s="29">
        <f>(F65-E65)/E65</f>
        <v>4.2123701880969642E-3</v>
      </c>
      <c r="H65" s="73">
        <v>3722.1666666666665</v>
      </c>
      <c r="I65" s="29">
        <f>(F65-H65)/H65</f>
        <v>7.8135494559620336E-2</v>
      </c>
    </row>
    <row r="66" spans="1:9" ht="15.75" customHeight="1" thickBot="1" x14ac:dyDescent="0.25">
      <c r="A66" s="160" t="s">
        <v>192</v>
      </c>
      <c r="B66" s="175"/>
      <c r="C66" s="175"/>
      <c r="D66" s="176"/>
      <c r="E66" s="106">
        <f>SUM(E57:E65)</f>
        <v>48039.669444444444</v>
      </c>
      <c r="F66" s="106">
        <f>SUM(F57:F65)</f>
        <v>52756.388888888891</v>
      </c>
      <c r="G66" s="108">
        <f t="shared" ref="G66" si="8">(F66-E66)/E66</f>
        <v>9.8183844705657372E-2</v>
      </c>
      <c r="H66" s="106">
        <f>SUM(H57:H65)</f>
        <v>52390.555555555555</v>
      </c>
      <c r="I66" s="111">
        <f t="shared" ref="I66" si="9">(F66-H66)/H66</f>
        <v>6.9828107271243164E-3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3610</v>
      </c>
      <c r="F68" s="54">
        <v>3846.5</v>
      </c>
      <c r="G68" s="21">
        <f>(F68-E68)/E68</f>
        <v>6.5512465373961215E-2</v>
      </c>
      <c r="H68" s="54">
        <v>3904</v>
      </c>
      <c r="I68" s="21">
        <f>(F68-H68)/H68</f>
        <v>-1.4728483606557378E-2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5891.6088888888889</v>
      </c>
      <c r="F69" s="46">
        <v>6452.7777777777774</v>
      </c>
      <c r="G69" s="21">
        <f>(F69-E69)/E69</f>
        <v>9.5248836009329957E-2</v>
      </c>
      <c r="H69" s="46">
        <v>6452.7777777777774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>(F70-E70)/E70</f>
        <v>0</v>
      </c>
      <c r="H70" s="46">
        <v>47046.625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12805.375</v>
      </c>
      <c r="F71" s="46">
        <v>12748.75</v>
      </c>
      <c r="G71" s="21">
        <f>(F71-E71)/E71</f>
        <v>-4.4219712425446348E-3</v>
      </c>
      <c r="H71" s="46">
        <v>12748.75</v>
      </c>
      <c r="I71" s="21">
        <f>(F71-H71)/H71</f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6560.2777777777783</v>
      </c>
      <c r="F72" s="46">
        <v>7484.666666666667</v>
      </c>
      <c r="G72" s="21">
        <f>(F72-E72)/E72</f>
        <v>0.14090697379006645</v>
      </c>
      <c r="H72" s="46">
        <v>7484.666666666667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3419.4952380952382</v>
      </c>
      <c r="F73" s="58">
        <v>3462</v>
      </c>
      <c r="G73" s="31">
        <f>(F73-E73)/E73</f>
        <v>1.2430127532050101E-2</v>
      </c>
      <c r="H73" s="58">
        <v>3462</v>
      </c>
      <c r="I73" s="31">
        <f>(F73-H73)/H73</f>
        <v>0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79333.381904761918</v>
      </c>
      <c r="F74" s="86">
        <f>SUM(F68:F73)</f>
        <v>81041.319444444453</v>
      </c>
      <c r="G74" s="110">
        <f t="shared" ref="G74" si="10">(F74-E74)/E74</f>
        <v>2.1528611268997432E-2</v>
      </c>
      <c r="H74" s="86">
        <f>SUM(H68:H73)</f>
        <v>81098.819444444453</v>
      </c>
      <c r="I74" s="111">
        <f t="shared" ref="I74" si="11">(F74-H74)/H74</f>
        <v>-7.090115539769296E-4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1652</v>
      </c>
      <c r="F76" s="43">
        <v>1686.4</v>
      </c>
      <c r="G76" s="21">
        <f>(F76-E76)/E76</f>
        <v>2.0823244552058168E-2</v>
      </c>
      <c r="H76" s="43">
        <v>1701.4</v>
      </c>
      <c r="I76" s="21">
        <f>(F76-H76)/H76</f>
        <v>-8.8162689549782531E-3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3599.96</v>
      </c>
      <c r="F77" s="47">
        <v>3725.8</v>
      </c>
      <c r="G77" s="21">
        <f>(F77-E77)/E77</f>
        <v>3.4955943954932872E-2</v>
      </c>
      <c r="H77" s="47">
        <v>3725.8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2742.7777777777778</v>
      </c>
      <c r="F78" s="47">
        <v>2747.2222222222222</v>
      </c>
      <c r="G78" s="21">
        <f>(F78-E78)/E78</f>
        <v>1.620417257443755E-3</v>
      </c>
      <c r="H78" s="47">
        <v>2747.2222222222222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1298.375</v>
      </c>
      <c r="F79" s="47">
        <v>1320</v>
      </c>
      <c r="G79" s="21">
        <f>(F79-E79)/E79</f>
        <v>1.6655434677962839E-2</v>
      </c>
      <c r="H79" s="47">
        <v>1320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2129.75</v>
      </c>
      <c r="F80" s="50">
        <v>2076.875</v>
      </c>
      <c r="G80" s="21">
        <f>(F80-E80)/E80</f>
        <v>-2.4826857612395822E-2</v>
      </c>
      <c r="H80" s="50">
        <v>2076.875</v>
      </c>
      <c r="I80" s="21">
        <f>(F80-H80)/H80</f>
        <v>0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11422.862777777778</v>
      </c>
      <c r="F81" s="86">
        <f>SUM(F76:F80)</f>
        <v>11556.297222222223</v>
      </c>
      <c r="G81" s="110">
        <f t="shared" ref="G81" si="12">(F81-E81)/E81</f>
        <v>1.1681348803736884E-2</v>
      </c>
      <c r="H81" s="86">
        <f>SUM(H76:H80)</f>
        <v>11571.297222222223</v>
      </c>
      <c r="I81" s="111">
        <f t="shared" ref="I81" si="13">(F81-H81)/H81</f>
        <v>-1.2963110109377441E-3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1452.7142857142858</v>
      </c>
      <c r="F83" s="43">
        <v>1466.4285714285713</v>
      </c>
      <c r="G83" s="22">
        <f>(F83-E83)/E83</f>
        <v>9.4404562887205092E-3</v>
      </c>
      <c r="H83" s="43">
        <v>1466.4285714285713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1456.4</v>
      </c>
      <c r="F84" s="32">
        <v>1351.8</v>
      </c>
      <c r="G84" s="21">
        <f>(F84-E84)/E84</f>
        <v>-7.1820928316396679E-2</v>
      </c>
      <c r="H84" s="32">
        <v>1351.8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940.81999999999994</v>
      </c>
      <c r="F85" s="47">
        <v>824.77777777777783</v>
      </c>
      <c r="G85" s="21">
        <f>(F85-E85)/E85</f>
        <v>-0.12334157673329874</v>
      </c>
      <c r="H85" s="47">
        <v>824.77777777777783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1415.7</v>
      </c>
      <c r="F86" s="47">
        <v>1504.9</v>
      </c>
      <c r="G86" s="21">
        <f>(F86-E86)/E86</f>
        <v>6.3007699371335768E-2</v>
      </c>
      <c r="H86" s="47">
        <v>1504.9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1738.4177777777775</v>
      </c>
      <c r="F87" s="61">
        <v>1972.3</v>
      </c>
      <c r="G87" s="21">
        <f>(F87-E87)/E87</f>
        <v>0.13453740821794549</v>
      </c>
      <c r="H87" s="61">
        <v>1972.3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8303.3333333333339</v>
      </c>
      <c r="G88" s="21">
        <f>(F88-E88)/E88</f>
        <v>-5.1047619047618981E-2</v>
      </c>
      <c r="H88" s="61">
        <v>8303.3333333333339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3857.7</v>
      </c>
      <c r="F89" s="50">
        <v>3996</v>
      </c>
      <c r="G89" s="23">
        <f>(F89-E89)/E89</f>
        <v>3.5850377167742489E-2</v>
      </c>
      <c r="H89" s="50">
        <v>3996</v>
      </c>
      <c r="I89" s="23">
        <f>(F89-H89)/H89</f>
        <v>0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19611.752063492062</v>
      </c>
      <c r="F90" s="86">
        <f>SUM(F83:F89)</f>
        <v>19419.539682539682</v>
      </c>
      <c r="G90" s="120">
        <f t="shared" ref="G90:G91" si="14">(F90-E90)/E90</f>
        <v>-9.8008775722894168E-3</v>
      </c>
      <c r="H90" s="86">
        <f>SUM(H83:H89)</f>
        <v>19419.539682539682</v>
      </c>
      <c r="I90" s="111">
        <f t="shared" ref="I90:I91" si="15">(F90-H90)/H90</f>
        <v>0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340146.42081571434</v>
      </c>
      <c r="F91" s="106">
        <f>SUM(F32,F39,F47,F55,F66,F74,F81,F90)</f>
        <v>352074.16626984125</v>
      </c>
      <c r="G91" s="108">
        <f t="shared" si="14"/>
        <v>3.506650290637385E-2</v>
      </c>
      <c r="H91" s="106">
        <f>SUM(H32,H39,H47,H55,H66,H74,H81,H90)</f>
        <v>350708.98549206351</v>
      </c>
      <c r="I91" s="121">
        <f t="shared" si="15"/>
        <v>3.8926313104362615E-3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5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5.625" style="9" customWidth="1"/>
    <col min="3" max="3" width="28.875" customWidth="1"/>
    <col min="4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1250</v>
      </c>
      <c r="E16" s="139">
        <v>1500</v>
      </c>
      <c r="F16" s="139">
        <v>1750</v>
      </c>
      <c r="G16" s="140">
        <v>1500</v>
      </c>
      <c r="H16" s="140">
        <v>1000</v>
      </c>
      <c r="I16" s="83">
        <v>1400</v>
      </c>
    </row>
    <row r="17" spans="1:9" ht="16.5" x14ac:dyDescent="0.3">
      <c r="A17" s="92"/>
      <c r="B17" s="141" t="s">
        <v>5</v>
      </c>
      <c r="C17" s="15" t="s">
        <v>164</v>
      </c>
      <c r="D17" s="93">
        <v>2000</v>
      </c>
      <c r="E17" s="93">
        <v>1250</v>
      </c>
      <c r="F17" s="93">
        <v>2250</v>
      </c>
      <c r="G17" s="32">
        <v>1500</v>
      </c>
      <c r="H17" s="32">
        <v>1416</v>
      </c>
      <c r="I17" s="83">
        <v>1683.2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1500</v>
      </c>
      <c r="F18" s="93">
        <v>1500</v>
      </c>
      <c r="G18" s="32">
        <v>1500</v>
      </c>
      <c r="H18" s="32">
        <v>1500</v>
      </c>
      <c r="I18" s="83">
        <v>1500</v>
      </c>
    </row>
    <row r="19" spans="1:9" ht="16.5" x14ac:dyDescent="0.3">
      <c r="A19" s="92"/>
      <c r="B19" s="141" t="s">
        <v>7</v>
      </c>
      <c r="C19" s="15" t="s">
        <v>166</v>
      </c>
      <c r="D19" s="93">
        <v>1125</v>
      </c>
      <c r="E19" s="93">
        <v>500</v>
      </c>
      <c r="F19" s="93">
        <v>1250</v>
      </c>
      <c r="G19" s="32">
        <v>875</v>
      </c>
      <c r="H19" s="32">
        <v>916</v>
      </c>
      <c r="I19" s="83">
        <v>933.2</v>
      </c>
    </row>
    <row r="20" spans="1:9" ht="16.5" x14ac:dyDescent="0.3">
      <c r="A20" s="92"/>
      <c r="B20" s="141" t="s">
        <v>8</v>
      </c>
      <c r="C20" s="15" t="s">
        <v>167</v>
      </c>
      <c r="D20" s="93">
        <v>2500</v>
      </c>
      <c r="E20" s="93">
        <v>2500</v>
      </c>
      <c r="F20" s="93">
        <v>2750</v>
      </c>
      <c r="G20" s="32">
        <v>2750</v>
      </c>
      <c r="H20" s="32">
        <v>1833</v>
      </c>
      <c r="I20" s="83">
        <v>2466.6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1500</v>
      </c>
      <c r="F21" s="93">
        <v>2000</v>
      </c>
      <c r="G21" s="32">
        <v>1500</v>
      </c>
      <c r="H21" s="32">
        <v>1083</v>
      </c>
      <c r="I21" s="83">
        <v>1516.6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1250</v>
      </c>
      <c r="F22" s="93">
        <v>1500</v>
      </c>
      <c r="G22" s="32">
        <v>1500</v>
      </c>
      <c r="H22" s="32">
        <v>1166</v>
      </c>
      <c r="I22" s="83">
        <v>1383.2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250</v>
      </c>
      <c r="F23" s="93">
        <v>291.64999999999998</v>
      </c>
      <c r="G23" s="32">
        <v>375</v>
      </c>
      <c r="H23" s="32">
        <v>360</v>
      </c>
      <c r="I23" s="83">
        <v>355.33000000000004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500</v>
      </c>
      <c r="G24" s="32">
        <v>375</v>
      </c>
      <c r="H24" s="32">
        <v>500</v>
      </c>
      <c r="I24" s="83">
        <v>406.25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500</v>
      </c>
      <c r="F25" s="93">
        <v>750</v>
      </c>
      <c r="G25" s="32">
        <v>500</v>
      </c>
      <c r="H25" s="32">
        <v>500</v>
      </c>
      <c r="I25" s="83">
        <v>550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750</v>
      </c>
      <c r="G26" s="32">
        <v>500</v>
      </c>
      <c r="H26" s="32">
        <v>500</v>
      </c>
      <c r="I26" s="83">
        <v>550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1000</v>
      </c>
      <c r="F27" s="93">
        <v>1250</v>
      </c>
      <c r="G27" s="32">
        <v>1250</v>
      </c>
      <c r="H27" s="32">
        <v>1000</v>
      </c>
      <c r="I27" s="83">
        <v>1100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32">
        <v>500</v>
      </c>
      <c r="H28" s="32">
        <v>500</v>
      </c>
      <c r="I28" s="83">
        <v>500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1500</v>
      </c>
      <c r="G30" s="32">
        <v>1000</v>
      </c>
      <c r="H30" s="32">
        <v>833</v>
      </c>
      <c r="I30" s="83">
        <v>1208.25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1000</v>
      </c>
      <c r="F31" s="49">
        <v>1250</v>
      </c>
      <c r="G31" s="135">
        <v>1000</v>
      </c>
      <c r="H31" s="135">
        <v>916</v>
      </c>
      <c r="I31" s="85">
        <v>1033.2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2000</v>
      </c>
      <c r="E33" s="139">
        <v>3000</v>
      </c>
      <c r="F33" s="139">
        <v>2500</v>
      </c>
      <c r="G33" s="140">
        <v>3000</v>
      </c>
      <c r="H33" s="140">
        <v>2333</v>
      </c>
      <c r="I33" s="83">
        <v>2566.6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3000</v>
      </c>
      <c r="F34" s="93">
        <v>2250</v>
      </c>
      <c r="G34" s="32">
        <v>3000</v>
      </c>
      <c r="H34" s="32">
        <v>2500</v>
      </c>
      <c r="I34" s="83">
        <v>2550</v>
      </c>
    </row>
    <row r="35" spans="1:9" ht="16.5" x14ac:dyDescent="0.3">
      <c r="A35" s="92"/>
      <c r="B35" s="143" t="s">
        <v>28</v>
      </c>
      <c r="C35" s="15" t="s">
        <v>181</v>
      </c>
      <c r="D35" s="93">
        <v>2000</v>
      </c>
      <c r="E35" s="93">
        <v>2000</v>
      </c>
      <c r="F35" s="93">
        <v>1750</v>
      </c>
      <c r="G35" s="32">
        <v>1750</v>
      </c>
      <c r="H35" s="32">
        <v>1750</v>
      </c>
      <c r="I35" s="83">
        <v>1850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2000</v>
      </c>
      <c r="F36" s="93">
        <v>1875</v>
      </c>
      <c r="G36" s="32"/>
      <c r="H36" s="32">
        <v>916</v>
      </c>
      <c r="I36" s="83">
        <v>1597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1750</v>
      </c>
      <c r="E37" s="145">
        <v>1500</v>
      </c>
      <c r="F37" s="145">
        <v>1250</v>
      </c>
      <c r="G37" s="146">
        <v>1500</v>
      </c>
      <c r="H37" s="146">
        <v>1416</v>
      </c>
      <c r="I37" s="83">
        <v>1483.2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29000</v>
      </c>
      <c r="E39" s="42">
        <v>28000</v>
      </c>
      <c r="F39" s="42">
        <v>30000</v>
      </c>
      <c r="G39" s="140">
        <v>20000</v>
      </c>
      <c r="H39" s="140">
        <v>24666</v>
      </c>
      <c r="I39" s="84">
        <v>26333.200000000001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15000</v>
      </c>
      <c r="E40" s="49">
        <v>18000</v>
      </c>
      <c r="F40" s="49">
        <v>16000</v>
      </c>
      <c r="G40" s="135">
        <v>14500</v>
      </c>
      <c r="H40" s="135">
        <v>16333</v>
      </c>
      <c r="I40" s="85">
        <v>15966.6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21-05-2018</vt:lpstr>
      <vt:lpstr>By Order</vt:lpstr>
      <vt:lpstr>All Stores</vt:lpstr>
      <vt:lpstr>'21-05-2018'!Print_Titles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2018-05-11T07:32:34Z</cp:lastPrinted>
  <dcterms:created xsi:type="dcterms:W3CDTF">2010-10-20T06:23:14Z</dcterms:created>
  <dcterms:modified xsi:type="dcterms:W3CDTF">2018-05-24T07:49:46Z</dcterms:modified>
</cp:coreProperties>
</file>