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4-06-2018" sheetId="9" r:id="rId4"/>
    <sheet name="By Order" sheetId="11" r:id="rId5"/>
    <sheet name="All Stores" sheetId="12" r:id="rId6"/>
  </sheets>
  <definedNames>
    <definedName name="_xlnm.Print_Titles" localSheetId="3">'04-06-2018'!$12:$14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58" i="11"/>
  <c r="G58" i="11"/>
  <c r="I59" i="11"/>
  <c r="G59" i="11"/>
  <c r="I64" i="11"/>
  <c r="G64" i="11"/>
  <c r="I57" i="11"/>
  <c r="G57" i="11"/>
  <c r="I65" i="11"/>
  <c r="G65" i="11"/>
  <c r="I63" i="11"/>
  <c r="G63" i="11"/>
  <c r="I62" i="11"/>
  <c r="G62" i="11"/>
  <c r="I61" i="11"/>
  <c r="G61" i="11"/>
  <c r="I60" i="11"/>
  <c r="G60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1" i="11"/>
  <c r="G41" i="11"/>
  <c r="I42" i="11"/>
  <c r="G42" i="11"/>
  <c r="I45" i="11"/>
  <c r="G45" i="11"/>
  <c r="I46" i="11"/>
  <c r="G46" i="11"/>
  <c r="I43" i="11"/>
  <c r="G43" i="11"/>
  <c r="I44" i="11"/>
  <c r="G44" i="11"/>
  <c r="I36" i="11"/>
  <c r="G36" i="11"/>
  <c r="I38" i="11"/>
  <c r="G38" i="11"/>
  <c r="I35" i="11"/>
  <c r="G35" i="11"/>
  <c r="I37" i="11"/>
  <c r="G37" i="11"/>
  <c r="I34" i="11"/>
  <c r="G34" i="11"/>
  <c r="I24" i="11"/>
  <c r="G24" i="11"/>
  <c r="I28" i="11"/>
  <c r="G28" i="11"/>
  <c r="I19" i="11"/>
  <c r="G19" i="11"/>
  <c r="I29" i="11"/>
  <c r="G29" i="11"/>
  <c r="I31" i="11"/>
  <c r="G31" i="11"/>
  <c r="I18" i="11"/>
  <c r="G18" i="11"/>
  <c r="I23" i="11"/>
  <c r="G23" i="11"/>
  <c r="I17" i="11"/>
  <c r="G17" i="11"/>
  <c r="I27" i="11"/>
  <c r="G27" i="11"/>
  <c r="I20" i="11"/>
  <c r="G20" i="11"/>
  <c r="I16" i="11"/>
  <c r="G16" i="11"/>
  <c r="I25" i="11"/>
  <c r="G25" i="11"/>
  <c r="I30" i="11"/>
  <c r="G30" i="11"/>
  <c r="I26" i="11"/>
  <c r="G26" i="11"/>
  <c r="I21" i="11"/>
  <c r="G21" i="11"/>
  <c r="I22" i="11"/>
  <c r="G22" i="11"/>
  <c r="D41" i="8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<sst xmlns="http://schemas.openxmlformats.org/spreadsheetml/2006/main" count="849" uniqueCount="225">
  <si>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</si>
  <si>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</si>
  <si>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</si>
  <si>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</si>
  <si>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</si>
  <si>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</si>
  <si>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</si>
  <si>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</si>
  <si>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</si>
  <si>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</si>
  <si>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</si>
  <si>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</si>
  <si>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</si>
  <si>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</si>
  <si>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</si>
  <si>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</si>
  <si>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</si>
  <si>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</si>
  <si>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</si>
  <si>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</si>
  <si>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</si>
  <si>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</si>
  <si>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</si>
  <si>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</si>
  <si>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</si>
  <si>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</si>
  <si>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</si>
  <si>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</si>
  <si>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</si>
  <si>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</si>
  <si>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</si>
  <si>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</si>
  <si>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</si>
  <si>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</si>
  <si>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</si>
  <si>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</si>
  <si>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</si>
  <si>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</si>
  <si>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</si>
  <si>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</si>
  <si>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</si>
  <si>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</si>
  <si>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</si>
  <si>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</si>
  <si>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</si>
  <si>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</si>
  <si>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</si>
  <si>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</si>
  <si>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</si>
  <si>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</si>
  <si>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</si>
  <si>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</si>
  <si>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</si>
  <si>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</si>
  <si>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</si>
  <si>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</si>
  <si>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</si>
  <si>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</si>
  <si>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</si>
  <si>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</si>
  <si>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</si>
  <si>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</si>
  <si>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</si>
  <si>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</si>
  <si>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</si>
  <si>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</si>
  <si>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</si>
  <si>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</si>
  <si>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</si>
  <si>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</si>
  <si>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</si>
  <si>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</si>
  <si>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</si>
  <si>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</si>
  <si>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</si>
  <si>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</si>
  <si>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</si>
  <si>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</si>
  <si>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</si>
  <si>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</si>
  <si>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</si>
  <si>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</si>
  <si>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</si>
  <si>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</si>
  <si>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</si>
  <si>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</si>
  <si>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</si>
  <si>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</si>
  <si>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</si>
  <si>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</si>
  <si>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</si>
  <si>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</si>
  <si>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</si>
  <si>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</si>
  <si>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</si>
  <si>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</si>
  <si>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</si>
  <si>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</si>
  <si>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</si>
  <si>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</si>
  <si>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</si>
  <si>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</si>
  <si>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</si>
  <si>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</si>
  <si>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</si>
  <si>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</si>
  <si>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</si>
  <si>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</si>
  <si>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</si>
  <si>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</si>
  <si>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</si>
  <si>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</si>
  <si>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</si>
  <si>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</si>
  <si>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</si>
  <si>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</si>
  <si>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</si>
  <si>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</si>
  <si>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</si>
  <si>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</si>
  <si>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</si>
  <si>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</si>
  <si>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</si>
  <si>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</si>
  <si>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</si>
  <si>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</si>
  <si>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</si>
  <si>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</si>
  <si>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</si>
  <si>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</si>
  <si>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</si>
  <si>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</si>
  <si>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</si>
  <si>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</si>
  <si>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</si>
  <si>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</si>
  <si>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</si>
  <si>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</si>
  <si>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</si>
  <si>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</si>
  <si>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</si>
  <si>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</si>
  <si>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</si>
  <si>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</si>
  <si>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</si>
  <si>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</si>
  <si>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</si>
  <si>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</si>
  <si>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</si>
  <si>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</si>
  <si>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</si>
  <si>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</si>
  <si>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</si>
  <si>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</si>
  <si>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</si>
  <si>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</si>
  <si>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</si>
  <si>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</si>
  <si>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</si>
  <si>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</si>
  <si>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</si>
  <si>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</si>
  <si>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</si>
  <si>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</si>
  <si>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</si>
  <si>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</si>
  <si>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</si>
  <si>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</si>
  <si>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</si>
  <si>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</si>
  <si>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</si>
  <si>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</si>
  <si>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</si>
  <si>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</si>
  <si>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</si>
  <si>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</si>
  <si>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</si>
  <si>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</si>
  <si>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</si>
  <si>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</si>
  <si>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</si>
  <si>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</si>
  <si>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</si>
  <si>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</si>
  <si>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</si>
  <si>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</si>
  <si>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</si>
  <si>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</si>
  <si>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</si>
  <si>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</si>
  <si>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</si>
  <si>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</si>
  <si>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</si>
  <si>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</si>
  <si>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</si>
  <si>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</si>
  <si>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</si>
  <si>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</si>
  <si>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</si>
  <si>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</si>
  <si>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</si>
  <si>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</si>
  <si>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</si>
  <si>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</si>
  <si>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</si>
  <si>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</si>
  <si>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</si>
  <si>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</si>
  <si>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</si>
  <si>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</si>
  <si>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</si>
  <si>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</si>
  <si>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</si>
  <si>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</si>
  <si>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</si>
  <si>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</si>
  <si>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</si>
  <si>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28-05-2018 (ل.ل.)</t>
  </si>
  <si>
    <t>معدل أسعار المحلات والملاحم في 28-05-2018 (ل.ل.)</t>
  </si>
  <si>
    <t>المعدل العام للأسعار في 28-05-2018  (ل.ل.)</t>
  </si>
  <si>
    <t xml:space="preserve"> التاريخ 4 حزيران 2018</t>
  </si>
  <si>
    <t>معدل أسعار  السوبرماركات في 04-06-2018 (ل.ل.)</t>
  </si>
  <si>
    <t>معدل الأسعار في حزيران 2017 (ل.ل.)</t>
  </si>
  <si>
    <t>معدل أسعار المحلات والملاحم في 04-06-2018 (ل.ل.)</t>
  </si>
  <si>
    <t>المعدل العام للأسعار في 04-06-2018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</si>
</sst>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2" t="s">
        <v>202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3" t="s">
        <v>3</v>
      </c>
      <c r="B12" s="179"/>
      <c r="C12" s="177" t="s">
        <v>0</v>
      </c>
      <c r="D12" s="175" t="s">
        <v>23</v>
      </c>
      <c r="E12" s="175" t="s">
        <v>222</v>
      </c>
      <c r="F12" s="175" t="s">
        <v>221</v>
      </c>
      <c r="G12" s="175" t="s">
        <v>197</v>
      </c>
      <c r="H12" s="175" t="s">
        <v>217</v>
      </c>
      <c r="I12" s="175" t="s">
        <v>187</v>
      </c>
    </row>
    <row r="13" spans="1:9" ht="38.25" customHeight="1" thickBot="1" x14ac:dyDescent="0.25">
      <c r="A13" s="174"/>
      <c r="B13" s="180"/>
      <c r="C13" s="178"/>
      <c r="D13" s="176"/>
      <c r="E13" s="176"/>
      <c r="F13" s="176"/>
      <c r="G13" s="176"/>
      <c r="H13" s="176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1158.8763333333334</v>
      </c>
      <c r="F15" s="43">
        <v>1139.8</v>
      </c>
      <c r="G15" s="45">
        <f>(F15-E15)/E15</f>
        <v>-1.6461060412255743E-2</v>
      </c>
      <c r="H15" s="43">
        <v>1144.8</v>
      </c>
      <c r="I15" s="45">
        <f>(F15-H15)/H15</f>
        <v>-4.3675751222921038E-3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1196.6484814814817</v>
      </c>
      <c r="F16" s="47">
        <v>1838.8</v>
      </c>
      <c r="G16" s="48">
        <f t="shared" ref="G16:G79" si="0">(F16-E16)/E16</f>
        <v>0.53662502268295043</v>
      </c>
      <c r="H16" s="47">
        <v>2013.8</v>
      </c>
      <c r="I16" s="44">
        <f t="shared" ref="I16:I30" si="1">(F16-H16)/H16</f>
        <v>-8.6900387327440667E-2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1251.2800000000002</v>
      </c>
      <c r="F17" s="47">
        <v>1289.8</v>
      </c>
      <c r="G17" s="48">
        <f t="shared" si="0"/>
        <v>3.0784476695863233E-2</v>
      </c>
      <c r="H17" s="47">
        <v>1308.8</v>
      </c>
      <c r="I17" s="44">
        <f t="shared" si="1"/>
        <v>-1.4517114914425429E-2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742.93333333333339</v>
      </c>
      <c r="F18" s="47">
        <v>767.3</v>
      </c>
      <c r="G18" s="48">
        <f>(F18-E18)/E18</f>
        <v>3.2797918162239627E-2</v>
      </c>
      <c r="H18" s="47">
        <v>706.3</v>
      </c>
      <c r="I18" s="44">
        <f>(F18-H18)/H18</f>
        <v>8.6365567039501628E-2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1949.2603333333334</v>
      </c>
      <c r="F19" s="47">
        <v>3142.25</v>
      </c>
      <c r="G19" s="48">
        <f>(F19-E19)/E19</f>
        <v>0.6120217224277037</v>
      </c>
      <c r="H19" s="47">
        <v>3137.25</v>
      </c>
      <c r="I19" s="44">
        <f t="shared" si="1"/>
        <v>1.5937524902382659E-3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1162.817</v>
      </c>
      <c r="F20" s="47">
        <v>1084.7</v>
      </c>
      <c r="G20" s="48">
        <f t="shared" si="0"/>
        <v>-6.7179100408748721E-2</v>
      </c>
      <c r="H20" s="47">
        <v>1084.7</v>
      </c>
      <c r="I20" s="44">
        <f t="shared" si="1"/>
        <v>0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1495.6333333333332</v>
      </c>
      <c r="F21" s="47">
        <v>1523.8</v>
      </c>
      <c r="G21" s="48">
        <f t="shared" si="0"/>
        <v>1.8832601573469485E-2</v>
      </c>
      <c r="H21" s="47">
        <v>1453.8</v>
      </c>
      <c r="I21" s="44">
        <f t="shared" si="1"/>
        <v>4.8149676709313527E-2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330.09699999999998</v>
      </c>
      <c r="F22" s="47">
        <v>382.3</v>
      </c>
      <c r="G22" s="48">
        <f t="shared" si="0"/>
        <v>0.15814442421470062</v>
      </c>
      <c r="H22" s="47">
        <v>371.7</v>
      </c>
      <c r="I22" s="44">
        <f>(F22-H22)/H22</f>
        <v>2.8517621737960783E-2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456.98333333333335</v>
      </c>
      <c r="F23" s="47">
        <v>517.29999999999995</v>
      </c>
      <c r="G23" s="48">
        <f t="shared" si="0"/>
        <v>0.13198876691345404</v>
      </c>
      <c r="H23" s="47">
        <v>544.79999999999995</v>
      </c>
      <c r="I23" s="44">
        <f t="shared" si="1"/>
        <v>-5.047723935389134E-2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442.4</v>
      </c>
      <c r="F24" s="47">
        <v>534.79999999999995</v>
      </c>
      <c r="G24" s="48">
        <f t="shared" si="0"/>
        <v>0.20886075949367083</v>
      </c>
      <c r="H24" s="47">
        <v>484.8</v>
      </c>
      <c r="I24" s="44">
        <f t="shared" si="1"/>
        <v>0.10313531353135301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494.9</v>
      </c>
      <c r="F25" s="47">
        <v>537.29999999999995</v>
      </c>
      <c r="G25" s="48">
        <f t="shared" si="0"/>
        <v>8.5673873509799922E-2</v>
      </c>
      <c r="H25" s="47">
        <v>524.79999999999995</v>
      </c>
      <c r="I25" s="44">
        <f t="shared" si="1"/>
        <v>2.381859756097561E-2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1182.0630000000001</v>
      </c>
      <c r="F26" s="47">
        <v>1384.8</v>
      </c>
      <c r="G26" s="48">
        <f t="shared" si="0"/>
        <v>0.1715111631105955</v>
      </c>
      <c r="H26" s="47">
        <v>1094.8</v>
      </c>
      <c r="I26" s="44">
        <f t="shared" si="1"/>
        <v>0.26488856412130068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468.23333333333335</v>
      </c>
      <c r="F27" s="47">
        <v>527.29999999999995</v>
      </c>
      <c r="G27" s="48">
        <f t="shared" si="0"/>
        <v>0.12614793194276344</v>
      </c>
      <c r="H27" s="47">
        <v>469.8</v>
      </c>
      <c r="I27" s="44">
        <f t="shared" si="1"/>
        <v>0.12239250744997859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1024.5583333333334</v>
      </c>
      <c r="F28" s="47">
        <v>909.8</v>
      </c>
      <c r="G28" s="48">
        <f t="shared" si="0"/>
        <v>-0.11200761303651176</v>
      </c>
      <c r="H28" s="47">
        <v>983.8</v>
      </c>
      <c r="I28" s="44">
        <f t="shared" si="1"/>
        <v>-7.5218540353730434E-2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1762.8852222222222</v>
      </c>
      <c r="F29" s="47">
        <v>1519.6666666666667</v>
      </c>
      <c r="G29" s="48">
        <f t="shared" si="0"/>
        <v>-0.13796618888719478</v>
      </c>
      <c r="H29" s="47">
        <v>1519.6666666666667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883.20966666666675</v>
      </c>
      <c r="F30" s="50">
        <v>822.2</v>
      </c>
      <c r="G30" s="51">
        <f t="shared" si="0"/>
        <v>-6.9077217980328606E-2</v>
      </c>
      <c r="H30" s="50">
        <v>832.2</v>
      </c>
      <c r="I30" s="56">
        <f t="shared" si="1"/>
        <v>-1.2016342225426579E-2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43">
        <v>2611.25</v>
      </c>
      <c r="G32" s="45">
        <f t="shared" si="0"/>
        <v>1.4875306528478094E-2</v>
      </c>
      <c r="H32" s="43">
        <v>3036.25</v>
      </c>
      <c r="I32" s="44">
        <f>(F32-H32)/H32</f>
        <v>-0.1399752984767394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47">
        <v>2539</v>
      </c>
      <c r="G33" s="48">
        <f t="shared" si="0"/>
        <v>0.14958160749920349</v>
      </c>
      <c r="H33" s="47">
        <v>2879</v>
      </c>
      <c r="I33" s="44">
        <f>(F33-H33)/H33</f>
        <v>-0.11809656130600903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47">
        <v>2061.25</v>
      </c>
      <c r="G34" s="48">
        <f t="shared" si="0"/>
        <v>-3.3159609120521127E-2</v>
      </c>
      <c r="H34" s="47">
        <v>2092.5</v>
      </c>
      <c r="I34" s="44">
        <f>(F34-H34)/H34</f>
        <v>-1.4934289127837515E-2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47">
        <v>1380</v>
      </c>
      <c r="G35" s="48">
        <f t="shared" si="0"/>
        <v>-0.20954402400644087</v>
      </c>
      <c r="H35" s="47">
        <v>1430</v>
      </c>
      <c r="I35" s="44">
        <f>(F35-H35)/H35</f>
        <v>-3.4965034965034968E-2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50">
        <v>1333.8</v>
      </c>
      <c r="G36" s="51">
        <f t="shared" si="0"/>
        <v>0.13635782747603831</v>
      </c>
      <c r="H36" s="50">
        <v>1383.8</v>
      </c>
      <c r="I36" s="56">
        <f>(F36-H36)/H36</f>
        <v>-3.6132389073565543E-2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25852.111111111109</v>
      </c>
      <c r="F38" s="43">
        <v>28530</v>
      </c>
      <c r="G38" s="45">
        <f t="shared" si="0"/>
        <v>0.10358492106812689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14928.374074074074</v>
      </c>
      <c r="F39" s="57">
        <v>14526.444444444445</v>
      </c>
      <c r="G39" s="48">
        <f t="shared" si="0"/>
        <v>-2.6923871791748249E-2</v>
      </c>
      <c r="H39" s="57">
        <v>14526.444444444445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11196.416666666666</v>
      </c>
      <c r="F40" s="57">
        <v>11173.75</v>
      </c>
      <c r="G40" s="48">
        <f t="shared" si="0"/>
        <v>-2.0244572296195416E-3</v>
      </c>
      <c r="H40" s="57">
        <v>10742.25</v>
      </c>
      <c r="I40" s="44">
        <f t="shared" si="2"/>
        <v>4.0168493565128346E-2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6130</v>
      </c>
      <c r="F41" s="47">
        <v>6033.2</v>
      </c>
      <c r="G41" s="48">
        <f t="shared" si="0"/>
        <v>-1.5791190864600357E-2</v>
      </c>
      <c r="H41" s="47">
        <v>5816.6</v>
      </c>
      <c r="I41" s="44">
        <f t="shared" si="2"/>
        <v>3.7238249148987282E-2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9968.3333333333339</v>
      </c>
      <c r="F42" s="47">
        <v>9968.3333333333339</v>
      </c>
      <c r="G42" s="48">
        <f t="shared" si="0"/>
        <v>0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12433.666666666666</v>
      </c>
      <c r="F43" s="50">
        <v>12030</v>
      </c>
      <c r="G43" s="51">
        <f t="shared" si="0"/>
        <v>-3.2465617543765535E-2</v>
      </c>
      <c r="H43" s="50">
        <v>12080</v>
      </c>
      <c r="I43" s="59">
        <f t="shared" si="2"/>
        <v>-4.1390728476821195E-3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5232.0370370370374</v>
      </c>
      <c r="F45" s="43">
        <v>4942.7777777777774</v>
      </c>
      <c r="G45" s="45">
        <f t="shared" si="0"/>
        <v>-5.5286164301136309E-2</v>
      </c>
      <c r="H45" s="43">
        <v>5372.2222222222226</v>
      </c>
      <c r="I45" s="44">
        <f t="shared" ref="I45:I49" si="3">(F45-H45)/H45</f>
        <v>-7.9937952430196635E-2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19291.023809523809</v>
      </c>
      <c r="F47" s="47">
        <v>19273.75</v>
      </c>
      <c r="G47" s="48">
        <f t="shared" si="0"/>
        <v>-8.9543249204229638E-4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17850.10042857143</v>
      </c>
      <c r="F48" s="47">
        <v>18591.34888888889</v>
      </c>
      <c r="G48" s="48">
        <f t="shared" si="0"/>
        <v>4.1526290750218658E-2</v>
      </c>
      <c r="H48" s="47">
        <v>18983.015555555558</v>
      </c>
      <c r="I48" s="87">
        <f t="shared" si="3"/>
        <v>-2.0632478834588689E-2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1974.7142857142856</v>
      </c>
      <c r="F49" s="47">
        <v>2199.2857142857142</v>
      </c>
      <c r="G49" s="48">
        <f t="shared" si="0"/>
        <v>0.11372350430442023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24386.925925925927</v>
      </c>
      <c r="F50" s="50">
        <v>27101</v>
      </c>
      <c r="G50" s="56">
        <f t="shared" si="0"/>
        <v>0.11129217689502718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4013</v>
      </c>
      <c r="G53" s="48">
        <f t="shared" si="0"/>
        <v>4.2123701880969642E-3</v>
      </c>
      <c r="H53" s="70">
        <v>4013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0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2163.3333333333335</v>
      </c>
      <c r="G56" s="55">
        <f t="shared" si="0"/>
        <v>0.14689639938148893</v>
      </c>
      <c r="H56" s="105">
        <v>2108.75</v>
      </c>
      <c r="I56" s="88">
        <f t="shared" si="4"/>
        <v>2.5884212606204379E-2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4638.125</v>
      </c>
      <c r="F57" s="50">
        <v>4383.8888888888887</v>
      </c>
      <c r="G57" s="51">
        <f t="shared" si="0"/>
        <v>-5.4814415547470435E-2</v>
      </c>
      <c r="H57" s="50">
        <v>4472.7777777777774</v>
      </c>
      <c r="I57" s="126">
        <f t="shared" si="4"/>
        <v>-1.9873307663644223E-2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5437.9</v>
      </c>
      <c r="F58" s="68">
        <v>5157.5</v>
      </c>
      <c r="G58" s="44">
        <f t="shared" si="0"/>
        <v>-5.1564022876477988E-2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4584.3999999999996</v>
      </c>
      <c r="F59" s="70">
        <v>4957</v>
      </c>
      <c r="G59" s="48">
        <f t="shared" si="0"/>
        <v>8.1275630398743651E-2</v>
      </c>
      <c r="H59" s="70">
        <v>4997</v>
      </c>
      <c r="I59" s="44">
        <f t="shared" si="4"/>
        <v>-8.0048028817290371E-3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17589.875</v>
      </c>
      <c r="F60" s="73">
        <v>20551.25</v>
      </c>
      <c r="G60" s="51">
        <f t="shared" si="0"/>
        <v>0.16835679616825019</v>
      </c>
      <c r="H60" s="73">
        <v>20876.25</v>
      </c>
      <c r="I60" s="51">
        <f t="shared" si="4"/>
        <v>-1.5567930064068021E-2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5847.3999999999987</v>
      </c>
      <c r="F62" s="54">
        <v>6452.7777777777774</v>
      </c>
      <c r="G62" s="45">
        <f t="shared" si="0"/>
        <v>0.10352939388066128</v>
      </c>
      <c r="H62" s="54">
        <v>6452.7777777777774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47154.083333333336</v>
      </c>
      <c r="F63" s="46">
        <v>47046.625</v>
      </c>
      <c r="G63" s="48">
        <f t="shared" si="0"/>
        <v>-2.2788765200610571E-3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12342.930555555557</v>
      </c>
      <c r="F64" s="46">
        <v>12748.75</v>
      </c>
      <c r="G64" s="48">
        <f t="shared" si="0"/>
        <v>3.287869461938956E-2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6530</v>
      </c>
      <c r="F65" s="46">
        <v>7551.333333333333</v>
      </c>
      <c r="G65" s="48">
        <f t="shared" si="0"/>
        <v>0.15640632976008162</v>
      </c>
      <c r="H65" s="46">
        <v>7551.333333333333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3602.4444444444448</v>
      </c>
      <c r="F66" s="46">
        <v>3846.5</v>
      </c>
      <c r="G66" s="48">
        <f t="shared" si="0"/>
        <v>6.7747208685460386E-2</v>
      </c>
      <c r="H66" s="46">
        <v>3846.5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3427.9603174603176</v>
      </c>
      <c r="F67" s="58">
        <v>3505.5714285714284</v>
      </c>
      <c r="G67" s="51">
        <f t="shared" si="0"/>
        <v>2.2640609553091565E-2</v>
      </c>
      <c r="H67" s="58">
        <v>3505.5714285714284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3607.1999999999994</v>
      </c>
      <c r="F69" s="43">
        <v>3725.8</v>
      </c>
      <c r="G69" s="45">
        <f t="shared" si="0"/>
        <v>3.2878687070304072E-2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1295.0370370370372</v>
      </c>
      <c r="F71" s="47">
        <v>1320</v>
      </c>
      <c r="G71" s="48">
        <f t="shared" si="0"/>
        <v>1.9275867986043471E-2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2171.4166666666665</v>
      </c>
      <c r="F72" s="47">
        <v>2117.1428571428573</v>
      </c>
      <c r="G72" s="48">
        <f t="shared" si="0"/>
        <v>-2.4994654575956947E-2</v>
      </c>
      <c r="H72" s="47">
        <v>2076.875</v>
      </c>
      <c r="I72" s="44">
        <f>(F72-H72)/H72</f>
        <v>1.9388676325179578E-2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1651.2962962962963</v>
      </c>
      <c r="F73" s="50">
        <v>1662.6666666666667</v>
      </c>
      <c r="G73" s="48">
        <f t="shared" si="0"/>
        <v>6.8857238981720713E-3</v>
      </c>
      <c r="H73" s="50">
        <v>1684.8888888888889</v>
      </c>
      <c r="I73" s="59">
        <f>(F73-H73)/H73</f>
        <v>-1.3189132155104163E-2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0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1484.3333333333333</v>
      </c>
      <c r="F76" s="32">
        <v>1351.8</v>
      </c>
      <c r="G76" s="48">
        <f t="shared" si="0"/>
        <v>-8.9288120368291021E-2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959.16666666666663</v>
      </c>
      <c r="F77" s="47">
        <v>824.77777777777783</v>
      </c>
      <c r="G77" s="48">
        <f t="shared" si="0"/>
        <v>-0.14011004923255133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1418.7</v>
      </c>
      <c r="F78" s="47">
        <v>1504.9</v>
      </c>
      <c r="G78" s="48">
        <f t="shared" si="0"/>
        <v>6.0759850567420906E-2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1745.4000000000003</v>
      </c>
      <c r="F79" s="61">
        <v>1933.8</v>
      </c>
      <c r="G79" s="48">
        <f t="shared" si="0"/>
        <v>0.10794087315228577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3901.9666666666672</v>
      </c>
      <c r="F81" s="50">
        <v>3996</v>
      </c>
      <c r="G81" s="51">
        <f>(F81-E81)/E81</f>
        <v>2.4098958644785836E-2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7" zoomScaleNormal="100" workbookViewId="0">
      <selection activeCell="I38" sqref="I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203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3" t="s">
        <v>3</v>
      </c>
      <c r="B12" s="179"/>
      <c r="C12" s="181" t="s">
        <v>0</v>
      </c>
      <c r="D12" s="175" t="s">
        <v>23</v>
      </c>
      <c r="E12" s="175" t="s">
        <v>222</v>
      </c>
      <c r="F12" s="183" t="s">
        <v>223</v>
      </c>
      <c r="G12" s="175" t="s">
        <v>197</v>
      </c>
      <c r="H12" s="183" t="s">
        <v>218</v>
      </c>
      <c r="I12" s="175" t="s">
        <v>187</v>
      </c>
    </row>
    <row r="13" spans="1:9" ht="30.75" customHeight="1" thickBot="1" x14ac:dyDescent="0.25">
      <c r="A13" s="174"/>
      <c r="B13" s="180"/>
      <c r="C13" s="182"/>
      <c r="D13" s="176"/>
      <c r="E13" s="176"/>
      <c r="F13" s="184"/>
      <c r="G13" s="176"/>
      <c r="H13" s="184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1158.8763333333334</v>
      </c>
      <c r="F15" s="83">
        <v>1275</v>
      </c>
      <c r="G15" s="44">
        <f>(F15-E15)/E15</f>
        <v>0.1002036743063467</v>
      </c>
      <c r="H15" s="83">
        <v>1324.866</v>
      </c>
      <c r="I15" s="127">
        <f>(F15-H15)/H15</f>
        <v>-3.7638523443125557E-2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1196.6484814814817</v>
      </c>
      <c r="F16" s="83">
        <v>1758</v>
      </c>
      <c r="G16" s="48">
        <f t="shared" ref="G16:G39" si="0">(F16-E16)/E16</f>
        <v>0.46910310521896176</v>
      </c>
      <c r="H16" s="83">
        <v>1666.6</v>
      </c>
      <c r="I16" s="48">
        <f>(F16-H16)/H16</f>
        <v>5.4842193687747565E-2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1251.2800000000002</v>
      </c>
      <c r="F17" s="83">
        <v>1666.6</v>
      </c>
      <c r="G17" s="48">
        <f t="shared" si="0"/>
        <v>0.33191611789527498</v>
      </c>
      <c r="H17" s="83">
        <v>1516.6</v>
      </c>
      <c r="I17" s="48">
        <f t="shared" ref="I17:I29" si="1">(F17-H17)/H17</f>
        <v>9.8905446393248067E-2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742.93333333333339</v>
      </c>
      <c r="F18" s="83">
        <v>1012.5</v>
      </c>
      <c r="G18" s="48">
        <f t="shared" si="0"/>
        <v>0.36284099066762371</v>
      </c>
      <c r="H18" s="83">
        <v>949.86599999999999</v>
      </c>
      <c r="I18" s="48">
        <f t="shared" si="1"/>
        <v>6.5939827301956286E-2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1949.2603333333334</v>
      </c>
      <c r="F19" s="83">
        <v>2620.6999999999998</v>
      </c>
      <c r="G19" s="48">
        <f t="shared" si="0"/>
        <v>0.34445869296404896</v>
      </c>
      <c r="H19" s="83">
        <v>2549.9340000000002</v>
      </c>
      <c r="I19" s="48">
        <f t="shared" si="1"/>
        <v>2.7752090838429392E-2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1162.817</v>
      </c>
      <c r="F20" s="83">
        <v>1391.6</v>
      </c>
      <c r="G20" s="48">
        <f t="shared" si="0"/>
        <v>0.19674892953921375</v>
      </c>
      <c r="H20" s="83">
        <v>1550</v>
      </c>
      <c r="I20" s="48">
        <f t="shared" si="1"/>
        <v>-0.10219354838709684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1495.6333333333332</v>
      </c>
      <c r="F21" s="83">
        <v>1316.6</v>
      </c>
      <c r="G21" s="48">
        <f t="shared" si="0"/>
        <v>-0.1197040272794134</v>
      </c>
      <c r="H21" s="83">
        <v>1466.6</v>
      </c>
      <c r="I21" s="48">
        <f t="shared" si="1"/>
        <v>-0.10227737624437475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330.09699999999998</v>
      </c>
      <c r="F22" s="83">
        <v>365.7</v>
      </c>
      <c r="G22" s="48">
        <f t="shared" si="0"/>
        <v>0.10785617560898769</v>
      </c>
      <c r="H22" s="83">
        <v>339.86700000000002</v>
      </c>
      <c r="I22" s="48">
        <f t="shared" si="1"/>
        <v>7.6009144753682964E-2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456.98333333333335</v>
      </c>
      <c r="F23" s="83">
        <v>443.75</v>
      </c>
      <c r="G23" s="48">
        <f t="shared" si="0"/>
        <v>-2.8958021809694041E-2</v>
      </c>
      <c r="H23" s="83">
        <v>462.5</v>
      </c>
      <c r="I23" s="48">
        <f t="shared" si="1"/>
        <v>-4.0540540540540543E-2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442.4</v>
      </c>
      <c r="F24" s="83">
        <v>462.5</v>
      </c>
      <c r="G24" s="48">
        <f t="shared" si="0"/>
        <v>4.5433996383363526E-2</v>
      </c>
      <c r="H24" s="83">
        <v>510</v>
      </c>
      <c r="I24" s="48">
        <f t="shared" si="1"/>
        <v>-9.3137254901960786E-2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494.9</v>
      </c>
      <c r="F25" s="83">
        <v>472.5</v>
      </c>
      <c r="G25" s="48">
        <f t="shared" si="0"/>
        <v>-4.5261669024045215E-2</v>
      </c>
      <c r="H25" s="83">
        <v>523.33400000000006</v>
      </c>
      <c r="I25" s="48">
        <f t="shared" si="1"/>
        <v>-9.7134908108397422E-2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1182.0630000000001</v>
      </c>
      <c r="F26" s="83">
        <v>1370.7</v>
      </c>
      <c r="G26" s="48">
        <f t="shared" si="0"/>
        <v>0.15958286487268439</v>
      </c>
      <c r="H26" s="83">
        <v>1141.6659999999999</v>
      </c>
      <c r="I26" s="48">
        <f t="shared" si="1"/>
        <v>0.20061383977450509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468.23333333333335</v>
      </c>
      <c r="F27" s="83">
        <v>492.5</v>
      </c>
      <c r="G27" s="48">
        <f t="shared" si="0"/>
        <v>5.1826012671744824E-2</v>
      </c>
      <c r="H27" s="83">
        <v>490</v>
      </c>
      <c r="I27" s="48">
        <f t="shared" si="1"/>
        <v>5.1020408163265302E-3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1024.5583333333334</v>
      </c>
      <c r="F28" s="83">
        <v>1125</v>
      </c>
      <c r="G28" s="48">
        <f t="shared" si="0"/>
        <v>9.8034112259754141E-2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1762.8852222222222</v>
      </c>
      <c r="F29" s="83">
        <v>1416.6</v>
      </c>
      <c r="G29" s="48">
        <f t="shared" si="0"/>
        <v>-0.19643095186067136</v>
      </c>
      <c r="H29" s="83">
        <v>1250</v>
      </c>
      <c r="I29" s="48">
        <f t="shared" si="1"/>
        <v>0.13327999999999993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883.20966666666675</v>
      </c>
      <c r="F30" s="95">
        <v>1008.2</v>
      </c>
      <c r="G30" s="51">
        <f t="shared" si="0"/>
        <v>0.14151830312847566</v>
      </c>
      <c r="H30" s="95">
        <v>974.86599999999999</v>
      </c>
      <c r="I30" s="51">
        <f>(F30-H30)/H30</f>
        <v>3.4193417351718144E-2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83">
        <v>2566.6</v>
      </c>
      <c r="G32" s="44">
        <f t="shared" si="0"/>
        <v>-2.4781381575905087E-3</v>
      </c>
      <c r="H32" s="83">
        <v>2616.6</v>
      </c>
      <c r="I32" s="45">
        <f>(F32-H32)/H32</f>
        <v>-1.9108767102346557E-2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83">
        <v>2625</v>
      </c>
      <c r="G33" s="48">
        <f t="shared" si="0"/>
        <v>0.18851977931682126</v>
      </c>
      <c r="H33" s="83">
        <v>2333.1999999999998</v>
      </c>
      <c r="I33" s="48">
        <f>(F33-H33)/H33</f>
        <v>0.12506428938796513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83">
        <v>1775</v>
      </c>
      <c r="G34" s="48">
        <f t="shared" si="0"/>
        <v>-0.16742671009771984</v>
      </c>
      <c r="H34" s="83">
        <v>1941.6</v>
      </c>
      <c r="I34" s="48">
        <f>(F34-H34)/H34</f>
        <v>-8.5805521219612643E-2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83">
        <v>1520.75</v>
      </c>
      <c r="G35" s="48">
        <f t="shared" si="0"/>
        <v>-0.12892324239695285</v>
      </c>
      <c r="H35" s="83">
        <v>1437.5</v>
      </c>
      <c r="I35" s="48">
        <f>(F35-H35)/H35</f>
        <v>5.7913043478260873E-2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83">
        <v>1370.7</v>
      </c>
      <c r="G36" s="55">
        <f t="shared" si="0"/>
        <v>0.16779552715654955</v>
      </c>
      <c r="H36" s="83">
        <v>1391.5340000000001</v>
      </c>
      <c r="I36" s="48">
        <f>(F36-H36)/H36</f>
        <v>-1.4971966189830833E-2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25852.111111111109</v>
      </c>
      <c r="F38" s="84">
        <v>25533.200000000001</v>
      </c>
      <c r="G38" s="45">
        <f t="shared" si="0"/>
        <v>-1.2335979438601529E-2</v>
      </c>
      <c r="H38" s="84">
        <v>25333.133999999998</v>
      </c>
      <c r="I38" s="45">
        <f>(F38-H38)/H38</f>
        <v>7.8974042453650844E-3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14928.374074074074</v>
      </c>
      <c r="F39" s="85">
        <v>15766.6</v>
      </c>
      <c r="G39" s="51">
        <f t="shared" si="0"/>
        <v>5.6149847382352444E-2</v>
      </c>
      <c r="H39" s="85">
        <v>15666.534</v>
      </c>
      <c r="I39" s="51">
        <f>(F39-H39)/H39</f>
        <v>6.3872455771008902E-3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B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204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220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221</v>
      </c>
      <c r="E13" s="183" t="s">
        <v>223</v>
      </c>
      <c r="F13" s="190" t="s">
        <v>186</v>
      </c>
      <c r="G13" s="175" t="s">
        <v>222</v>
      </c>
      <c r="H13" s="192" t="s">
        <v>224</v>
      </c>
      <c r="I13" s="188" t="s">
        <v>196</v>
      </c>
    </row>
    <row r="14" spans="1:9" ht="39.75" customHeight="1" thickBot="1" x14ac:dyDescent="0.25">
      <c r="A14" s="174"/>
      <c r="B14" s="180"/>
      <c r="C14" s="182"/>
      <c r="D14" s="176"/>
      <c r="E14" s="184"/>
      <c r="F14" s="191"/>
      <c r="G14" s="176"/>
      <c r="H14" s="193"/>
      <c r="I14" s="189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1139.8</v>
      </c>
      <c r="E16" s="83">
        <v>1275</v>
      </c>
      <c r="F16" s="67">
        <f t="shared" ref="F16:F31" si="0">D16-E16</f>
        <v>-135.20000000000005</v>
      </c>
      <c r="G16" s="42">
        <v>1158.8763333333334</v>
      </c>
      <c r="H16" s="66">
        <f>AVERAGE(D16:E16)</f>
        <v>1207.4000000000001</v>
      </c>
      <c r="I16" s="69">
        <f>(H16-G16)/G16</f>
        <v>4.1871306947045585E-2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1838.8</v>
      </c>
      <c r="E17" s="83">
        <v>1758</v>
      </c>
      <c r="F17" s="71">
        <f t="shared" si="0"/>
        <v>80.799999999999955</v>
      </c>
      <c r="G17" s="46">
        <v>1196.6484814814817</v>
      </c>
      <c r="H17" s="68">
        <f t="shared" ref="H17:H31" si="1">AVERAGE(D17:E17)</f>
        <v>1798.4</v>
      </c>
      <c r="I17" s="72">
        <f t="shared" ref="I17:I40" si="2">(H17-G17)/G17</f>
        <v>0.50286406395095617</v>
      </c>
    </row>
    <row r="18" spans="1:9" ht="16.5" x14ac:dyDescent="0.3">
      <c r="A18" s="37"/>
      <c r="B18" s="34" t="s">
        <v>6</v>
      </c>
      <c r="C18" s="15" t="s">
        <v>165</v>
      </c>
      <c r="D18" s="47">
        <v>1289.8</v>
      </c>
      <c r="E18" s="83">
        <v>1666.6</v>
      </c>
      <c r="F18" s="71">
        <f t="shared" si="0"/>
        <v>-376.79999999999995</v>
      </c>
      <c r="G18" s="46">
        <v>1251.2800000000002</v>
      </c>
      <c r="H18" s="68">
        <f t="shared" si="1"/>
        <v>1478.1999999999998</v>
      </c>
      <c r="I18" s="72">
        <f t="shared" si="2"/>
        <v>0.18135029729556901</v>
      </c>
    </row>
    <row r="19" spans="1:9" ht="16.5" x14ac:dyDescent="0.3">
      <c r="A19" s="37"/>
      <c r="B19" s="34" t="s">
        <v>7</v>
      </c>
      <c r="C19" s="15" t="s">
        <v>166</v>
      </c>
      <c r="D19" s="47">
        <v>767.3</v>
      </c>
      <c r="E19" s="83">
        <v>1012.5</v>
      </c>
      <c r="F19" s="71">
        <f t="shared" si="0"/>
        <v>-245.20000000000005</v>
      </c>
      <c r="G19" s="46">
        <v>742.93333333333339</v>
      </c>
      <c r="H19" s="68">
        <f t="shared" si="1"/>
        <v>889.9</v>
      </c>
      <c r="I19" s="72">
        <f t="shared" si="2"/>
        <v>0.19781945441493168</v>
      </c>
    </row>
    <row r="20" spans="1:9" ht="16.5" x14ac:dyDescent="0.3">
      <c r="A20" s="37"/>
      <c r="B20" s="34" t="s">
        <v>8</v>
      </c>
      <c r="C20" s="15" t="s">
        <v>167</v>
      </c>
      <c r="D20" s="47">
        <v>3142.25</v>
      </c>
      <c r="E20" s="83">
        <v>2620.6999999999998</v>
      </c>
      <c r="F20" s="71">
        <f t="shared" si="0"/>
        <v>521.55000000000018</v>
      </c>
      <c r="G20" s="46">
        <v>1949.2603333333334</v>
      </c>
      <c r="H20" s="68">
        <f t="shared" si="1"/>
        <v>2881.4749999999999</v>
      </c>
      <c r="I20" s="72">
        <f t="shared" si="2"/>
        <v>0.47824020769587633</v>
      </c>
    </row>
    <row r="21" spans="1:9" ht="16.5" x14ac:dyDescent="0.3">
      <c r="A21" s="37"/>
      <c r="B21" s="34" t="s">
        <v>9</v>
      </c>
      <c r="C21" s="15" t="s">
        <v>168</v>
      </c>
      <c r="D21" s="47">
        <v>1084.7</v>
      </c>
      <c r="E21" s="83">
        <v>1391.6</v>
      </c>
      <c r="F21" s="71">
        <f t="shared" si="0"/>
        <v>-306.89999999999986</v>
      </c>
      <c r="G21" s="46">
        <v>1162.817</v>
      </c>
      <c r="H21" s="68">
        <f t="shared" si="1"/>
        <v>1238.1500000000001</v>
      </c>
      <c r="I21" s="72">
        <f t="shared" si="2"/>
        <v>6.478491456523261E-2</v>
      </c>
    </row>
    <row r="22" spans="1:9" ht="16.5" x14ac:dyDescent="0.3">
      <c r="A22" s="37"/>
      <c r="B22" s="34" t="s">
        <v>10</v>
      </c>
      <c r="C22" s="15" t="s">
        <v>169</v>
      </c>
      <c r="D22" s="47">
        <v>1523.8</v>
      </c>
      <c r="E22" s="83">
        <v>1316.6</v>
      </c>
      <c r="F22" s="71">
        <f t="shared" si="0"/>
        <v>207.20000000000005</v>
      </c>
      <c r="G22" s="46">
        <v>1495.6333333333332</v>
      </c>
      <c r="H22" s="68">
        <f t="shared" si="1"/>
        <v>1420.1999999999998</v>
      </c>
      <c r="I22" s="72">
        <f t="shared" si="2"/>
        <v>-5.0435712852972027E-2</v>
      </c>
    </row>
    <row r="23" spans="1:9" ht="16.5" x14ac:dyDescent="0.3">
      <c r="A23" s="37"/>
      <c r="B23" s="34" t="s">
        <v>11</v>
      </c>
      <c r="C23" s="15" t="s">
        <v>170</v>
      </c>
      <c r="D23" s="47">
        <v>382.3</v>
      </c>
      <c r="E23" s="83">
        <v>365.7</v>
      </c>
      <c r="F23" s="71">
        <f t="shared" si="0"/>
        <v>16.600000000000023</v>
      </c>
      <c r="G23" s="46">
        <v>330.09699999999998</v>
      </c>
      <c r="H23" s="68">
        <f t="shared" si="1"/>
        <v>374</v>
      </c>
      <c r="I23" s="72">
        <f t="shared" si="2"/>
        <v>0.13300029991184417</v>
      </c>
    </row>
    <row r="24" spans="1:9" ht="16.5" x14ac:dyDescent="0.3">
      <c r="A24" s="37"/>
      <c r="B24" s="34" t="s">
        <v>12</v>
      </c>
      <c r="C24" s="15" t="s">
        <v>171</v>
      </c>
      <c r="D24" s="47">
        <v>517.29999999999995</v>
      </c>
      <c r="E24" s="83">
        <v>443.75</v>
      </c>
      <c r="F24" s="71">
        <f t="shared" si="0"/>
        <v>73.549999999999955</v>
      </c>
      <c r="G24" s="46">
        <v>456.98333333333335</v>
      </c>
      <c r="H24" s="68">
        <f t="shared" si="1"/>
        <v>480.52499999999998</v>
      </c>
      <c r="I24" s="72">
        <f t="shared" si="2"/>
        <v>5.1515372551879997E-2</v>
      </c>
    </row>
    <row r="25" spans="1:9" ht="16.5" x14ac:dyDescent="0.3">
      <c r="A25" s="37"/>
      <c r="B25" s="34" t="s">
        <v>13</v>
      </c>
      <c r="C25" s="15" t="s">
        <v>172</v>
      </c>
      <c r="D25" s="47">
        <v>534.79999999999995</v>
      </c>
      <c r="E25" s="83">
        <v>462.5</v>
      </c>
      <c r="F25" s="71">
        <f t="shared" si="0"/>
        <v>72.299999999999955</v>
      </c>
      <c r="G25" s="46">
        <v>442.4</v>
      </c>
      <c r="H25" s="68">
        <f t="shared" si="1"/>
        <v>498.65</v>
      </c>
      <c r="I25" s="72">
        <f t="shared" si="2"/>
        <v>0.12714737793851719</v>
      </c>
    </row>
    <row r="26" spans="1:9" ht="16.5" x14ac:dyDescent="0.3">
      <c r="A26" s="37"/>
      <c r="B26" s="34" t="s">
        <v>14</v>
      </c>
      <c r="C26" s="15" t="s">
        <v>173</v>
      </c>
      <c r="D26" s="47">
        <v>537.29999999999995</v>
      </c>
      <c r="E26" s="83">
        <v>472.5</v>
      </c>
      <c r="F26" s="71">
        <f t="shared" si="0"/>
        <v>64.799999999999955</v>
      </c>
      <c r="G26" s="46">
        <v>494.9</v>
      </c>
      <c r="H26" s="68">
        <f t="shared" si="1"/>
        <v>504.9</v>
      </c>
      <c r="I26" s="72">
        <f t="shared" si="2"/>
        <v>2.020610224287735E-2</v>
      </c>
    </row>
    <row r="27" spans="1:9" ht="16.5" x14ac:dyDescent="0.3">
      <c r="A27" s="37"/>
      <c r="B27" s="34" t="s">
        <v>15</v>
      </c>
      <c r="C27" s="15" t="s">
        <v>174</v>
      </c>
      <c r="D27" s="47">
        <v>1384.8</v>
      </c>
      <c r="E27" s="83">
        <v>1370.7</v>
      </c>
      <c r="F27" s="71">
        <f t="shared" si="0"/>
        <v>14.099999999999909</v>
      </c>
      <c r="G27" s="46">
        <v>1182.0630000000001</v>
      </c>
      <c r="H27" s="68">
        <f t="shared" si="1"/>
        <v>1377.75</v>
      </c>
      <c r="I27" s="72">
        <f t="shared" si="2"/>
        <v>0.16554701399163993</v>
      </c>
    </row>
    <row r="28" spans="1:9" ht="16.5" x14ac:dyDescent="0.3">
      <c r="A28" s="37"/>
      <c r="B28" s="34" t="s">
        <v>16</v>
      </c>
      <c r="C28" s="15" t="s">
        <v>175</v>
      </c>
      <c r="D28" s="47">
        <v>527.29999999999995</v>
      </c>
      <c r="E28" s="83">
        <v>492.5</v>
      </c>
      <c r="F28" s="71">
        <f t="shared" si="0"/>
        <v>34.799999999999955</v>
      </c>
      <c r="G28" s="46">
        <v>468.23333333333335</v>
      </c>
      <c r="H28" s="68">
        <f t="shared" si="1"/>
        <v>509.9</v>
      </c>
      <c r="I28" s="72">
        <f t="shared" si="2"/>
        <v>8.8986972307254136E-2</v>
      </c>
    </row>
    <row r="29" spans="1:9" ht="16.5" x14ac:dyDescent="0.3">
      <c r="A29" s="37"/>
      <c r="B29" s="34" t="s">
        <v>17</v>
      </c>
      <c r="C29" s="15" t="s">
        <v>176</v>
      </c>
      <c r="D29" s="47">
        <v>909.8</v>
      </c>
      <c r="E29" s="83">
        <v>1125</v>
      </c>
      <c r="F29" s="71">
        <f t="shared" si="0"/>
        <v>-215.20000000000005</v>
      </c>
      <c r="G29" s="46">
        <v>1024.5583333333334</v>
      </c>
      <c r="H29" s="68">
        <f t="shared" si="1"/>
        <v>1017.4</v>
      </c>
      <c r="I29" s="72">
        <f t="shared" si="2"/>
        <v>-6.9867503883788134E-3</v>
      </c>
    </row>
    <row r="30" spans="1:9" ht="16.5" x14ac:dyDescent="0.3">
      <c r="A30" s="37"/>
      <c r="B30" s="34" t="s">
        <v>18</v>
      </c>
      <c r="C30" s="15" t="s">
        <v>177</v>
      </c>
      <c r="D30" s="47">
        <v>1519.6666666666667</v>
      </c>
      <c r="E30" s="83">
        <v>1416.6</v>
      </c>
      <c r="F30" s="71">
        <f t="shared" si="0"/>
        <v>103.06666666666683</v>
      </c>
      <c r="G30" s="46">
        <v>1762.8852222222222</v>
      </c>
      <c r="H30" s="68">
        <f t="shared" si="1"/>
        <v>1468.1333333333332</v>
      </c>
      <c r="I30" s="72">
        <f t="shared" si="2"/>
        <v>-0.16719857037393313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822.2</v>
      </c>
      <c r="E31" s="95">
        <v>1008.2</v>
      </c>
      <c r="F31" s="74">
        <f t="shared" si="0"/>
        <v>-186</v>
      </c>
      <c r="G31" s="49">
        <v>883.20966666666675</v>
      </c>
      <c r="H31" s="107">
        <f t="shared" si="1"/>
        <v>915.2</v>
      </c>
      <c r="I31" s="75">
        <f t="shared" si="2"/>
        <v>3.6220542574073533E-2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2611.25</v>
      </c>
      <c r="E33" s="83">
        <v>2566.6</v>
      </c>
      <c r="F33" s="67">
        <f>D33-E33</f>
        <v>44.650000000000091</v>
      </c>
      <c r="G33" s="54">
        <v>2572.9761904761908</v>
      </c>
      <c r="H33" s="68">
        <f>AVERAGE(D33:E33)</f>
        <v>2588.9250000000002</v>
      </c>
      <c r="I33" s="78">
        <f t="shared" si="2"/>
        <v>6.1985841854438808E-3</v>
      </c>
    </row>
    <row r="34" spans="1:9" ht="16.5" x14ac:dyDescent="0.3">
      <c r="A34" s="37"/>
      <c r="B34" s="34" t="s">
        <v>27</v>
      </c>
      <c r="C34" s="15" t="s">
        <v>180</v>
      </c>
      <c r="D34" s="47">
        <v>2539</v>
      </c>
      <c r="E34" s="83">
        <v>2625</v>
      </c>
      <c r="F34" s="79">
        <f>D34-E34</f>
        <v>-86</v>
      </c>
      <c r="G34" s="46">
        <v>2208.6296296296296</v>
      </c>
      <c r="H34" s="68">
        <f>AVERAGE(D34:E34)</f>
        <v>2582</v>
      </c>
      <c r="I34" s="72">
        <f t="shared" si="2"/>
        <v>0.16905069340801238</v>
      </c>
    </row>
    <row r="35" spans="1:9" ht="16.5" x14ac:dyDescent="0.3">
      <c r="A35" s="37"/>
      <c r="B35" s="39" t="s">
        <v>28</v>
      </c>
      <c r="C35" s="15" t="s">
        <v>181</v>
      </c>
      <c r="D35" s="47">
        <v>2061.25</v>
      </c>
      <c r="E35" s="83">
        <v>1775</v>
      </c>
      <c r="F35" s="71">
        <f>D35-E35</f>
        <v>286.25</v>
      </c>
      <c r="G35" s="46">
        <v>2131.9444444444443</v>
      </c>
      <c r="H35" s="68">
        <f>AVERAGE(D35:E35)</f>
        <v>1918.125</v>
      </c>
      <c r="I35" s="72">
        <f t="shared" si="2"/>
        <v>-0.10029315960912048</v>
      </c>
    </row>
    <row r="36" spans="1:9" ht="16.5" x14ac:dyDescent="0.3">
      <c r="A36" s="37"/>
      <c r="B36" s="34" t="s">
        <v>29</v>
      </c>
      <c r="C36" s="15" t="s">
        <v>182</v>
      </c>
      <c r="D36" s="47">
        <v>1380</v>
      </c>
      <c r="E36" s="83">
        <v>1520.75</v>
      </c>
      <c r="F36" s="79">
        <f>D36-E36</f>
        <v>-140.75</v>
      </c>
      <c r="G36" s="46">
        <v>1745.827777777778</v>
      </c>
      <c r="H36" s="68">
        <f>AVERAGE(D36:E36)</f>
        <v>1450.375</v>
      </c>
      <c r="I36" s="72">
        <f t="shared" si="2"/>
        <v>-0.16923363320169685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1333.8</v>
      </c>
      <c r="E37" s="83">
        <v>1370.7</v>
      </c>
      <c r="F37" s="71">
        <f>D37-E37</f>
        <v>-36.900000000000091</v>
      </c>
      <c r="G37" s="49">
        <v>1173.75</v>
      </c>
      <c r="H37" s="68">
        <f>AVERAGE(D37:E37)</f>
        <v>1352.25</v>
      </c>
      <c r="I37" s="80">
        <f t="shared" si="2"/>
        <v>0.15207667731629393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25533.200000000001</v>
      </c>
      <c r="F39" s="67">
        <f>D39-E39</f>
        <v>2996.7999999999993</v>
      </c>
      <c r="G39" s="46">
        <v>25852.111111111109</v>
      </c>
      <c r="H39" s="67">
        <f>AVERAGE(D39:E39)</f>
        <v>27031.599999999999</v>
      </c>
      <c r="I39" s="78">
        <f t="shared" si="2"/>
        <v>4.5624470814762612E-2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14526.444444444445</v>
      </c>
      <c r="E40" s="85">
        <v>15766.6</v>
      </c>
      <c r="F40" s="74">
        <f>D40-E40</f>
        <v>-1240.1555555555551</v>
      </c>
      <c r="G40" s="46">
        <v>14928.374074074074</v>
      </c>
      <c r="H40" s="81">
        <f>AVERAGE(D40:E40)</f>
        <v>15146.522222222222</v>
      </c>
      <c r="I40" s="75">
        <f t="shared" si="2"/>
        <v>1.4612987795302039E-2</v>
      </c>
    </row>
    <row r="41" spans="1:9" ht="15.75" customHeight="1" thickBot="1" x14ac:dyDescent="0.25">
      <c r="A41" s="185"/>
      <c r="B41" s="186"/>
      <c r="C41" s="187"/>
      <c r="D41" s="86">
        <f>SUM(D16:D40)</f>
        <v>70903.661111111112</v>
      </c>
      <c r="E41" s="86">
        <f>SUM(E16:E40)</f>
        <v>69356.3</v>
      </c>
      <c r="F41" s="86">
        <f>SUM(F16:F40)</f>
        <v>1547.3611111111109</v>
      </c>
      <c r="G41" s="86">
        <f>SUM(G16:G40)</f>
        <v>66616.391931216931</v>
      </c>
      <c r="H41" s="86">
        <f>AVERAGE(D41:E41)</f>
        <v>70129.98055555555</v>
      </c>
      <c r="I41" s="75">
        <f>(H41-G41)/G41</f>
        <v>5.2743604426467382E-2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23</v>
      </c>
      <c r="E13" s="175" t="s">
        <v>222</v>
      </c>
      <c r="F13" s="192" t="s">
        <v>224</v>
      </c>
      <c r="G13" s="175" t="s">
        <v>197</v>
      </c>
      <c r="H13" s="192" t="s">
        <v>219</v>
      </c>
      <c r="I13" s="175" t="s">
        <v>187</v>
      </c>
    </row>
    <row r="14" spans="1:9" ht="30" customHeight="1" thickBot="1" x14ac:dyDescent="0.25">
      <c r="A14" s="174"/>
      <c r="B14" s="180"/>
      <c r="C14" s="182"/>
      <c r="D14" s="195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1158.8763333333334</v>
      </c>
      <c r="F16" s="42">
        <v>1207.4000000000001</v>
      </c>
      <c r="G16" s="21">
        <f>(F16-E16)/E16</f>
        <v>4.1871306947045585E-2</v>
      </c>
      <c r="H16" s="42">
        <v>1234.8330000000001</v>
      </c>
      <c r="I16" s="21">
        <f>(F16-H16)/H16</f>
        <v>-2.2215959567002171E-2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1196.6484814814817</v>
      </c>
      <c r="F17" s="46">
        <v>1798.4</v>
      </c>
      <c r="G17" s="21">
        <f t="shared" ref="G17:G80" si="0">(F17-E17)/E17</f>
        <v>0.50286406395095617</v>
      </c>
      <c r="H17" s="46">
        <v>1840.1999999999998</v>
      </c>
      <c r="I17" s="21">
        <f t="shared" ref="I17:I31" si="1">(F17-H17)/H17</f>
        <v>-2.2714922291055175E-2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1251.2800000000002</v>
      </c>
      <c r="F18" s="46">
        <v>1478.1999999999998</v>
      </c>
      <c r="G18" s="21">
        <f t="shared" si="0"/>
        <v>0.18135029729556901</v>
      </c>
      <c r="H18" s="46">
        <v>1412.6999999999998</v>
      </c>
      <c r="I18" s="21">
        <f t="shared" si="1"/>
        <v>4.6365116443689396E-2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742.93333333333339</v>
      </c>
      <c r="F19" s="46">
        <v>889.9</v>
      </c>
      <c r="G19" s="21">
        <f t="shared" si="0"/>
        <v>0.19781945441493168</v>
      </c>
      <c r="H19" s="46">
        <v>828.08299999999997</v>
      </c>
      <c r="I19" s="21">
        <f t="shared" si="1"/>
        <v>7.4650729455863735E-2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1949.2603333333334</v>
      </c>
      <c r="F20" s="46">
        <v>2881.4749999999999</v>
      </c>
      <c r="G20" s="21">
        <f>(F20-E20)/E20</f>
        <v>0.47824020769587633</v>
      </c>
      <c r="H20" s="46">
        <v>2843.5920000000001</v>
      </c>
      <c r="I20" s="21">
        <f t="shared" si="1"/>
        <v>1.3322234694710004E-2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1162.817</v>
      </c>
      <c r="F21" s="46">
        <v>1238.1500000000001</v>
      </c>
      <c r="G21" s="21">
        <f t="shared" si="0"/>
        <v>6.478491456523261E-2</v>
      </c>
      <c r="H21" s="46">
        <v>1317.35</v>
      </c>
      <c r="I21" s="21">
        <f t="shared" si="1"/>
        <v>-6.012069685353158E-2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1495.6333333333332</v>
      </c>
      <c r="F22" s="46">
        <v>1420.1999999999998</v>
      </c>
      <c r="G22" s="21">
        <f t="shared" si="0"/>
        <v>-5.0435712852972027E-2</v>
      </c>
      <c r="H22" s="46">
        <v>1460.1999999999998</v>
      </c>
      <c r="I22" s="21">
        <f t="shared" si="1"/>
        <v>-2.7393507738665938E-2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330.09699999999998</v>
      </c>
      <c r="F23" s="46">
        <v>374</v>
      </c>
      <c r="G23" s="21">
        <f t="shared" si="0"/>
        <v>0.13300029991184417</v>
      </c>
      <c r="H23" s="46">
        <v>355.7835</v>
      </c>
      <c r="I23" s="21">
        <f t="shared" si="1"/>
        <v>5.1201081556620801E-2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456.98333333333335</v>
      </c>
      <c r="F24" s="46">
        <v>480.52499999999998</v>
      </c>
      <c r="G24" s="21">
        <f t="shared" si="0"/>
        <v>5.1515372551879997E-2</v>
      </c>
      <c r="H24" s="46">
        <v>503.65</v>
      </c>
      <c r="I24" s="21">
        <f t="shared" si="1"/>
        <v>-4.5914821800853767E-2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442.4</v>
      </c>
      <c r="F25" s="46">
        <v>498.65</v>
      </c>
      <c r="G25" s="21">
        <f t="shared" si="0"/>
        <v>0.12714737793851719</v>
      </c>
      <c r="H25" s="46">
        <v>497.4</v>
      </c>
      <c r="I25" s="21">
        <f t="shared" si="1"/>
        <v>2.5130679533574589E-3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494.9</v>
      </c>
      <c r="F26" s="46">
        <v>504.9</v>
      </c>
      <c r="G26" s="21">
        <f t="shared" si="0"/>
        <v>2.020610224287735E-2</v>
      </c>
      <c r="H26" s="46">
        <v>524.06700000000001</v>
      </c>
      <c r="I26" s="21">
        <f t="shared" si="1"/>
        <v>-3.6573567883495868E-2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1182.0630000000001</v>
      </c>
      <c r="F27" s="46">
        <v>1377.75</v>
      </c>
      <c r="G27" s="21">
        <f t="shared" si="0"/>
        <v>0.16554701399163993</v>
      </c>
      <c r="H27" s="46">
        <v>1118.2329999999999</v>
      </c>
      <c r="I27" s="21">
        <f t="shared" si="1"/>
        <v>0.23207775123789054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468.23333333333335</v>
      </c>
      <c r="F28" s="46">
        <v>509.9</v>
      </c>
      <c r="G28" s="21">
        <f t="shared" si="0"/>
        <v>8.8986972307254136E-2</v>
      </c>
      <c r="H28" s="46">
        <v>479.9</v>
      </c>
      <c r="I28" s="21">
        <f t="shared" si="1"/>
        <v>6.2513023546572205E-2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1024.5583333333334</v>
      </c>
      <c r="F29" s="46">
        <v>1017.4</v>
      </c>
      <c r="G29" s="21">
        <f t="shared" si="0"/>
        <v>-6.9867503883788134E-3</v>
      </c>
      <c r="H29" s="46">
        <v>1054.4000000000001</v>
      </c>
      <c r="I29" s="21">
        <f t="shared" si="1"/>
        <v>-3.5091047040971275E-2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1762.8852222222222</v>
      </c>
      <c r="F30" s="46">
        <v>1468.1333333333332</v>
      </c>
      <c r="G30" s="21">
        <f t="shared" si="0"/>
        <v>-0.16719857037393313</v>
      </c>
      <c r="H30" s="46">
        <v>1384.8333333333335</v>
      </c>
      <c r="I30" s="21">
        <f t="shared" si="1"/>
        <v>6.0151642796966942E-2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883.20966666666675</v>
      </c>
      <c r="F31" s="49">
        <v>915.2</v>
      </c>
      <c r="G31" s="23">
        <f t="shared" si="0"/>
        <v>3.6220542574073533E-2</v>
      </c>
      <c r="H31" s="49">
        <v>903.53300000000002</v>
      </c>
      <c r="I31" s="23">
        <f t="shared" si="1"/>
        <v>1.2912644031817355E-2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2572.9761904761908</v>
      </c>
      <c r="F33" s="54">
        <v>2588.9250000000002</v>
      </c>
      <c r="G33" s="21">
        <f t="shared" si="0"/>
        <v>6.1985841854438808E-3</v>
      </c>
      <c r="H33" s="54">
        <v>2826.4250000000002</v>
      </c>
      <c r="I33" s="21">
        <f>(F33-H33)/H33</f>
        <v>-8.4028410447827204E-2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2208.6296296296296</v>
      </c>
      <c r="F34" s="46">
        <v>2582</v>
      </c>
      <c r="G34" s="21">
        <f t="shared" si="0"/>
        <v>0.16905069340801238</v>
      </c>
      <c r="H34" s="46">
        <v>2606.1</v>
      </c>
      <c r="I34" s="21">
        <f>(F34-H34)/H34</f>
        <v>-9.2475346302904379E-3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2131.9444444444443</v>
      </c>
      <c r="F35" s="46">
        <v>1918.125</v>
      </c>
      <c r="G35" s="21">
        <f t="shared" si="0"/>
        <v>-0.10029315960912048</v>
      </c>
      <c r="H35" s="46">
        <v>2017.05</v>
      </c>
      <c r="I35" s="21">
        <f>(F35-H35)/H35</f>
        <v>-4.904439651966979E-2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1745.827777777778</v>
      </c>
      <c r="F36" s="46">
        <v>1450.375</v>
      </c>
      <c r="G36" s="21">
        <f t="shared" si="0"/>
        <v>-0.16923363320169685</v>
      </c>
      <c r="H36" s="46">
        <v>1433.75</v>
      </c>
      <c r="I36" s="21">
        <f>(F36-H36)/H36</f>
        <v>1.1595466434176112E-2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1173.75</v>
      </c>
      <c r="F37" s="49">
        <v>1352.25</v>
      </c>
      <c r="G37" s="23">
        <f t="shared" si="0"/>
        <v>0.15207667731629393</v>
      </c>
      <c r="H37" s="49">
        <v>1387.6669999999999</v>
      </c>
      <c r="I37" s="23">
        <f>(F37-H37)/H37</f>
        <v>-2.552269384513714E-2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25852.111111111109</v>
      </c>
      <c r="F39" s="46">
        <v>27031.599999999999</v>
      </c>
      <c r="G39" s="21">
        <f t="shared" si="0"/>
        <v>4.5624470814762612E-2</v>
      </c>
      <c r="H39" s="46">
        <v>26931.566999999999</v>
      </c>
      <c r="I39" s="21">
        <f t="shared" ref="I39:I44" si="2">(F39-H39)/H39</f>
        <v>3.7143401273308551E-3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14928.374074074074</v>
      </c>
      <c r="F40" s="46">
        <v>15146.522222222222</v>
      </c>
      <c r="G40" s="21">
        <f t="shared" si="0"/>
        <v>1.4612987795302039E-2</v>
      </c>
      <c r="H40" s="46">
        <v>15096.489222222222</v>
      </c>
      <c r="I40" s="21">
        <f t="shared" si="2"/>
        <v>3.3142142695236879E-3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11196.416666666666</v>
      </c>
      <c r="F41" s="57">
        <v>11173.75</v>
      </c>
      <c r="G41" s="21">
        <f t="shared" si="0"/>
        <v>-2.0244572296195416E-3</v>
      </c>
      <c r="H41" s="57">
        <v>10742.25</v>
      </c>
      <c r="I41" s="21">
        <f t="shared" si="2"/>
        <v>4.0168493565128346E-2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6130</v>
      </c>
      <c r="F42" s="47">
        <v>6033.2</v>
      </c>
      <c r="G42" s="21">
        <f t="shared" si="0"/>
        <v>-1.5791190864600357E-2</v>
      </c>
      <c r="H42" s="47">
        <v>5816.6</v>
      </c>
      <c r="I42" s="21">
        <f t="shared" si="2"/>
        <v>3.7238249148987282E-2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9968.3333333333339</v>
      </c>
      <c r="F43" s="47">
        <v>9968.3333333333339</v>
      </c>
      <c r="G43" s="21">
        <f t="shared" si="0"/>
        <v>0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12433.666666666666</v>
      </c>
      <c r="F44" s="50">
        <v>12030</v>
      </c>
      <c r="G44" s="31">
        <f t="shared" si="0"/>
        <v>-3.2465617543765535E-2</v>
      </c>
      <c r="H44" s="50">
        <v>12080</v>
      </c>
      <c r="I44" s="31">
        <f t="shared" si="2"/>
        <v>-4.1390728476821195E-3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5232.0370370370374</v>
      </c>
      <c r="F46" s="43">
        <v>4942.7777777777774</v>
      </c>
      <c r="G46" s="21">
        <f t="shared" si="0"/>
        <v>-5.5286164301136309E-2</v>
      </c>
      <c r="H46" s="43">
        <v>5372.2222222222226</v>
      </c>
      <c r="I46" s="21">
        <f t="shared" ref="I46:I51" si="3">(F46-H46)/H46</f>
        <v>-7.9937952430196635E-2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19291.023809523809</v>
      </c>
      <c r="F48" s="47">
        <v>19273.75</v>
      </c>
      <c r="G48" s="21">
        <f t="shared" si="0"/>
        <v>-8.9543249204229638E-4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17850.10042857143</v>
      </c>
      <c r="F49" s="47">
        <v>18591.34888888889</v>
      </c>
      <c r="G49" s="21">
        <f t="shared" si="0"/>
        <v>4.1526290750218658E-2</v>
      </c>
      <c r="H49" s="47">
        <v>18983.015555555558</v>
      </c>
      <c r="I49" s="21">
        <f t="shared" si="3"/>
        <v>-2.0632478834588689E-2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1974.7142857142856</v>
      </c>
      <c r="F50" s="47">
        <v>2199.2857142857142</v>
      </c>
      <c r="G50" s="21">
        <f t="shared" si="0"/>
        <v>0.11372350430442023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24386.925925925927</v>
      </c>
      <c r="F51" s="50">
        <v>27101</v>
      </c>
      <c r="G51" s="31">
        <f t="shared" si="0"/>
        <v>0.11129217689502718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4013</v>
      </c>
      <c r="G54" s="21">
        <f t="shared" si="0"/>
        <v>4.2123701880969642E-3</v>
      </c>
      <c r="H54" s="70">
        <v>4013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2163.3333333333335</v>
      </c>
      <c r="G57" s="21">
        <f t="shared" si="0"/>
        <v>0.14689639938148893</v>
      </c>
      <c r="H57" s="105">
        <v>2108.75</v>
      </c>
      <c r="I57" s="21">
        <f t="shared" si="4"/>
        <v>2.5884212606204379E-2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4638.125</v>
      </c>
      <c r="F58" s="50">
        <v>4383.8888888888887</v>
      </c>
      <c r="G58" s="29">
        <f t="shared" si="0"/>
        <v>-5.4814415547470435E-2</v>
      </c>
      <c r="H58" s="50">
        <v>4472.7777777777774</v>
      </c>
      <c r="I58" s="29">
        <f t="shared" si="4"/>
        <v>-1.9873307663644223E-2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5437.9</v>
      </c>
      <c r="F59" s="68">
        <v>5157.5</v>
      </c>
      <c r="G59" s="21">
        <f t="shared" si="0"/>
        <v>-5.1564022876477988E-2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4584.3999999999996</v>
      </c>
      <c r="F60" s="70">
        <v>4957</v>
      </c>
      <c r="G60" s="21">
        <f t="shared" si="0"/>
        <v>8.1275630398743651E-2</v>
      </c>
      <c r="H60" s="70">
        <v>4997</v>
      </c>
      <c r="I60" s="21">
        <f t="shared" si="4"/>
        <v>-8.0048028817290371E-3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17589.875</v>
      </c>
      <c r="F61" s="73">
        <v>20551.25</v>
      </c>
      <c r="G61" s="29">
        <f t="shared" si="0"/>
        <v>0.16835679616825019</v>
      </c>
      <c r="H61" s="73">
        <v>20876.25</v>
      </c>
      <c r="I61" s="29">
        <f t="shared" si="4"/>
        <v>-1.5567930064068021E-2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5847.3999999999987</v>
      </c>
      <c r="F63" s="54">
        <v>6452.7777777777774</v>
      </c>
      <c r="G63" s="21">
        <f t="shared" si="0"/>
        <v>0.10352939388066128</v>
      </c>
      <c r="H63" s="54">
        <v>6452.7777777777774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47154.083333333336</v>
      </c>
      <c r="F64" s="46">
        <v>47046.625</v>
      </c>
      <c r="G64" s="21">
        <f t="shared" si="0"/>
        <v>-2.2788765200610571E-3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12342.930555555557</v>
      </c>
      <c r="F65" s="46">
        <v>12748.75</v>
      </c>
      <c r="G65" s="21">
        <f t="shared" si="0"/>
        <v>3.287869461938956E-2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6530</v>
      </c>
      <c r="F66" s="46">
        <v>7551.333333333333</v>
      </c>
      <c r="G66" s="21">
        <f t="shared" si="0"/>
        <v>0.15640632976008162</v>
      </c>
      <c r="H66" s="46">
        <v>7551.333333333333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3602.4444444444448</v>
      </c>
      <c r="F67" s="46">
        <v>3846.5</v>
      </c>
      <c r="G67" s="21">
        <f t="shared" si="0"/>
        <v>6.7747208685460386E-2</v>
      </c>
      <c r="H67" s="46">
        <v>3846.5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3427.9603174603176</v>
      </c>
      <c r="F68" s="58">
        <v>3505.5714285714284</v>
      </c>
      <c r="G68" s="31">
        <f t="shared" si="0"/>
        <v>2.2640609553091565E-2</v>
      </c>
      <c r="H68" s="58">
        <v>3505.5714285714284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3607.1999999999994</v>
      </c>
      <c r="F70" s="43">
        <v>3725.8</v>
      </c>
      <c r="G70" s="21">
        <f t="shared" si="0"/>
        <v>3.2878687070304072E-2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1295.0370370370372</v>
      </c>
      <c r="F72" s="47">
        <v>1320</v>
      </c>
      <c r="G72" s="21">
        <f t="shared" si="0"/>
        <v>1.9275867986043471E-2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2171.4166666666665</v>
      </c>
      <c r="F73" s="47">
        <v>2117.1428571428573</v>
      </c>
      <c r="G73" s="21">
        <f t="shared" si="0"/>
        <v>-2.4994654575956947E-2</v>
      </c>
      <c r="H73" s="47">
        <v>2076.875</v>
      </c>
      <c r="I73" s="21">
        <f t="shared" si="5"/>
        <v>1.9388676325179578E-2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1651.2962962962963</v>
      </c>
      <c r="F74" s="50">
        <v>1662.6666666666667</v>
      </c>
      <c r="G74" s="21">
        <f t="shared" si="0"/>
        <v>6.8857238981720713E-3</v>
      </c>
      <c r="H74" s="50">
        <v>1684.8888888888889</v>
      </c>
      <c r="I74" s="21">
        <f t="shared" si="5"/>
        <v>-1.3189132155104163E-2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1484.3333333333333</v>
      </c>
      <c r="F77" s="32">
        <v>1351.8</v>
      </c>
      <c r="G77" s="21">
        <f t="shared" si="0"/>
        <v>-8.9288120368291021E-2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959.16666666666663</v>
      </c>
      <c r="F78" s="47">
        <v>824.77777777777783</v>
      </c>
      <c r="G78" s="21">
        <f t="shared" si="0"/>
        <v>-0.14011004923255133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1418.7</v>
      </c>
      <c r="F79" s="47">
        <v>1504.9</v>
      </c>
      <c r="G79" s="21">
        <f t="shared" si="0"/>
        <v>6.0759850567420906E-2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1745.4000000000003</v>
      </c>
      <c r="F80" s="61">
        <v>1933.8</v>
      </c>
      <c r="G80" s="21">
        <f t="shared" si="0"/>
        <v>0.10794087315228577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3901.9666666666672</v>
      </c>
      <c r="F82" s="50">
        <v>3996</v>
      </c>
      <c r="G82" s="23">
        <f t="shared" si="7"/>
        <v>2.4098958644785836E-2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3" t="s">
        <v>3</v>
      </c>
      <c r="B13" s="179"/>
      <c r="C13" s="196" t="s">
        <v>0</v>
      </c>
      <c r="D13" s="198" t="s">
        <v>23</v>
      </c>
      <c r="E13" s="175" t="s">
        <v>222</v>
      </c>
      <c r="F13" s="192" t="s">
        <v>224</v>
      </c>
      <c r="G13" s="175" t="s">
        <v>197</v>
      </c>
      <c r="H13" s="192" t="s">
        <v>219</v>
      </c>
      <c r="I13" s="175" t="s">
        <v>187</v>
      </c>
    </row>
    <row r="14" spans="1:9" ht="38.25" customHeight="1" thickBot="1" x14ac:dyDescent="0.25">
      <c r="A14" s="174"/>
      <c r="B14" s="180"/>
      <c r="C14" s="197"/>
      <c r="D14" s="199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1162.817</v>
      </c>
      <c r="F16" s="42">
        <v>1238.1500000000001</v>
      </c>
      <c r="G16" s="21">
        <f t="shared" ref="G16:G31" si="0">(F16-E16)/E16</f>
        <v>6.478491456523261E-2</v>
      </c>
      <c r="H16" s="42">
        <v>1317.35</v>
      </c>
      <c r="I16" s="21">
        <f t="shared" ref="I16:I31" si="1">(F16-H16)/H16</f>
        <v>-6.012069685353158E-2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456.98333333333335</v>
      </c>
      <c r="F17" s="46">
        <v>480.52499999999998</v>
      </c>
      <c r="G17" s="21">
        <f t="shared" si="0"/>
        <v>5.1515372551879997E-2</v>
      </c>
      <c r="H17" s="46">
        <v>503.65</v>
      </c>
      <c r="I17" s="21">
        <f t="shared" si="1"/>
        <v>-4.5914821800853767E-2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494.9</v>
      </c>
      <c r="F18" s="46">
        <v>504.9</v>
      </c>
      <c r="G18" s="21">
        <f t="shared" si="0"/>
        <v>2.020610224287735E-2</v>
      </c>
      <c r="H18" s="46">
        <v>524.06700000000001</v>
      </c>
      <c r="I18" s="21">
        <f t="shared" si="1"/>
        <v>-3.6573567883495868E-2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1024.5583333333334</v>
      </c>
      <c r="F19" s="46">
        <v>1017.4</v>
      </c>
      <c r="G19" s="21">
        <f t="shared" si="0"/>
        <v>-6.9867503883788134E-3</v>
      </c>
      <c r="H19" s="46">
        <v>1054.4000000000001</v>
      </c>
      <c r="I19" s="21">
        <f t="shared" si="1"/>
        <v>-3.5091047040971275E-2</v>
      </c>
    </row>
    <row r="20" spans="1:9" ht="16.5" x14ac:dyDescent="0.3">
      <c r="A20" s="37"/>
      <c r="B20" s="34" t="s">
        <v>10</v>
      </c>
      <c r="C20" s="15" t="s">
        <v>90</v>
      </c>
      <c r="D20" s="11" t="s">
        <v>161</v>
      </c>
      <c r="E20" s="46">
        <v>1495.6333333333332</v>
      </c>
      <c r="F20" s="46">
        <v>1420.1999999999998</v>
      </c>
      <c r="G20" s="21">
        <f t="shared" si="0"/>
        <v>-5.0435712852972027E-2</v>
      </c>
      <c r="H20" s="46">
        <v>1460.1999999999998</v>
      </c>
      <c r="I20" s="21">
        <f t="shared" si="1"/>
        <v>-2.7393507738665938E-2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1196.6484814814817</v>
      </c>
      <c r="F21" s="46">
        <v>1798.4</v>
      </c>
      <c r="G21" s="21">
        <f t="shared" si="0"/>
        <v>0.50286406395095617</v>
      </c>
      <c r="H21" s="46">
        <v>1840.1999999999998</v>
      </c>
      <c r="I21" s="21">
        <f t="shared" si="1"/>
        <v>-2.2714922291055175E-2</v>
      </c>
    </row>
    <row r="22" spans="1:9" ht="16.5" x14ac:dyDescent="0.3">
      <c r="A22" s="37"/>
      <c r="B22" s="34" t="s">
        <v>4</v>
      </c>
      <c r="C22" s="15" t="s">
        <v>84</v>
      </c>
      <c r="D22" s="11" t="s">
        <v>161</v>
      </c>
      <c r="E22" s="46">
        <v>1158.8763333333334</v>
      </c>
      <c r="F22" s="46">
        <v>1207.4000000000001</v>
      </c>
      <c r="G22" s="21">
        <f t="shared" si="0"/>
        <v>4.1871306947045585E-2</v>
      </c>
      <c r="H22" s="46">
        <v>1234.8330000000001</v>
      </c>
      <c r="I22" s="21">
        <f t="shared" si="1"/>
        <v>-2.2215959567002171E-2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442.4</v>
      </c>
      <c r="F23" s="46">
        <v>498.65</v>
      </c>
      <c r="G23" s="21">
        <f t="shared" si="0"/>
        <v>0.12714737793851719</v>
      </c>
      <c r="H23" s="46">
        <v>497.4</v>
      </c>
      <c r="I23" s="21">
        <f t="shared" si="1"/>
        <v>2.5130679533574589E-3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883.20966666666675</v>
      </c>
      <c r="F24" s="46">
        <v>915.2</v>
      </c>
      <c r="G24" s="21">
        <f t="shared" si="0"/>
        <v>3.6220542574073533E-2</v>
      </c>
      <c r="H24" s="46">
        <v>903.53300000000002</v>
      </c>
      <c r="I24" s="21">
        <f t="shared" si="1"/>
        <v>1.2912644031817355E-2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1949.2603333333334</v>
      </c>
      <c r="F25" s="46">
        <v>2881.4749999999999</v>
      </c>
      <c r="G25" s="21">
        <f t="shared" si="0"/>
        <v>0.47824020769587633</v>
      </c>
      <c r="H25" s="46">
        <v>2843.5920000000001</v>
      </c>
      <c r="I25" s="21">
        <f t="shared" si="1"/>
        <v>1.3322234694710004E-2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1251.2800000000002</v>
      </c>
      <c r="F26" s="46">
        <v>1478.1999999999998</v>
      </c>
      <c r="G26" s="21">
        <f t="shared" si="0"/>
        <v>0.18135029729556901</v>
      </c>
      <c r="H26" s="46">
        <v>1412.6999999999998</v>
      </c>
      <c r="I26" s="21">
        <f t="shared" si="1"/>
        <v>4.6365116443689396E-2</v>
      </c>
    </row>
    <row r="27" spans="1:9" ht="16.5" x14ac:dyDescent="0.3">
      <c r="A27" s="37"/>
      <c r="B27" s="34" t="s">
        <v>11</v>
      </c>
      <c r="C27" s="15" t="s">
        <v>91</v>
      </c>
      <c r="D27" s="13" t="s">
        <v>81</v>
      </c>
      <c r="E27" s="46">
        <v>330.09699999999998</v>
      </c>
      <c r="F27" s="46">
        <v>374</v>
      </c>
      <c r="G27" s="21">
        <f t="shared" si="0"/>
        <v>0.13300029991184417</v>
      </c>
      <c r="H27" s="46">
        <v>355.7835</v>
      </c>
      <c r="I27" s="21">
        <f t="shared" si="1"/>
        <v>5.1201081556620801E-2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1762.8852222222222</v>
      </c>
      <c r="F28" s="46">
        <v>1468.1333333333332</v>
      </c>
      <c r="G28" s="21">
        <f t="shared" si="0"/>
        <v>-0.16719857037393313</v>
      </c>
      <c r="H28" s="46">
        <v>1384.8333333333335</v>
      </c>
      <c r="I28" s="21">
        <f t="shared" si="1"/>
        <v>6.0151642796966942E-2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468.23333333333335</v>
      </c>
      <c r="F29" s="46">
        <v>509.9</v>
      </c>
      <c r="G29" s="21">
        <f t="shared" si="0"/>
        <v>8.8986972307254136E-2</v>
      </c>
      <c r="H29" s="46">
        <v>479.9</v>
      </c>
      <c r="I29" s="21">
        <f t="shared" si="1"/>
        <v>6.2513023546572205E-2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742.93333333333339</v>
      </c>
      <c r="F30" s="46">
        <v>889.9</v>
      </c>
      <c r="G30" s="21">
        <f t="shared" si="0"/>
        <v>0.19781945441493168</v>
      </c>
      <c r="H30" s="46">
        <v>828.08299999999997</v>
      </c>
      <c r="I30" s="21">
        <f t="shared" si="1"/>
        <v>7.4650729455863735E-2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1182.0630000000001</v>
      </c>
      <c r="F31" s="49">
        <v>1377.75</v>
      </c>
      <c r="G31" s="23">
        <f t="shared" si="0"/>
        <v>0.16554701399163993</v>
      </c>
      <c r="H31" s="49">
        <v>1118.2329999999999</v>
      </c>
      <c r="I31" s="23">
        <f t="shared" si="1"/>
        <v>0.23207775123789054</v>
      </c>
    </row>
    <row r="32" spans="1:9" ht="15.75" customHeight="1" thickBot="1" x14ac:dyDescent="0.25">
      <c r="A32" s="185" t="s">
        <v>188</v>
      </c>
      <c r="B32" s="186"/>
      <c r="C32" s="186"/>
      <c r="D32" s="187"/>
      <c r="E32" s="106">
        <f>SUM(E16:E31)</f>
        <v>16002.778703703707</v>
      </c>
      <c r="F32" s="107">
        <f>SUM(F16:F31)</f>
        <v>18060.183333333334</v>
      </c>
      <c r="G32" s="108">
        <f t="shared" ref="G32" si="2">(F32-E32)/E32</f>
        <v>0.12856546151909598</v>
      </c>
      <c r="H32" s="107">
        <f>SUM(H16:H31)</f>
        <v>17758.757833333333</v>
      </c>
      <c r="I32" s="111">
        <f t="shared" ref="I32" si="3">(F32-H32)/H32</f>
        <v>1.6973343678025898E-2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2572.9761904761908</v>
      </c>
      <c r="F34" s="54">
        <v>2588.9250000000002</v>
      </c>
      <c r="G34" s="21">
        <f>(F34-E34)/E34</f>
        <v>6.1985841854438808E-3</v>
      </c>
      <c r="H34" s="54">
        <v>2826.4250000000002</v>
      </c>
      <c r="I34" s="21">
        <f>(F34-H34)/H34</f>
        <v>-8.4028410447827204E-2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2131.9444444444443</v>
      </c>
      <c r="F35" s="46">
        <v>1918.125</v>
      </c>
      <c r="G35" s="21">
        <f>(F35-E35)/E35</f>
        <v>-0.10029315960912048</v>
      </c>
      <c r="H35" s="46">
        <v>2017.05</v>
      </c>
      <c r="I35" s="21">
        <f>(F35-H35)/H35</f>
        <v>-4.904439651966979E-2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1173.75</v>
      </c>
      <c r="F36" s="46">
        <v>1352.25</v>
      </c>
      <c r="G36" s="21">
        <f>(F36-E36)/E36</f>
        <v>0.15207667731629393</v>
      </c>
      <c r="H36" s="46">
        <v>1387.6669999999999</v>
      </c>
      <c r="I36" s="21">
        <f>(F36-H36)/H36</f>
        <v>-2.552269384513714E-2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2208.6296296296296</v>
      </c>
      <c r="F37" s="46">
        <v>2582</v>
      </c>
      <c r="G37" s="21">
        <f>(F37-E37)/E37</f>
        <v>0.16905069340801238</v>
      </c>
      <c r="H37" s="46">
        <v>2606.1</v>
      </c>
      <c r="I37" s="21">
        <f>(F37-H37)/H37</f>
        <v>-9.2475346302904379E-3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1745.827777777778</v>
      </c>
      <c r="F38" s="49">
        <v>1450.375</v>
      </c>
      <c r="G38" s="23">
        <f>(F38-E38)/E38</f>
        <v>-0.16923363320169685</v>
      </c>
      <c r="H38" s="49">
        <v>1433.75</v>
      </c>
      <c r="I38" s="23">
        <f>(F38-H38)/H38</f>
        <v>1.1595466434176112E-2</v>
      </c>
    </row>
    <row r="39" spans="1:9" ht="15.75" customHeight="1" thickBot="1" x14ac:dyDescent="0.25">
      <c r="A39" s="185" t="s">
        <v>189</v>
      </c>
      <c r="B39" s="186"/>
      <c r="C39" s="186"/>
      <c r="D39" s="187"/>
      <c r="E39" s="86">
        <f>SUM(E34:E38)</f>
        <v>9833.1280423280423</v>
      </c>
      <c r="F39" s="109">
        <f>SUM(F34:F38)</f>
        <v>9891.6749999999993</v>
      </c>
      <c r="G39" s="110">
        <f t="shared" ref="G39" si="4">(F39-E39)/E39</f>
        <v>5.9540522018968547E-3</v>
      </c>
      <c r="H39" s="109">
        <f>SUM(H34:H38)</f>
        <v>10270.992</v>
      </c>
      <c r="I39" s="111">
        <f t="shared" ref="I39" si="5">(F39-H39)/H39</f>
        <v>-3.6930902097869506E-2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12433.666666666666</v>
      </c>
      <c r="F41" s="46">
        <v>12030</v>
      </c>
      <c r="G41" s="21">
        <f t="shared" ref="G41:G46" si="6">(F41-E41)/E41</f>
        <v>-3.2465617543765535E-2</v>
      </c>
      <c r="H41" s="46">
        <v>12080</v>
      </c>
      <c r="I41" s="21">
        <f t="shared" ref="I41:I46" si="7">(F41-H41)/H41</f>
        <v>-4.1390728476821195E-3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9968.3333333333339</v>
      </c>
      <c r="F42" s="46">
        <v>9968.3333333333339</v>
      </c>
      <c r="G42" s="21">
        <f t="shared" si="6"/>
        <v>0</v>
      </c>
      <c r="H42" s="46">
        <v>9968.5714285714294</v>
      </c>
      <c r="I42" s="21">
        <f t="shared" si="7"/>
        <v>-2.3884589662766969E-5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14928.374074074074</v>
      </c>
      <c r="F43" s="57">
        <v>15146.522222222222</v>
      </c>
      <c r="G43" s="21">
        <f t="shared" si="6"/>
        <v>1.4612987795302039E-2</v>
      </c>
      <c r="H43" s="57">
        <v>15096.489222222222</v>
      </c>
      <c r="I43" s="21">
        <f t="shared" si="7"/>
        <v>3.3142142695236879E-3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25852.111111111109</v>
      </c>
      <c r="F44" s="47">
        <v>27031.599999999999</v>
      </c>
      <c r="G44" s="21">
        <f t="shared" si="6"/>
        <v>4.5624470814762612E-2</v>
      </c>
      <c r="H44" s="47">
        <v>26931.566999999999</v>
      </c>
      <c r="I44" s="21">
        <f t="shared" si="7"/>
        <v>3.7143401273308551E-3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6130</v>
      </c>
      <c r="F45" s="47">
        <v>6033.2</v>
      </c>
      <c r="G45" s="21">
        <f t="shared" si="6"/>
        <v>-1.5791190864600357E-2</v>
      </c>
      <c r="H45" s="47">
        <v>5816.6</v>
      </c>
      <c r="I45" s="21">
        <f t="shared" si="7"/>
        <v>3.7238249148987282E-2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11196.416666666666</v>
      </c>
      <c r="F46" s="50">
        <v>11173.75</v>
      </c>
      <c r="G46" s="31">
        <f t="shared" si="6"/>
        <v>-2.0244572296195416E-3</v>
      </c>
      <c r="H46" s="50">
        <v>10742.25</v>
      </c>
      <c r="I46" s="31">
        <f t="shared" si="7"/>
        <v>4.0168493565128346E-2</v>
      </c>
    </row>
    <row r="47" spans="1:9" ht="15.75" customHeight="1" thickBot="1" x14ac:dyDescent="0.25">
      <c r="A47" s="185" t="s">
        <v>190</v>
      </c>
      <c r="B47" s="186"/>
      <c r="C47" s="186"/>
      <c r="D47" s="187"/>
      <c r="E47" s="86">
        <f>SUM(E41:E46)</f>
        <v>80508.901851851857</v>
      </c>
      <c r="F47" s="86">
        <f>SUM(F41:F46)</f>
        <v>81383.405555555553</v>
      </c>
      <c r="G47" s="110">
        <f t="shared" ref="G47" si="8">(F47-E47)/E47</f>
        <v>1.0862198882216912E-2</v>
      </c>
      <c r="H47" s="109">
        <f>SUM(H41:H46)</f>
        <v>80635.477650793648</v>
      </c>
      <c r="I47" s="111">
        <f t="shared" ref="I47" si="9">(F47-H47)/H47</f>
        <v>9.2754197848364112E-3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5232.0370370370374</v>
      </c>
      <c r="F49" s="43">
        <v>4942.7777777777774</v>
      </c>
      <c r="G49" s="21">
        <f t="shared" ref="G49:G54" si="10">(F49-E49)/E49</f>
        <v>-5.5286164301136309E-2</v>
      </c>
      <c r="H49" s="43">
        <v>5372.2222222222226</v>
      </c>
      <c r="I49" s="21">
        <f t="shared" ref="I49:I54" si="11">(F49-H49)/H49</f>
        <v>-7.9937952430196635E-2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17850.10042857143</v>
      </c>
      <c r="F50" s="47">
        <v>18591.34888888889</v>
      </c>
      <c r="G50" s="21">
        <f t="shared" si="10"/>
        <v>4.1526290750218658E-2</v>
      </c>
      <c r="H50" s="47">
        <v>18983.015555555558</v>
      </c>
      <c r="I50" s="21">
        <f t="shared" si="11"/>
        <v>-2.0632478834588689E-2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6037.333333333333</v>
      </c>
      <c r="F51" s="47">
        <v>6144.4444444444443</v>
      </c>
      <c r="G51" s="21">
        <f t="shared" si="10"/>
        <v>1.7741460541813935E-2</v>
      </c>
      <c r="H51" s="47">
        <v>6144.4444444444443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19291.023809523809</v>
      </c>
      <c r="F52" s="47">
        <v>19273.75</v>
      </c>
      <c r="G52" s="21">
        <f t="shared" si="10"/>
        <v>-8.9543249204229638E-4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1974.7142857142856</v>
      </c>
      <c r="F53" s="47">
        <v>2199.2857142857142</v>
      </c>
      <c r="G53" s="21">
        <f t="shared" si="10"/>
        <v>0.11372350430442023</v>
      </c>
      <c r="H53" s="47">
        <v>2199.2857142857142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24386.925925925927</v>
      </c>
      <c r="F54" s="50">
        <v>27101</v>
      </c>
      <c r="G54" s="31">
        <f t="shared" si="10"/>
        <v>0.11129217689502718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85" t="s">
        <v>191</v>
      </c>
      <c r="B55" s="186"/>
      <c r="C55" s="186"/>
      <c r="D55" s="187"/>
      <c r="E55" s="86">
        <f>SUM(E49:E54)</f>
        <v>74772.134820105828</v>
      </c>
      <c r="F55" s="86">
        <f>SUM(F49:F54)</f>
        <v>78252.606825396826</v>
      </c>
      <c r="G55" s="110">
        <f t="shared" ref="G55" si="12">(F55-E55)/E55</f>
        <v>4.6547714782581247E-2</v>
      </c>
      <c r="H55" s="86">
        <f>SUM(H49:H54)</f>
        <v>79073.71793650795</v>
      </c>
      <c r="I55" s="111">
        <f t="shared" ref="I55" si="13">(F55-H55)/H55</f>
        <v>-1.0384121709952138E-2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4638.125</v>
      </c>
      <c r="F57" s="43">
        <v>4383.8888888888887</v>
      </c>
      <c r="G57" s="22">
        <f t="shared" ref="G57:G65" si="14">(F57-E57)/E57</f>
        <v>-5.4814415547470435E-2</v>
      </c>
      <c r="H57" s="43">
        <v>4472.7777777777774</v>
      </c>
      <c r="I57" s="22">
        <f t="shared" ref="I57:I65" si="15">(F57-H57)/H57</f>
        <v>-1.9873307663644223E-2</v>
      </c>
    </row>
    <row r="58" spans="1:9" ht="16.5" x14ac:dyDescent="0.3">
      <c r="A58" s="118"/>
      <c r="B58" s="99" t="s">
        <v>56</v>
      </c>
      <c r="C58" s="15" t="s">
        <v>123</v>
      </c>
      <c r="D58" s="11" t="s">
        <v>120</v>
      </c>
      <c r="E58" s="47">
        <v>17589.875</v>
      </c>
      <c r="F58" s="70">
        <v>20551.25</v>
      </c>
      <c r="G58" s="21">
        <f t="shared" si="14"/>
        <v>0.16835679616825019</v>
      </c>
      <c r="H58" s="70">
        <v>20876.25</v>
      </c>
      <c r="I58" s="21">
        <f t="shared" si="15"/>
        <v>-1.5567930064068021E-2</v>
      </c>
    </row>
    <row r="59" spans="1:9" ht="16.5" x14ac:dyDescent="0.3">
      <c r="A59" s="118"/>
      <c r="B59" s="99" t="s">
        <v>55</v>
      </c>
      <c r="C59" s="15" t="s">
        <v>122</v>
      </c>
      <c r="D59" s="11" t="s">
        <v>120</v>
      </c>
      <c r="E59" s="47">
        <v>4584.3999999999996</v>
      </c>
      <c r="F59" s="70">
        <v>4957</v>
      </c>
      <c r="G59" s="21">
        <f t="shared" si="14"/>
        <v>8.1275630398743651E-2</v>
      </c>
      <c r="H59" s="70">
        <v>4997</v>
      </c>
      <c r="I59" s="21">
        <f t="shared" si="15"/>
        <v>-8.0048028817290371E-3</v>
      </c>
    </row>
    <row r="60" spans="1:9" ht="16.5" x14ac:dyDescent="0.3">
      <c r="A60" s="118"/>
      <c r="B60" s="99" t="s">
        <v>38</v>
      </c>
      <c r="C60" s="15" t="s">
        <v>115</v>
      </c>
      <c r="D60" s="11" t="s">
        <v>114</v>
      </c>
      <c r="E60" s="47">
        <v>3750</v>
      </c>
      <c r="F60" s="70">
        <v>3750</v>
      </c>
      <c r="G60" s="21">
        <f t="shared" si="14"/>
        <v>0</v>
      </c>
      <c r="H60" s="70">
        <v>3750</v>
      </c>
      <c r="I60" s="21">
        <f t="shared" si="15"/>
        <v>0</v>
      </c>
    </row>
    <row r="61" spans="1:9" ht="16.5" x14ac:dyDescent="0.3">
      <c r="A61" s="118"/>
      <c r="B61" s="99" t="s">
        <v>39</v>
      </c>
      <c r="C61" s="15" t="s">
        <v>116</v>
      </c>
      <c r="D61" s="11" t="s">
        <v>114</v>
      </c>
      <c r="E61" s="61">
        <v>3996.1666666666665</v>
      </c>
      <c r="F61" s="105">
        <v>4013</v>
      </c>
      <c r="G61" s="21">
        <f t="shared" si="14"/>
        <v>4.2123701880969642E-3</v>
      </c>
      <c r="H61" s="105">
        <v>4013</v>
      </c>
      <c r="I61" s="21">
        <f t="shared" si="15"/>
        <v>0</v>
      </c>
    </row>
    <row r="62" spans="1:9" ht="17.25" thickBot="1" x14ac:dyDescent="0.35">
      <c r="A62" s="118"/>
      <c r="B62" s="100" t="s">
        <v>40</v>
      </c>
      <c r="C62" s="16" t="s">
        <v>117</v>
      </c>
      <c r="D62" s="12" t="s">
        <v>114</v>
      </c>
      <c r="E62" s="50">
        <v>2035.8333333333333</v>
      </c>
      <c r="F62" s="73">
        <v>2032.5</v>
      </c>
      <c r="G62" s="29">
        <f t="shared" si="14"/>
        <v>-1.6373311502250959E-3</v>
      </c>
      <c r="H62" s="73">
        <v>2032.5</v>
      </c>
      <c r="I62" s="29">
        <f t="shared" si="15"/>
        <v>0</v>
      </c>
    </row>
    <row r="63" spans="1:9" ht="16.5" x14ac:dyDescent="0.3">
      <c r="A63" s="118"/>
      <c r="B63" s="101" t="s">
        <v>41</v>
      </c>
      <c r="C63" s="14" t="s">
        <v>118</v>
      </c>
      <c r="D63" s="11" t="s">
        <v>114</v>
      </c>
      <c r="E63" s="57">
        <v>5500</v>
      </c>
      <c r="F63" s="68">
        <v>5500</v>
      </c>
      <c r="G63" s="21">
        <f t="shared" si="14"/>
        <v>0</v>
      </c>
      <c r="H63" s="68">
        <v>5500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5437.9</v>
      </c>
      <c r="F64" s="70">
        <v>5157.5</v>
      </c>
      <c r="G64" s="21">
        <f t="shared" si="14"/>
        <v>-5.1564022876477988E-2</v>
      </c>
      <c r="H64" s="70">
        <v>5157.5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1886.25</v>
      </c>
      <c r="F65" s="73">
        <v>2163.3333333333335</v>
      </c>
      <c r="G65" s="29">
        <f t="shared" si="14"/>
        <v>0.14689639938148893</v>
      </c>
      <c r="H65" s="73">
        <v>2108.75</v>
      </c>
      <c r="I65" s="29">
        <f t="shared" si="15"/>
        <v>2.5884212606204379E-2</v>
      </c>
    </row>
    <row r="66" spans="1:9" ht="15.75" customHeight="1" thickBot="1" x14ac:dyDescent="0.25">
      <c r="A66" s="185" t="s">
        <v>192</v>
      </c>
      <c r="B66" s="200"/>
      <c r="C66" s="200"/>
      <c r="D66" s="201"/>
      <c r="E66" s="106">
        <f>SUM(E57:E65)</f>
        <v>49418.55</v>
      </c>
      <c r="F66" s="106">
        <f>SUM(F57:F65)</f>
        <v>52508.472222222226</v>
      </c>
      <c r="G66" s="108">
        <f t="shared" ref="G66" si="16">(F66-E66)/E66</f>
        <v>6.2525554113227189E-2</v>
      </c>
      <c r="H66" s="106">
        <f>SUM(H57:H65)</f>
        <v>52907.777777777781</v>
      </c>
      <c r="I66" s="111">
        <f t="shared" ref="I66" si="17">(F66-H66)/H66</f>
        <v>-7.547199529579756E-3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5847.3999999999987</v>
      </c>
      <c r="F68" s="54">
        <v>6452.7777777777774</v>
      </c>
      <c r="G68" s="21">
        <f t="shared" ref="G68:G73" si="18">(F68-E68)/E68</f>
        <v>0.10352939388066128</v>
      </c>
      <c r="H68" s="54">
        <v>6452.7777777777774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47154.083333333336</v>
      </c>
      <c r="F69" s="46">
        <v>47046.625</v>
      </c>
      <c r="G69" s="21">
        <f t="shared" si="18"/>
        <v>-2.2788765200610571E-3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12342.930555555557</v>
      </c>
      <c r="F70" s="46">
        <v>12748.75</v>
      </c>
      <c r="G70" s="21">
        <f t="shared" si="18"/>
        <v>3.287869461938956E-2</v>
      </c>
      <c r="H70" s="46">
        <v>12748.75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6530</v>
      </c>
      <c r="F71" s="46">
        <v>7551.333333333333</v>
      </c>
      <c r="G71" s="21">
        <f t="shared" si="18"/>
        <v>0.15640632976008162</v>
      </c>
      <c r="H71" s="46">
        <v>7551.333333333333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3602.4444444444448</v>
      </c>
      <c r="F72" s="46">
        <v>3846.5</v>
      </c>
      <c r="G72" s="21">
        <f t="shared" si="18"/>
        <v>6.7747208685460386E-2</v>
      </c>
      <c r="H72" s="46">
        <v>3846.5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3427.9603174603176</v>
      </c>
      <c r="F73" s="58">
        <v>3505.5714285714284</v>
      </c>
      <c r="G73" s="31">
        <f t="shared" si="18"/>
        <v>2.2640609553091565E-2</v>
      </c>
      <c r="H73" s="58">
        <v>3505.5714285714284</v>
      </c>
      <c r="I73" s="31">
        <f t="shared" si="19"/>
        <v>0</v>
      </c>
    </row>
    <row r="74" spans="1:9" ht="15.75" customHeight="1" thickBot="1" x14ac:dyDescent="0.25">
      <c r="A74" s="185" t="s">
        <v>214</v>
      </c>
      <c r="B74" s="186"/>
      <c r="C74" s="186"/>
      <c r="D74" s="187"/>
      <c r="E74" s="86">
        <f>SUM(E68:E73)</f>
        <v>78904.818650793648</v>
      </c>
      <c r="F74" s="86">
        <f>SUM(F68:F73)</f>
        <v>81151.557539682544</v>
      </c>
      <c r="G74" s="110">
        <f t="shared" ref="G74" si="20">(F74-E74)/E74</f>
        <v>2.8474039067654559E-2</v>
      </c>
      <c r="H74" s="86">
        <f>SUM(H68:H73)</f>
        <v>81151.557539682544</v>
      </c>
      <c r="I74" s="111">
        <f t="shared" ref="I74" si="21">(F74-H74)/H74</f>
        <v>0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1651.2962962962963</v>
      </c>
      <c r="F76" s="43">
        <v>1662.6666666666667</v>
      </c>
      <c r="G76" s="21">
        <f>(F76-E76)/E76</f>
        <v>6.8857238981720713E-3</v>
      </c>
      <c r="H76" s="43">
        <v>1684.8888888888889</v>
      </c>
      <c r="I76" s="21">
        <f>(F76-H76)/H76</f>
        <v>-1.3189132155104163E-2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3607.1999999999994</v>
      </c>
      <c r="F77" s="47">
        <v>3725.8</v>
      </c>
      <c r="G77" s="21">
        <f>(F77-E77)/E77</f>
        <v>3.2878687070304072E-2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2747.2222222222222</v>
      </c>
      <c r="G78" s="21">
        <f>(F78-E78)/E78</f>
        <v>1.620417257443755E-3</v>
      </c>
      <c r="H78" s="47">
        <v>2747.2222222222222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1295.0370370370372</v>
      </c>
      <c r="F79" s="47">
        <v>1320</v>
      </c>
      <c r="G79" s="21">
        <f>(F79-E79)/E79</f>
        <v>1.9275867986043471E-2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2171.4166666666665</v>
      </c>
      <c r="F80" s="50">
        <v>2117.1428571428573</v>
      </c>
      <c r="G80" s="21">
        <f>(F80-E80)/E80</f>
        <v>-2.4994654575956947E-2</v>
      </c>
      <c r="H80" s="50">
        <v>2076.875</v>
      </c>
      <c r="I80" s="21">
        <f>(F80-H80)/H80</f>
        <v>1.9388676325179578E-2</v>
      </c>
    </row>
    <row r="81" spans="1:11" ht="15.75" customHeight="1" thickBot="1" x14ac:dyDescent="0.25">
      <c r="A81" s="185" t="s">
        <v>193</v>
      </c>
      <c r="B81" s="186"/>
      <c r="C81" s="186"/>
      <c r="D81" s="187"/>
      <c r="E81" s="86">
        <f>SUM(E76:E80)</f>
        <v>11467.727777777776</v>
      </c>
      <c r="F81" s="86">
        <f>SUM(F76:F80)</f>
        <v>11572.831746031747</v>
      </c>
      <c r="G81" s="110">
        <f t="shared" ref="G81" si="22">(F81-E81)/E81</f>
        <v>9.1651956072450035E-3</v>
      </c>
      <c r="H81" s="86">
        <f>SUM(H76:H80)</f>
        <v>11554.786111111111</v>
      </c>
      <c r="I81" s="111">
        <f t="shared" ref="I81" si="23">(F81-H81)/H81</f>
        <v>1.5617454747417045E-3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1484.3333333333333</v>
      </c>
      <c r="F84" s="32">
        <v>1351.8</v>
      </c>
      <c r="G84" s="21">
        <f t="shared" si="24"/>
        <v>-8.9288120368291021E-2</v>
      </c>
      <c r="H84" s="32">
        <v>1351.8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959.16666666666663</v>
      </c>
      <c r="F85" s="47">
        <v>824.77777777777783</v>
      </c>
      <c r="G85" s="21">
        <f t="shared" si="24"/>
        <v>-0.14011004923255133</v>
      </c>
      <c r="H85" s="47">
        <v>824.77777777777783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1418.7</v>
      </c>
      <c r="F86" s="47">
        <v>1504.9</v>
      </c>
      <c r="G86" s="21">
        <f t="shared" si="24"/>
        <v>6.0759850567420906E-2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1745.4000000000003</v>
      </c>
      <c r="F87" s="61">
        <v>1933.8</v>
      </c>
      <c r="G87" s="21">
        <f t="shared" si="24"/>
        <v>0.10794087315228577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 t="shared" si="24"/>
        <v>-5.1047619047618981E-2</v>
      </c>
      <c r="H88" s="61">
        <v>8303.3333333333339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3901.9666666666672</v>
      </c>
      <c r="F89" s="50">
        <v>3996</v>
      </c>
      <c r="G89" s="23">
        <f t="shared" si="24"/>
        <v>2.4098958644785836E-2</v>
      </c>
      <c r="H89" s="50">
        <v>3996</v>
      </c>
      <c r="I89" s="23">
        <f t="shared" si="25"/>
        <v>0</v>
      </c>
    </row>
    <row r="90" spans="1:11" ht="15.75" customHeight="1" thickBot="1" x14ac:dyDescent="0.25">
      <c r="A90" s="185" t="s">
        <v>194</v>
      </c>
      <c r="B90" s="186"/>
      <c r="C90" s="186"/>
      <c r="D90" s="187"/>
      <c r="E90" s="86">
        <f>SUM(E83:E89)</f>
        <v>19725.995238095238</v>
      </c>
      <c r="F90" s="86">
        <f>SUM(F83:F89)</f>
        <v>19381.039682539682</v>
      </c>
      <c r="G90" s="120">
        <f t="shared" ref="G90:G91" si="26">(F90-E90)/E90</f>
        <v>-1.74873587563973E-2</v>
      </c>
      <c r="H90" s="86">
        <f>SUM(H83:H89)</f>
        <v>19381.039682539682</v>
      </c>
      <c r="I90" s="111">
        <f t="shared" ref="I90:I91" si="27">(F90-H90)/H90</f>
        <v>0</v>
      </c>
    </row>
    <row r="91" spans="1:11" ht="15.75" customHeight="1" thickBot="1" x14ac:dyDescent="0.25">
      <c r="A91" s="185" t="s">
        <v>195</v>
      </c>
      <c r="B91" s="186"/>
      <c r="C91" s="186"/>
      <c r="D91" s="187"/>
      <c r="E91" s="106">
        <f>SUM(E90+E81+E74+E66+E55+E47+E39+E32)</f>
        <v>340634.03508465615</v>
      </c>
      <c r="F91" s="106">
        <f>SUM(F32,F39,F47,F55,F66,F74,F81,F90)</f>
        <v>352201.77190476196</v>
      </c>
      <c r="G91" s="108">
        <f t="shared" si="26"/>
        <v>3.3959427504744025E-2</v>
      </c>
      <c r="H91" s="106">
        <f>SUM(H32,H39,H47,H55,H66,H74,H81,H90)</f>
        <v>352734.1065317461</v>
      </c>
      <c r="I91" s="121">
        <f t="shared" si="27"/>
        <v>-1.5091668685467251E-3</v>
      </c>
      <c r="J91" s="122"/>
    </row>
    <row r="92" spans="1:11" x14ac:dyDescent="0.25">
      <c r="E92" s="123"/>
      <c r="F92" s="123"/>
      <c r="K92" s="124"/>
    </row>
    <row r="95" spans="1:11" x14ac:dyDescent="0.25">
      <c r="E95" s="140"/>
      <c r="F95" s="140"/>
      <c r="G95" s="140"/>
      <c r="H95" s="140"/>
      <c r="I95" s="140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7" zoomScaleNormal="100" workbookViewId="0">
      <selection activeCell="B16" sqref="B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25" customWidth="1"/>
    <col min="4" max="4" width="10.5" customWidth="1"/>
    <col min="5" max="5" width="11.5" customWidth="1"/>
    <col min="6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79" t="s">
        <v>3</v>
      </c>
      <c r="B13" s="179"/>
      <c r="C13" s="181" t="s">
        <v>0</v>
      </c>
      <c r="D13" s="175" t="s">
        <v>207</v>
      </c>
      <c r="E13" s="175" t="s">
        <v>208</v>
      </c>
      <c r="F13" s="175" t="s">
        <v>209</v>
      </c>
      <c r="G13" s="175" t="s">
        <v>210</v>
      </c>
      <c r="H13" s="175" t="s">
        <v>211</v>
      </c>
      <c r="I13" s="175" t="s">
        <v>212</v>
      </c>
    </row>
    <row r="14" spans="1:9" ht="42.75" customHeight="1" thickBot="1" x14ac:dyDescent="0.25">
      <c r="A14" s="180"/>
      <c r="B14" s="180"/>
      <c r="C14" s="182"/>
      <c r="D14" s="195"/>
      <c r="E14" s="195"/>
      <c r="F14" s="195"/>
      <c r="G14" s="176"/>
      <c r="H14" s="176"/>
      <c r="I14" s="195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7">
        <v>1000</v>
      </c>
      <c r="E16" s="138">
        <v>1500</v>
      </c>
      <c r="F16" s="142">
        <v>1500</v>
      </c>
      <c r="G16" s="143">
        <v>1375</v>
      </c>
      <c r="H16" s="138">
        <v>1000</v>
      </c>
      <c r="I16" s="144">
        <f>AVERAGE(D16:H16)</f>
        <v>1275</v>
      </c>
    </row>
    <row r="17" spans="1:9" ht="16.5" x14ac:dyDescent="0.3">
      <c r="A17" s="92"/>
      <c r="B17" s="145" t="s">
        <v>5</v>
      </c>
      <c r="C17" s="15" t="s">
        <v>164</v>
      </c>
      <c r="D17" s="93">
        <v>1500</v>
      </c>
      <c r="E17" s="32">
        <v>2000</v>
      </c>
      <c r="F17" s="146">
        <v>2000</v>
      </c>
      <c r="G17" s="147">
        <v>1875</v>
      </c>
      <c r="H17" s="32">
        <v>1415</v>
      </c>
      <c r="I17" s="148">
        <f t="shared" ref="I17:I40" si="0">AVERAGE(D17:H17)</f>
        <v>1758</v>
      </c>
    </row>
    <row r="18" spans="1:9" ht="16.5" x14ac:dyDescent="0.3">
      <c r="A18" s="92"/>
      <c r="B18" s="145" t="s">
        <v>6</v>
      </c>
      <c r="C18" s="14" t="s">
        <v>165</v>
      </c>
      <c r="D18" s="149">
        <v>1500</v>
      </c>
      <c r="E18" s="150">
        <v>2500</v>
      </c>
      <c r="F18" s="146">
        <v>1500</v>
      </c>
      <c r="G18" s="151">
        <v>1500</v>
      </c>
      <c r="H18" s="150">
        <v>1333</v>
      </c>
      <c r="I18" s="148">
        <f t="shared" si="0"/>
        <v>1666.6</v>
      </c>
    </row>
    <row r="19" spans="1:9" ht="16.5" x14ac:dyDescent="0.3">
      <c r="A19" s="92"/>
      <c r="B19" s="145" t="s">
        <v>7</v>
      </c>
      <c r="C19" s="15" t="s">
        <v>166</v>
      </c>
      <c r="D19" s="93">
        <v>937.5</v>
      </c>
      <c r="E19" s="32">
        <v>500</v>
      </c>
      <c r="F19" s="146">
        <v>1625</v>
      </c>
      <c r="G19" s="147">
        <v>1000</v>
      </c>
      <c r="H19" s="32">
        <v>1000</v>
      </c>
      <c r="I19" s="148">
        <f t="shared" si="0"/>
        <v>1012.5</v>
      </c>
    </row>
    <row r="20" spans="1:9" ht="16.5" x14ac:dyDescent="0.3">
      <c r="A20" s="92"/>
      <c r="B20" s="145" t="s">
        <v>8</v>
      </c>
      <c r="C20" s="15" t="s">
        <v>167</v>
      </c>
      <c r="D20" s="93">
        <v>2437.5</v>
      </c>
      <c r="E20" s="32">
        <v>3000</v>
      </c>
      <c r="F20" s="146">
        <v>2500</v>
      </c>
      <c r="G20" s="147">
        <v>3000</v>
      </c>
      <c r="H20" s="32">
        <v>2166</v>
      </c>
      <c r="I20" s="148">
        <f t="shared" si="0"/>
        <v>2620.6999999999998</v>
      </c>
    </row>
    <row r="21" spans="1:9" ht="16.5" x14ac:dyDescent="0.3">
      <c r="A21" s="92"/>
      <c r="B21" s="145" t="s">
        <v>9</v>
      </c>
      <c r="C21" s="15" t="s">
        <v>168</v>
      </c>
      <c r="D21" s="93">
        <v>1125</v>
      </c>
      <c r="E21" s="32">
        <v>1750</v>
      </c>
      <c r="F21" s="146">
        <v>1500</v>
      </c>
      <c r="G21" s="147">
        <v>1500</v>
      </c>
      <c r="H21" s="32">
        <v>1083</v>
      </c>
      <c r="I21" s="148">
        <f t="shared" si="0"/>
        <v>1391.6</v>
      </c>
    </row>
    <row r="22" spans="1:9" ht="16.5" x14ac:dyDescent="0.3">
      <c r="A22" s="92"/>
      <c r="B22" s="145" t="s">
        <v>10</v>
      </c>
      <c r="C22" s="15" t="s">
        <v>169</v>
      </c>
      <c r="D22" s="93">
        <v>1250</v>
      </c>
      <c r="E22" s="32">
        <v>1500</v>
      </c>
      <c r="F22" s="146">
        <v>1375</v>
      </c>
      <c r="G22" s="147">
        <v>1375</v>
      </c>
      <c r="H22" s="32">
        <v>1083</v>
      </c>
      <c r="I22" s="148">
        <f t="shared" si="0"/>
        <v>1316.6</v>
      </c>
    </row>
    <row r="23" spans="1:9" ht="16.5" x14ac:dyDescent="0.3">
      <c r="A23" s="92"/>
      <c r="B23" s="145" t="s">
        <v>11</v>
      </c>
      <c r="C23" s="15" t="s">
        <v>170</v>
      </c>
      <c r="D23" s="93">
        <v>437.5</v>
      </c>
      <c r="E23" s="32">
        <v>350</v>
      </c>
      <c r="F23" s="146">
        <v>250</v>
      </c>
      <c r="G23" s="147">
        <v>425</v>
      </c>
      <c r="H23" s="32">
        <v>366</v>
      </c>
      <c r="I23" s="148">
        <f t="shared" si="0"/>
        <v>365.7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32">
        <v>350</v>
      </c>
      <c r="F24" s="146">
        <v>500</v>
      </c>
      <c r="G24" s="147">
        <v>425</v>
      </c>
      <c r="H24" s="32">
        <v>500</v>
      </c>
      <c r="I24" s="148">
        <f t="shared" si="0"/>
        <v>443.75</v>
      </c>
    </row>
    <row r="25" spans="1:9" ht="16.5" x14ac:dyDescent="0.3">
      <c r="A25" s="92"/>
      <c r="B25" s="145" t="s">
        <v>13</v>
      </c>
      <c r="C25" s="15" t="s">
        <v>172</v>
      </c>
      <c r="D25" s="93">
        <v>462.5</v>
      </c>
      <c r="E25" s="32">
        <v>350</v>
      </c>
      <c r="F25" s="146">
        <v>500</v>
      </c>
      <c r="G25" s="147">
        <v>500</v>
      </c>
      <c r="H25" s="32">
        <v>500</v>
      </c>
      <c r="I25" s="148">
        <f t="shared" si="0"/>
        <v>462.5</v>
      </c>
    </row>
    <row r="26" spans="1:9" ht="16.5" x14ac:dyDescent="0.3">
      <c r="A26" s="92"/>
      <c r="B26" s="145" t="s">
        <v>14</v>
      </c>
      <c r="C26" s="15" t="s">
        <v>173</v>
      </c>
      <c r="D26" s="93">
        <v>437.5</v>
      </c>
      <c r="E26" s="32">
        <v>500</v>
      </c>
      <c r="F26" s="146">
        <v>500</v>
      </c>
      <c r="G26" s="147">
        <v>425</v>
      </c>
      <c r="H26" s="32">
        <v>500</v>
      </c>
      <c r="I26" s="148">
        <f t="shared" si="0"/>
        <v>472.5</v>
      </c>
    </row>
    <row r="27" spans="1:9" ht="16.5" x14ac:dyDescent="0.3">
      <c r="A27" s="92"/>
      <c r="B27" s="145" t="s">
        <v>15</v>
      </c>
      <c r="C27" s="15" t="s">
        <v>174</v>
      </c>
      <c r="D27" s="93">
        <v>1062.5</v>
      </c>
      <c r="E27" s="32">
        <v>1000</v>
      </c>
      <c r="F27" s="146">
        <v>1500</v>
      </c>
      <c r="G27" s="147">
        <v>1875</v>
      </c>
      <c r="H27" s="32">
        <v>1416</v>
      </c>
      <c r="I27" s="148">
        <f t="shared" si="0"/>
        <v>1370.7</v>
      </c>
    </row>
    <row r="28" spans="1:9" ht="16.5" x14ac:dyDescent="0.3">
      <c r="A28" s="92"/>
      <c r="B28" s="152" t="s">
        <v>16</v>
      </c>
      <c r="C28" s="14" t="s">
        <v>175</v>
      </c>
      <c r="D28" s="149">
        <v>462.5</v>
      </c>
      <c r="E28" s="150">
        <v>500</v>
      </c>
      <c r="F28" s="146">
        <v>500</v>
      </c>
      <c r="G28" s="147">
        <v>500</v>
      </c>
      <c r="H28" s="32">
        <v>500</v>
      </c>
      <c r="I28" s="148">
        <f t="shared" si="0"/>
        <v>492.5</v>
      </c>
    </row>
    <row r="29" spans="1:9" ht="16.5" x14ac:dyDescent="0.3">
      <c r="A29" s="92"/>
      <c r="B29" s="152" t="s">
        <v>17</v>
      </c>
      <c r="C29" s="14" t="s">
        <v>176</v>
      </c>
      <c r="D29" s="149"/>
      <c r="E29" s="150">
        <v>1500</v>
      </c>
      <c r="F29" s="146">
        <v>1000</v>
      </c>
      <c r="G29" s="147">
        <v>1000</v>
      </c>
      <c r="H29" s="32">
        <v>1000</v>
      </c>
      <c r="I29" s="148">
        <f t="shared" si="0"/>
        <v>1125</v>
      </c>
    </row>
    <row r="30" spans="1:9" ht="16.5" x14ac:dyDescent="0.3">
      <c r="A30" s="92"/>
      <c r="B30" s="145" t="s">
        <v>18</v>
      </c>
      <c r="C30" s="15" t="s">
        <v>177</v>
      </c>
      <c r="D30" s="93">
        <v>1250</v>
      </c>
      <c r="E30" s="32">
        <v>2500</v>
      </c>
      <c r="F30" s="146">
        <v>1500</v>
      </c>
      <c r="G30" s="147">
        <v>1000</v>
      </c>
      <c r="H30" s="32">
        <v>833</v>
      </c>
      <c r="I30" s="148">
        <f t="shared" si="0"/>
        <v>1416.6</v>
      </c>
    </row>
    <row r="31" spans="1:9" ht="16.5" customHeight="1" thickBot="1" x14ac:dyDescent="0.35">
      <c r="A31" s="94"/>
      <c r="B31" s="153" t="s">
        <v>19</v>
      </c>
      <c r="C31" s="154" t="s">
        <v>178</v>
      </c>
      <c r="D31" s="155">
        <v>875</v>
      </c>
      <c r="E31" s="156">
        <v>1000</v>
      </c>
      <c r="F31" s="157">
        <v>1250</v>
      </c>
      <c r="G31" s="158">
        <v>1000</v>
      </c>
      <c r="H31" s="139">
        <v>916</v>
      </c>
      <c r="I31" s="148">
        <f t="shared" si="0"/>
        <v>1008.2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48"/>
    </row>
    <row r="33" spans="1:9" ht="16.5" x14ac:dyDescent="0.3">
      <c r="A33" s="91"/>
      <c r="B33" s="141" t="s">
        <v>26</v>
      </c>
      <c r="C33" s="136" t="s">
        <v>179</v>
      </c>
      <c r="D33" s="137">
        <v>2000</v>
      </c>
      <c r="E33" s="137">
        <v>2750</v>
      </c>
      <c r="F33" s="142">
        <v>2000</v>
      </c>
      <c r="G33" s="144">
        <v>3750</v>
      </c>
      <c r="H33" s="138">
        <v>2333</v>
      </c>
      <c r="I33" s="148">
        <f t="shared" si="0"/>
        <v>2566.6</v>
      </c>
    </row>
    <row r="34" spans="1:9" ht="16.5" x14ac:dyDescent="0.3">
      <c r="A34" s="92"/>
      <c r="B34" s="145" t="s">
        <v>27</v>
      </c>
      <c r="C34" s="15" t="s">
        <v>180</v>
      </c>
      <c r="D34" s="93"/>
      <c r="E34" s="93">
        <v>2750</v>
      </c>
      <c r="F34" s="146">
        <v>2000</v>
      </c>
      <c r="G34" s="148">
        <v>3750</v>
      </c>
      <c r="H34" s="32">
        <v>2000</v>
      </c>
      <c r="I34" s="148">
        <f t="shared" si="0"/>
        <v>2625</v>
      </c>
    </row>
    <row r="35" spans="1:9" ht="16.5" x14ac:dyDescent="0.3">
      <c r="A35" s="92"/>
      <c r="B35" s="152" t="s">
        <v>28</v>
      </c>
      <c r="C35" s="15" t="s">
        <v>181</v>
      </c>
      <c r="D35" s="93">
        <v>1750</v>
      </c>
      <c r="E35" s="93">
        <v>1500</v>
      </c>
      <c r="F35" s="146">
        <v>1750</v>
      </c>
      <c r="G35" s="148">
        <v>1875</v>
      </c>
      <c r="H35" s="32">
        <v>2000</v>
      </c>
      <c r="I35" s="148">
        <f t="shared" si="0"/>
        <v>1775</v>
      </c>
    </row>
    <row r="36" spans="1:9" ht="16.5" x14ac:dyDescent="0.3">
      <c r="A36" s="92"/>
      <c r="B36" s="145" t="s">
        <v>29</v>
      </c>
      <c r="C36" s="15" t="s">
        <v>182</v>
      </c>
      <c r="D36" s="93">
        <v>1500</v>
      </c>
      <c r="E36" s="93">
        <v>1750</v>
      </c>
      <c r="F36" s="146">
        <v>2000</v>
      </c>
      <c r="G36" s="148"/>
      <c r="H36" s="32">
        <v>833</v>
      </c>
      <c r="I36" s="148">
        <f t="shared" si="0"/>
        <v>1520.75</v>
      </c>
    </row>
    <row r="37" spans="1:9" ht="16.5" customHeight="1" thickBot="1" x14ac:dyDescent="0.35">
      <c r="A37" s="94"/>
      <c r="B37" s="152" t="s">
        <v>30</v>
      </c>
      <c r="C37" s="15" t="s">
        <v>183</v>
      </c>
      <c r="D37" s="164">
        <v>1187.5</v>
      </c>
      <c r="E37" s="164">
        <v>1500</v>
      </c>
      <c r="F37" s="157">
        <v>1250</v>
      </c>
      <c r="G37" s="165">
        <v>2000</v>
      </c>
      <c r="H37" s="166">
        <v>916</v>
      </c>
      <c r="I37" s="148">
        <f t="shared" si="0"/>
        <v>1370.7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48"/>
    </row>
    <row r="39" spans="1:9" ht="16.5" x14ac:dyDescent="0.3">
      <c r="A39" s="91"/>
      <c r="B39" s="141" t="s">
        <v>31</v>
      </c>
      <c r="C39" s="19" t="s">
        <v>213</v>
      </c>
      <c r="D39" s="42">
        <v>25000</v>
      </c>
      <c r="E39" s="42">
        <v>27000</v>
      </c>
      <c r="F39" s="142">
        <v>30000</v>
      </c>
      <c r="G39" s="169">
        <v>21000</v>
      </c>
      <c r="H39" s="170">
        <v>24666</v>
      </c>
      <c r="I39" s="148">
        <f t="shared" si="0"/>
        <v>25533.200000000001</v>
      </c>
    </row>
    <row r="40" spans="1:9" ht="17.25" thickBot="1" x14ac:dyDescent="0.35">
      <c r="A40" s="94"/>
      <c r="B40" s="153" t="s">
        <v>32</v>
      </c>
      <c r="C40" s="16" t="s">
        <v>185</v>
      </c>
      <c r="D40" s="49">
        <v>15000</v>
      </c>
      <c r="E40" s="49">
        <v>17000</v>
      </c>
      <c r="F40" s="157">
        <v>16000</v>
      </c>
      <c r="G40" s="85">
        <v>14500</v>
      </c>
      <c r="H40" s="171">
        <v>16333</v>
      </c>
      <c r="I40" s="95">
        <f t="shared" si="0"/>
        <v>15766.6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04-06-2018</vt:lpstr>
      <vt:lpstr>By Order</vt:lpstr>
      <vt:lpstr>All Stores</vt:lpstr>
      <vt:lpstr>'04-06-2018'!Print_Titles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2018-06-06T10:15:01Z</cp:lastPrinted>
  <dcterms:created xsi:type="dcterms:W3CDTF">2010-10-20T06:23:14Z</dcterms:created>
  <dcterms:modified xsi:type="dcterms:W3CDTF">2018-06-06T10:16:35Z</dcterms:modified>
</cp:coreProperties>
</file>