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/>
  </bookViews>
  <sheets>
    <sheet name="Supermarkets" sheetId="5" r:id="rId1"/>
    <sheet name="stores" sheetId="7" r:id="rId2"/>
    <sheet name="Comp" sheetId="8" r:id="rId3"/>
    <sheet name="11-06-2018" sheetId="9" r:id="rId4"/>
    <sheet name="By Order" sheetId="11" r:id="rId5"/>
    <sheet name="All Stores" sheetId="12" r:id="rId6"/>
  </sheets>
  <definedNames>
    <definedName name="_xlnm.Print_Titles" localSheetId="3">'11-06-2018'!$12:$14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80" i="11"/>
  <c r="G80" i="11"/>
  <c r="I79" i="11"/>
  <c r="G79" i="11"/>
  <c r="I78" i="11"/>
  <c r="G78" i="11"/>
  <c r="I77" i="11"/>
  <c r="G77" i="11"/>
  <c r="I76" i="11"/>
  <c r="G76" i="11"/>
  <c r="I73" i="11"/>
  <c r="G73" i="11"/>
  <c r="I72" i="11"/>
  <c r="G72" i="11"/>
  <c r="I71" i="11"/>
  <c r="G71" i="11"/>
  <c r="I70" i="11"/>
  <c r="G70" i="11"/>
  <c r="I69" i="11"/>
  <c r="G69" i="11"/>
  <c r="I68" i="11"/>
  <c r="G68" i="11"/>
  <c r="I63" i="11"/>
  <c r="G63" i="11"/>
  <c r="I64" i="11"/>
  <c r="G64" i="11"/>
  <c r="I62" i="11"/>
  <c r="G62" i="11"/>
  <c r="I65" i="11"/>
  <c r="G65" i="11"/>
  <c r="I61" i="11"/>
  <c r="G61" i="11"/>
  <c r="I60" i="11"/>
  <c r="G60" i="11"/>
  <c r="I59" i="11"/>
  <c r="G59" i="11"/>
  <c r="I57" i="11"/>
  <c r="G57" i="11"/>
  <c r="I58" i="11"/>
  <c r="G58" i="11"/>
  <c r="I53" i="11"/>
  <c r="G53" i="11"/>
  <c r="I52" i="11"/>
  <c r="G52" i="11"/>
  <c r="I51" i="11"/>
  <c r="G51" i="11"/>
  <c r="I50" i="11"/>
  <c r="G50" i="11"/>
  <c r="I49" i="11"/>
  <c r="G49" i="11"/>
  <c r="I54" i="11"/>
  <c r="G54" i="11"/>
  <c r="I45" i="11"/>
  <c r="G45" i="11"/>
  <c r="I43" i="11"/>
  <c r="G43" i="11"/>
  <c r="I42" i="11"/>
  <c r="G42" i="11"/>
  <c r="I46" i="11"/>
  <c r="G46" i="11"/>
  <c r="I44" i="11"/>
  <c r="G44" i="11"/>
  <c r="I41" i="11"/>
  <c r="G41" i="11"/>
  <c r="I38" i="11"/>
  <c r="G38" i="11"/>
  <c r="I37" i="11"/>
  <c r="G37" i="11"/>
  <c r="I36" i="11"/>
  <c r="G36" i="11"/>
  <c r="I34" i="11"/>
  <c r="G34" i="11"/>
  <c r="I35" i="11"/>
  <c r="G35" i="11"/>
  <c r="I28" i="11"/>
  <c r="G28" i="11"/>
  <c r="I27" i="11"/>
  <c r="G27" i="11"/>
  <c r="I25" i="11"/>
  <c r="G25" i="11"/>
  <c r="I29" i="11"/>
  <c r="G29" i="11"/>
  <c r="I26" i="11"/>
  <c r="G26" i="11"/>
  <c r="I24" i="11"/>
  <c r="G24" i="11"/>
  <c r="I17" i="11"/>
  <c r="G17" i="11"/>
  <c r="I16" i="11"/>
  <c r="G16" i="11"/>
  <c r="I30" i="11"/>
  <c r="G30" i="11"/>
  <c r="I22" i="11"/>
  <c r="G22" i="11"/>
  <c r="I21" i="11"/>
  <c r="G21" i="11"/>
  <c r="I23" i="11"/>
  <c r="G23" i="11"/>
  <c r="I18" i="11"/>
  <c r="G18" i="11"/>
  <c r="I20" i="11"/>
  <c r="G20" i="11"/>
  <c r="I19" i="11"/>
  <c r="G19" i="11"/>
  <c r="I31" i="11"/>
  <c r="G31" i="11"/>
  <c r="D41" i="8" l="1"/>
  <c r="G18" i="5" l="1"/>
  <c r="G41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6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<sst xmlns="http://schemas.openxmlformats.org/spreadsheetml/2006/main" count="849" uniqueCount="225">
  <si>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</si>
  <si>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</si>
  <si>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</si>
  <si>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</si>
  <si>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</si>
  <si>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</si>
  <si>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</si>
  <si>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</si>
  <si>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</si>
  <si>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</si>
  <si>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</si>
  <si>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</si>
  <si>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</si>
  <si>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</si>
  <si>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</si>
  <si>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</si>
  <si>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</si>
  <si>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</si>
  <si>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</si>
  <si>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</si>
  <si>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</si>
  <si>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</si>
  <si>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</si>
  <si>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</si>
  <si>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</si>
  <si>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</si>
  <si>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</si>
  <si>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</si>
  <si>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</si>
  <si>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</si>
  <si>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</si>
  <si>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</si>
  <si>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</si>
  <si>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</si>
  <si>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</si>
  <si>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</si>
  <si>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</si>
  <si>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</si>
  <si>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</si>
  <si>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</si>
  <si>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</si>
  <si>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</si>
  <si>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</si>
  <si>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</si>
  <si>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</si>
  <si>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</si>
  <si>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</si>
  <si>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</si>
  <si>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</si>
  <si>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</si>
  <si>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</si>
  <si>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</si>
  <si>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</si>
  <si>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</si>
  <si>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</si>
  <si>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</si>
  <si>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</si>
  <si>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</si>
  <si>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</si>
  <si>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</si>
  <si>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</si>
  <si>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</si>
  <si>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</si>
  <si>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</si>
  <si>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</si>
  <si>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</si>
  <si>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</si>
  <si>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</si>
  <si>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</si>
  <si>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</si>
  <si>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</si>
  <si>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</si>
  <si>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</si>
  <si>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</si>
  <si>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</si>
  <si>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</si>
  <si>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</si>
  <si>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</si>
  <si>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</si>
  <si>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</si>
  <si>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</si>
  <si>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</si>
  <si>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</si>
  <si>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</si>
  <si>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</si>
  <si>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</si>
  <si>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</si>
  <si>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</si>
  <si>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</si>
  <si>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</si>
  <si>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</si>
  <si>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</si>
  <si>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</si>
  <si>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</si>
  <si>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</si>
  <si>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</si>
  <si>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</si>
  <si>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</si>
  <si>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</si>
  <si>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</si>
  <si>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</si>
  <si>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</si>
  <si>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</si>
  <si>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</si>
  <si>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</si>
  <si>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</si>
  <si>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</si>
  <si>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</si>
  <si>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</si>
  <si>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</si>
  <si>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</si>
  <si>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</si>
  <si>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</si>
  <si>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</si>
  <si>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</si>
  <si>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</si>
  <si>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</si>
  <si>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</si>
  <si>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</si>
  <si>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</si>
  <si>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</si>
  <si>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</si>
  <si>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</si>
  <si>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</si>
  <si>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</si>
  <si>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</si>
  <si>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</si>
  <si>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</si>
  <si>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</si>
  <si>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</si>
  <si>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</si>
  <si>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</si>
  <si>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</si>
  <si>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</si>
  <si>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</si>
  <si>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</si>
  <si>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</si>
  <si>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</si>
  <si>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</si>
  <si>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</si>
  <si>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</si>
  <si>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</si>
  <si>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</si>
  <si>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</si>
  <si>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</si>
  <si>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</si>
  <si>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</si>
  <si>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</si>
  <si>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</si>
  <si>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</si>
  <si>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</si>
  <si>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</si>
  <si>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</si>
  <si>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</si>
  <si>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</si>
  <si>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</si>
  <si>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</si>
  <si>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</si>
  <si>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</si>
  <si>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</si>
  <si>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</si>
  <si>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</si>
  <si>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</si>
  <si>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</si>
  <si>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</si>
  <si>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</si>
  <si>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</si>
  <si>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</si>
  <si>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</si>
  <si>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</si>
  <si>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</si>
  <si>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</si>
  <si>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</si>
  <si>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</si>
  <si>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</si>
  <si>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</si>
  <si>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</si>
  <si>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</si>
  <si>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</si>
  <si>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</si>
  <si>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</si>
  <si>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</si>
  <si>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</si>
  <si>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</si>
  <si>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</si>
  <si>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</si>
  <si>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</si>
  <si>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</si>
  <si>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</si>
  <si>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</si>
  <si>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</si>
  <si>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</si>
  <si>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</si>
  <si>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</si>
  <si>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</si>
  <si>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</si>
  <si>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</si>
  <si>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</si>
  <si>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</si>
  <si>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</si>
  <si>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</si>
  <si>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</si>
  <si>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</si>
  <si>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</si>
  <si>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</si>
  <si>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</si>
  <si>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</si>
  <si>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</si>
  <si>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</si>
  <si>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</si>
  <si>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</si>
  <si>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</si>
  <si>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</si>
  <si>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</si>
  <si>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</si>
  <si>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</si>
  <si>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</si>
  <si>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04-06-2018 (ل.ل.)</t>
  </si>
  <si>
    <t>معدل الأسعار في حزيران 2017 (ل.ل.)</t>
  </si>
  <si>
    <t>معدل أسعار المحلات والملاحم في 04-06-2018 (ل.ل.)</t>
  </si>
  <si>
    <t>المعدل العام للأسعار في 04-06-2018  (ل.ل.)</t>
  </si>
  <si>
    <t>معدل أسعار  السوبرماركات في 11-06-2018 (ل.ل.)</t>
  </si>
  <si>
    <t xml:space="preserve"> التاريخ 11 حزيران 2018</t>
  </si>
  <si>
    <t>معدل أسعار المحلات والملاحم في 11-06-2018 (ل.ل.)</t>
  </si>
  <si>
    <t>المعدل العام للأسعار في 11-06-2018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</si>
</sst>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0" fillId="0" borderId="1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abSelected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3" t="s">
        <v>202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4" t="s">
        <v>3</v>
      </c>
      <c r="B12" s="180"/>
      <c r="C12" s="178" t="s">
        <v>0</v>
      </c>
      <c r="D12" s="176" t="s">
        <v>23</v>
      </c>
      <c r="E12" s="176" t="s">
        <v>218</v>
      </c>
      <c r="F12" s="176" t="s">
        <v>221</v>
      </c>
      <c r="G12" s="176" t="s">
        <v>197</v>
      </c>
      <c r="H12" s="176" t="s">
        <v>217</v>
      </c>
      <c r="I12" s="176" t="s">
        <v>187</v>
      </c>
    </row>
    <row r="13" spans="1:9" ht="38.25" customHeight="1" thickBot="1" x14ac:dyDescent="0.25">
      <c r="A13" s="175"/>
      <c r="B13" s="181"/>
      <c r="C13" s="179"/>
      <c r="D13" s="177"/>
      <c r="E13" s="177"/>
      <c r="F13" s="177"/>
      <c r="G13" s="177"/>
      <c r="H13" s="177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1158.8763333333334</v>
      </c>
      <c r="F15" s="43">
        <v>1243.8</v>
      </c>
      <c r="G15" s="45">
        <f>(F15-E15)/E15</f>
        <v>7.3281043217438419E-2</v>
      </c>
      <c r="H15" s="43">
        <v>1139.8</v>
      </c>
      <c r="I15" s="45">
        <f>(F15-H15)/H15</f>
        <v>9.1244077908404983E-2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1196.6484814814817</v>
      </c>
      <c r="F16" s="47">
        <v>1839.7</v>
      </c>
      <c r="G16" s="48">
        <f t="shared" ref="G16:G79" si="0">(F16-E16)/E16</f>
        <v>0.5373771232487623</v>
      </c>
      <c r="H16" s="47">
        <v>1838.8</v>
      </c>
      <c r="I16" s="44">
        <f t="shared" ref="I16:I30" si="1">(F16-H16)/H16</f>
        <v>4.894496410703127E-4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1251.2800000000002</v>
      </c>
      <c r="F17" s="47">
        <v>1264.8</v>
      </c>
      <c r="G17" s="48">
        <f t="shared" si="0"/>
        <v>1.0804935745796107E-2</v>
      </c>
      <c r="H17" s="47">
        <v>1289.8</v>
      </c>
      <c r="I17" s="44">
        <f t="shared" si="1"/>
        <v>-1.9382850054271979E-2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742.93333333333339</v>
      </c>
      <c r="F18" s="47">
        <v>731.3</v>
      </c>
      <c r="G18" s="48">
        <f>(F18-E18)/E18</f>
        <v>-1.5658650394831441E-2</v>
      </c>
      <c r="H18" s="47">
        <v>767.3</v>
      </c>
      <c r="I18" s="44">
        <f>(F18-H18)/H18</f>
        <v>-4.6917763586602372E-2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1949.2603333333334</v>
      </c>
      <c r="F19" s="47">
        <v>3017.25</v>
      </c>
      <c r="G19" s="48">
        <f>(F19-E19)/E19</f>
        <v>0.54789483395496508</v>
      </c>
      <c r="H19" s="47">
        <v>3142.25</v>
      </c>
      <c r="I19" s="44">
        <f t="shared" si="1"/>
        <v>-3.9780412125069615E-2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1162.817</v>
      </c>
      <c r="F20" s="47">
        <v>1069.7</v>
      </c>
      <c r="G20" s="48">
        <f t="shared" si="0"/>
        <v>-8.0078808617349048E-2</v>
      </c>
      <c r="H20" s="47">
        <v>1084.7</v>
      </c>
      <c r="I20" s="44">
        <f t="shared" si="1"/>
        <v>-1.3828708398635568E-2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1495.6333333333332</v>
      </c>
      <c r="F21" s="47">
        <v>1439.8</v>
      </c>
      <c r="G21" s="48">
        <f t="shared" si="0"/>
        <v>-3.733089661013167E-2</v>
      </c>
      <c r="H21" s="47">
        <v>1523.8</v>
      </c>
      <c r="I21" s="44">
        <f t="shared" si="1"/>
        <v>-5.5125344533403335E-2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330.09699999999998</v>
      </c>
      <c r="F22" s="47">
        <v>420</v>
      </c>
      <c r="G22" s="48">
        <f t="shared" si="0"/>
        <v>0.27235327797586778</v>
      </c>
      <c r="H22" s="47">
        <v>382.3</v>
      </c>
      <c r="I22" s="44">
        <f>(F22-H22)/H22</f>
        <v>9.8613654198273573E-2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456.98333333333335</v>
      </c>
      <c r="F23" s="47">
        <v>369.8</v>
      </c>
      <c r="G23" s="48">
        <f t="shared" si="0"/>
        <v>-0.19078011597797148</v>
      </c>
      <c r="H23" s="47">
        <v>517.29999999999995</v>
      </c>
      <c r="I23" s="44">
        <f t="shared" si="1"/>
        <v>-0.28513435144017002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442.4</v>
      </c>
      <c r="F24" s="47">
        <v>429.8</v>
      </c>
      <c r="G24" s="48">
        <f t="shared" si="0"/>
        <v>-2.8481012658227771E-2</v>
      </c>
      <c r="H24" s="47">
        <v>534.79999999999995</v>
      </c>
      <c r="I24" s="44">
        <f t="shared" si="1"/>
        <v>-0.19633507853403132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494.9</v>
      </c>
      <c r="F25" s="47">
        <v>534.79999999999995</v>
      </c>
      <c r="G25" s="48">
        <f t="shared" si="0"/>
        <v>8.0622347949080575E-2</v>
      </c>
      <c r="H25" s="47">
        <v>537.29999999999995</v>
      </c>
      <c r="I25" s="44">
        <f t="shared" si="1"/>
        <v>-4.6528941001302811E-3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1182.0630000000001</v>
      </c>
      <c r="F26" s="47">
        <v>1379.8</v>
      </c>
      <c r="G26" s="48">
        <f t="shared" si="0"/>
        <v>0.16728127011842842</v>
      </c>
      <c r="H26" s="47">
        <v>1384.8</v>
      </c>
      <c r="I26" s="44">
        <f t="shared" si="1"/>
        <v>-3.6106296938186021E-3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468.23333333333335</v>
      </c>
      <c r="F27" s="47">
        <v>569.79999999999995</v>
      </c>
      <c r="G27" s="48">
        <f t="shared" si="0"/>
        <v>0.21691464369616276</v>
      </c>
      <c r="H27" s="47">
        <v>527.29999999999995</v>
      </c>
      <c r="I27" s="44">
        <f t="shared" si="1"/>
        <v>8.0599279347619956E-2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1024.5583333333334</v>
      </c>
      <c r="F28" s="47">
        <v>888.8</v>
      </c>
      <c r="G28" s="48">
        <f t="shared" si="0"/>
        <v>-0.13250424979869385</v>
      </c>
      <c r="H28" s="47">
        <v>909.8</v>
      </c>
      <c r="I28" s="44">
        <f t="shared" si="1"/>
        <v>-2.3081996043086393E-2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1762.8852222222222</v>
      </c>
      <c r="F29" s="47">
        <v>1503</v>
      </c>
      <c r="G29" s="48">
        <f t="shared" si="0"/>
        <v>-0.14742038729817097</v>
      </c>
      <c r="H29" s="47">
        <v>1519.6666666666667</v>
      </c>
      <c r="I29" s="44">
        <f t="shared" si="1"/>
        <v>-1.0967317394165437E-2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883.20966666666675</v>
      </c>
      <c r="F30" s="50">
        <v>834.7</v>
      </c>
      <c r="G30" s="51">
        <f t="shared" si="0"/>
        <v>-5.4924293174629393E-2</v>
      </c>
      <c r="H30" s="50">
        <v>822.2</v>
      </c>
      <c r="I30" s="56">
        <f t="shared" si="1"/>
        <v>1.52031135976648E-2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2572.9761904761908</v>
      </c>
      <c r="F32" s="43">
        <v>2750</v>
      </c>
      <c r="G32" s="45">
        <f t="shared" si="0"/>
        <v>6.8801184472308194E-2</v>
      </c>
      <c r="H32" s="43">
        <v>2611.25</v>
      </c>
      <c r="I32" s="44">
        <f>(F32-H32)/H32</f>
        <v>5.3135471517472478E-2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2208.6296296296296</v>
      </c>
      <c r="F33" s="47">
        <v>2650</v>
      </c>
      <c r="G33" s="48">
        <f t="shared" si="0"/>
        <v>0.19983901531031478</v>
      </c>
      <c r="H33" s="47">
        <v>2539</v>
      </c>
      <c r="I33" s="44">
        <f>(F33-H33)/H33</f>
        <v>4.3717999212288305E-2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2131.9444444444443</v>
      </c>
      <c r="F34" s="47">
        <v>2061.25</v>
      </c>
      <c r="G34" s="48">
        <f t="shared" si="0"/>
        <v>-3.3159609120521127E-2</v>
      </c>
      <c r="H34" s="47">
        <v>2061.25</v>
      </c>
      <c r="I34" s="44">
        <f>(F34-H34)/H34</f>
        <v>0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1745.827777777778</v>
      </c>
      <c r="F35" s="47">
        <v>1287.5</v>
      </c>
      <c r="G35" s="48">
        <f t="shared" si="0"/>
        <v>-0.26252748616542942</v>
      </c>
      <c r="H35" s="47">
        <v>1380</v>
      </c>
      <c r="I35" s="44">
        <f>(F35-H35)/H35</f>
        <v>-6.7028985507246383E-2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1173.75</v>
      </c>
      <c r="F36" s="50">
        <v>1443.8</v>
      </c>
      <c r="G36" s="51">
        <f t="shared" si="0"/>
        <v>0.23007454739084129</v>
      </c>
      <c r="H36" s="50">
        <v>1333.8</v>
      </c>
      <c r="I36" s="56">
        <f>(F36-H36)/H36</f>
        <v>8.2471135102714047E-2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25852.111111111109</v>
      </c>
      <c r="F38" s="43">
        <v>28530</v>
      </c>
      <c r="G38" s="45">
        <f t="shared" si="0"/>
        <v>0.10358492106812689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14928.374074074074</v>
      </c>
      <c r="F39" s="57">
        <v>14470.888888888889</v>
      </c>
      <c r="G39" s="48">
        <f t="shared" si="0"/>
        <v>-3.0645345763387212E-2</v>
      </c>
      <c r="H39" s="57">
        <v>14526.444444444445</v>
      </c>
      <c r="I39" s="44">
        <f t="shared" si="2"/>
        <v>-3.8244427786872145E-3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11196.416666666666</v>
      </c>
      <c r="F40" s="57">
        <v>11492.5</v>
      </c>
      <c r="G40" s="48">
        <f t="shared" si="0"/>
        <v>2.6444472561906022E-2</v>
      </c>
      <c r="H40" s="57">
        <v>11173.75</v>
      </c>
      <c r="I40" s="44">
        <f t="shared" si="2"/>
        <v>2.8526680836782638E-2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6130</v>
      </c>
      <c r="F41" s="47">
        <v>6033.2</v>
      </c>
      <c r="G41" s="48">
        <f t="shared" si="0"/>
        <v>-1.5791190864600357E-2</v>
      </c>
      <c r="H41" s="47">
        <v>6033.2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9968.3333333333339</v>
      </c>
      <c r="F42" s="47">
        <v>9968.5714285714294</v>
      </c>
      <c r="G42" s="48">
        <f t="shared" si="0"/>
        <v>2.3885160150016183E-5</v>
      </c>
      <c r="H42" s="47">
        <v>9968.3333333333339</v>
      </c>
      <c r="I42" s="44">
        <f t="shared" si="2"/>
        <v>2.3885160150016183E-5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12433.666666666666</v>
      </c>
      <c r="F43" s="50">
        <v>12080</v>
      </c>
      <c r="G43" s="51">
        <f t="shared" si="0"/>
        <v>-2.8444277633307372E-2</v>
      </c>
      <c r="H43" s="50">
        <v>12030</v>
      </c>
      <c r="I43" s="59">
        <f t="shared" si="2"/>
        <v>4.1562759767248547E-3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5232.0370370370374</v>
      </c>
      <c r="F45" s="43">
        <v>4973.333333333333</v>
      </c>
      <c r="G45" s="45">
        <f t="shared" si="0"/>
        <v>-4.9446076522847257E-2</v>
      </c>
      <c r="H45" s="43">
        <v>4942.7777777777774</v>
      </c>
      <c r="I45" s="44">
        <f t="shared" ref="I45:I49" si="3">(F45-H45)/H45</f>
        <v>6.1818590536135984E-3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6144.4444444444443</v>
      </c>
      <c r="G46" s="48">
        <f t="shared" si="0"/>
        <v>1.7741460541813935E-2</v>
      </c>
      <c r="H46" s="47">
        <v>6144.4444444444443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19291.023809523809</v>
      </c>
      <c r="F47" s="47">
        <v>19273.75</v>
      </c>
      <c r="G47" s="48">
        <f t="shared" si="0"/>
        <v>-8.9543249204229638E-4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17850.10042857143</v>
      </c>
      <c r="F48" s="47">
        <v>18591.34888888889</v>
      </c>
      <c r="G48" s="48">
        <f t="shared" si="0"/>
        <v>4.1526290750218658E-2</v>
      </c>
      <c r="H48" s="47">
        <v>18591.34888888889</v>
      </c>
      <c r="I48" s="87">
        <f t="shared" si="3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1974.7142857142856</v>
      </c>
      <c r="F49" s="47">
        <v>2199.2857142857142</v>
      </c>
      <c r="G49" s="48">
        <f t="shared" si="0"/>
        <v>0.11372350430442023</v>
      </c>
      <c r="H49" s="47">
        <v>2199.2857142857142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24386.925925925927</v>
      </c>
      <c r="F50" s="50">
        <v>27101</v>
      </c>
      <c r="G50" s="56">
        <f t="shared" si="0"/>
        <v>0.11129217689502718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3996.1666666666665</v>
      </c>
      <c r="F53" s="70">
        <v>3775.4285714285716</v>
      </c>
      <c r="G53" s="48">
        <f t="shared" si="0"/>
        <v>-5.5237459708410971E-2</v>
      </c>
      <c r="H53" s="70">
        <v>4013</v>
      </c>
      <c r="I53" s="87">
        <f t="shared" si="4"/>
        <v>-5.9200455661955753E-2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2032.5</v>
      </c>
      <c r="G54" s="48">
        <f t="shared" si="0"/>
        <v>-1.6373311502250959E-3</v>
      </c>
      <c r="H54" s="70">
        <v>2032.5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5500</v>
      </c>
      <c r="G55" s="48">
        <f t="shared" si="0"/>
        <v>0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2163.3333333333335</v>
      </c>
      <c r="G56" s="55">
        <f t="shared" si="0"/>
        <v>0.14689639938148893</v>
      </c>
      <c r="H56" s="105">
        <v>2163.3333333333335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4638.125</v>
      </c>
      <c r="F57" s="50">
        <v>4472.7777777777774</v>
      </c>
      <c r="G57" s="51">
        <f t="shared" si="0"/>
        <v>-3.5649583015167255E-2</v>
      </c>
      <c r="H57" s="50">
        <v>4383.8888888888887</v>
      </c>
      <c r="I57" s="126">
        <f t="shared" si="4"/>
        <v>2.0276264098339835E-2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5437.9</v>
      </c>
      <c r="F58" s="68">
        <v>5157.5</v>
      </c>
      <c r="G58" s="44">
        <f t="shared" si="0"/>
        <v>-5.1564022876477988E-2</v>
      </c>
      <c r="H58" s="68">
        <v>5157.5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4584.3999999999996</v>
      </c>
      <c r="F59" s="70">
        <v>4979.5</v>
      </c>
      <c r="G59" s="48">
        <f t="shared" si="0"/>
        <v>8.6183579094319951E-2</v>
      </c>
      <c r="H59" s="70">
        <v>4957</v>
      </c>
      <c r="I59" s="44">
        <f t="shared" si="4"/>
        <v>4.5390357070808959E-3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17589.875</v>
      </c>
      <c r="F60" s="73">
        <v>20551.25</v>
      </c>
      <c r="G60" s="51">
        <f t="shared" si="0"/>
        <v>0.16835679616825019</v>
      </c>
      <c r="H60" s="73">
        <v>20551.25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5847.3999999999987</v>
      </c>
      <c r="F62" s="54">
        <v>6452.7777777777774</v>
      </c>
      <c r="G62" s="45">
        <f t="shared" si="0"/>
        <v>0.10352939388066128</v>
      </c>
      <c r="H62" s="54">
        <v>6452.7777777777774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47154.083333333336</v>
      </c>
      <c r="F63" s="46">
        <v>47046.625</v>
      </c>
      <c r="G63" s="48">
        <f t="shared" si="0"/>
        <v>-2.2788765200610571E-3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12342.930555555557</v>
      </c>
      <c r="F64" s="46">
        <v>12748.75</v>
      </c>
      <c r="G64" s="48">
        <f t="shared" si="0"/>
        <v>3.287869461938956E-2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6530</v>
      </c>
      <c r="F65" s="46">
        <v>7551.333333333333</v>
      </c>
      <c r="G65" s="48">
        <f t="shared" si="0"/>
        <v>0.15640632976008162</v>
      </c>
      <c r="H65" s="46">
        <v>7551.333333333333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3602.4444444444448</v>
      </c>
      <c r="F66" s="46">
        <v>3846.5</v>
      </c>
      <c r="G66" s="48">
        <f t="shared" si="0"/>
        <v>6.7747208685460386E-2</v>
      </c>
      <c r="H66" s="46">
        <v>3846.5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3427.9603174603176</v>
      </c>
      <c r="F67" s="58">
        <v>3529.1428571428573</v>
      </c>
      <c r="G67" s="51">
        <f t="shared" si="0"/>
        <v>2.9516835176640301E-2</v>
      </c>
      <c r="H67" s="58">
        <v>3505.5714285714284</v>
      </c>
      <c r="I67" s="88">
        <f t="shared" si="5"/>
        <v>6.723990382656273E-3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3607.1999999999994</v>
      </c>
      <c r="F69" s="43">
        <v>3700.8888888888887</v>
      </c>
      <c r="G69" s="45">
        <f t="shared" si="0"/>
        <v>2.5972745866292231E-2</v>
      </c>
      <c r="H69" s="43">
        <v>3725.8</v>
      </c>
      <c r="I69" s="44">
        <f>(F69-H69)/H69</f>
        <v>-6.6861106637799922E-3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1295.0370370370372</v>
      </c>
      <c r="F71" s="47">
        <v>1320</v>
      </c>
      <c r="G71" s="48">
        <f t="shared" si="0"/>
        <v>1.9275867986043471E-2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2171.4166666666665</v>
      </c>
      <c r="F72" s="47">
        <v>2117.1428571428573</v>
      </c>
      <c r="G72" s="48">
        <f t="shared" si="0"/>
        <v>-2.4994654575956947E-2</v>
      </c>
      <c r="H72" s="47">
        <v>2117.1428571428573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1651.2962962962963</v>
      </c>
      <c r="F73" s="50">
        <v>1681.4</v>
      </c>
      <c r="G73" s="48">
        <f t="shared" si="0"/>
        <v>1.8230346529101767E-2</v>
      </c>
      <c r="H73" s="50">
        <v>1662.6666666666667</v>
      </c>
      <c r="I73" s="59">
        <f>(F73-H73)/H73</f>
        <v>1.1267040898155582E-2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0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1484.3333333333333</v>
      </c>
      <c r="F76" s="32">
        <v>1351.8</v>
      </c>
      <c r="G76" s="48">
        <f t="shared" si="0"/>
        <v>-8.9288120368291021E-2</v>
      </c>
      <c r="H76" s="32">
        <v>1351.8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959.16666666666663</v>
      </c>
      <c r="F77" s="47">
        <v>824.77777777777783</v>
      </c>
      <c r="G77" s="48">
        <f t="shared" si="0"/>
        <v>-0.14011004923255133</v>
      </c>
      <c r="H77" s="47">
        <v>824.77777777777783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1418.7</v>
      </c>
      <c r="F78" s="47">
        <v>1504.9</v>
      </c>
      <c r="G78" s="48">
        <f t="shared" si="0"/>
        <v>6.0759850567420906E-2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1745.4000000000003</v>
      </c>
      <c r="F79" s="61">
        <v>1933.8</v>
      </c>
      <c r="G79" s="48">
        <f t="shared" si="0"/>
        <v>0.10794087315228577</v>
      </c>
      <c r="H79" s="61">
        <v>1933.8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8303.3333333333339</v>
      </c>
      <c r="G80" s="48">
        <f>(F80-E80)/E80</f>
        <v>-5.1047619047618981E-2</v>
      </c>
      <c r="H80" s="61">
        <v>8303.3333333333339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3901.9666666666672</v>
      </c>
      <c r="F81" s="50">
        <v>3996</v>
      </c>
      <c r="G81" s="51">
        <f>(F81-E81)/E81</f>
        <v>2.4098958644785836E-2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F26" sqref="F2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203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4" t="s">
        <v>3</v>
      </c>
      <c r="B12" s="180"/>
      <c r="C12" s="182" t="s">
        <v>0</v>
      </c>
      <c r="D12" s="176" t="s">
        <v>23</v>
      </c>
      <c r="E12" s="176" t="s">
        <v>218</v>
      </c>
      <c r="F12" s="184" t="s">
        <v>223</v>
      </c>
      <c r="G12" s="176" t="s">
        <v>197</v>
      </c>
      <c r="H12" s="184" t="s">
        <v>219</v>
      </c>
      <c r="I12" s="176" t="s">
        <v>187</v>
      </c>
    </row>
    <row r="13" spans="1:9" ht="30.75" customHeight="1" thickBot="1" x14ac:dyDescent="0.25">
      <c r="A13" s="175"/>
      <c r="B13" s="181"/>
      <c r="C13" s="183"/>
      <c r="D13" s="177"/>
      <c r="E13" s="177"/>
      <c r="F13" s="185"/>
      <c r="G13" s="177"/>
      <c r="H13" s="185"/>
      <c r="I13" s="17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1158.8763333333334</v>
      </c>
      <c r="F15" s="83">
        <v>1421.6</v>
      </c>
      <c r="G15" s="44">
        <f>(F15-E15)/E15</f>
        <v>0.22670552423051168</v>
      </c>
      <c r="H15" s="83">
        <v>1275</v>
      </c>
      <c r="I15" s="127">
        <f>(F15-H15)/H15</f>
        <v>0.11498039215686268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1196.6484814814817</v>
      </c>
      <c r="F16" s="83">
        <v>1475</v>
      </c>
      <c r="G16" s="48">
        <f t="shared" ref="G16:G39" si="0">(F16-E16)/E16</f>
        <v>0.2326092606359321</v>
      </c>
      <c r="H16" s="83">
        <v>1758</v>
      </c>
      <c r="I16" s="48">
        <f>(F16-H16)/H16</f>
        <v>-0.16097838452787258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1251.2800000000002</v>
      </c>
      <c r="F17" s="83">
        <v>1491.6</v>
      </c>
      <c r="G17" s="48">
        <f t="shared" si="0"/>
        <v>0.19205933124480506</v>
      </c>
      <c r="H17" s="83">
        <v>1666.6</v>
      </c>
      <c r="I17" s="48">
        <f t="shared" ref="I17:I29" si="1">(F17-H17)/H17</f>
        <v>-0.10500420016800673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742.93333333333339</v>
      </c>
      <c r="F18" s="83">
        <v>848.2</v>
      </c>
      <c r="G18" s="48">
        <f t="shared" si="0"/>
        <v>0.14169059583632446</v>
      </c>
      <c r="H18" s="83">
        <v>1012.5</v>
      </c>
      <c r="I18" s="48">
        <f t="shared" si="1"/>
        <v>-0.16227160493827156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1949.2603333333334</v>
      </c>
      <c r="F19" s="83">
        <v>2433.1999999999998</v>
      </c>
      <c r="G19" s="48">
        <f t="shared" si="0"/>
        <v>0.24826836025494101</v>
      </c>
      <c r="H19" s="83">
        <v>2620.6999999999998</v>
      </c>
      <c r="I19" s="48">
        <f t="shared" si="1"/>
        <v>-7.1545770214064955E-2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1162.817</v>
      </c>
      <c r="F20" s="83">
        <v>1250</v>
      </c>
      <c r="G20" s="48">
        <f t="shared" si="0"/>
        <v>7.4975684050026775E-2</v>
      </c>
      <c r="H20" s="83">
        <v>1391.6</v>
      </c>
      <c r="I20" s="48">
        <f t="shared" si="1"/>
        <v>-0.10175337740730089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1495.6333333333332</v>
      </c>
      <c r="F21" s="83">
        <v>1225</v>
      </c>
      <c r="G21" s="48">
        <f t="shared" si="0"/>
        <v>-0.18094898482248317</v>
      </c>
      <c r="H21" s="83">
        <v>1316.6</v>
      </c>
      <c r="I21" s="48">
        <f t="shared" si="1"/>
        <v>-6.9573142943946467E-2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330.09699999999998</v>
      </c>
      <c r="F22" s="83">
        <v>381.6</v>
      </c>
      <c r="G22" s="48">
        <f t="shared" si="0"/>
        <v>0.15602383541807421</v>
      </c>
      <c r="H22" s="83">
        <v>365.7</v>
      </c>
      <c r="I22" s="48">
        <f t="shared" si="1"/>
        <v>4.3478260869565313E-2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456.98333333333335</v>
      </c>
      <c r="F23" s="83">
        <v>452</v>
      </c>
      <c r="G23" s="48">
        <f t="shared" si="0"/>
        <v>-1.0904847003902436E-2</v>
      </c>
      <c r="H23" s="83">
        <v>443.75</v>
      </c>
      <c r="I23" s="48">
        <f t="shared" si="1"/>
        <v>1.8591549295774647E-2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442.4</v>
      </c>
      <c r="F24" s="83">
        <v>445</v>
      </c>
      <c r="G24" s="48">
        <f t="shared" si="0"/>
        <v>5.8770343580470683E-3</v>
      </c>
      <c r="H24" s="83">
        <v>462.5</v>
      </c>
      <c r="I24" s="48">
        <f t="shared" si="1"/>
        <v>-3.783783783783784E-2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494.9</v>
      </c>
      <c r="F25" s="83">
        <v>450</v>
      </c>
      <c r="G25" s="48">
        <f t="shared" si="0"/>
        <v>-9.0725399070519255E-2</v>
      </c>
      <c r="H25" s="83">
        <v>472.5</v>
      </c>
      <c r="I25" s="48">
        <f t="shared" si="1"/>
        <v>-4.7619047619047616E-2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1182.0630000000001</v>
      </c>
      <c r="F26" s="83">
        <v>1366.6</v>
      </c>
      <c r="G26" s="48">
        <f t="shared" si="0"/>
        <v>0.15611435261910728</v>
      </c>
      <c r="H26" s="83">
        <v>1370.7</v>
      </c>
      <c r="I26" s="48">
        <f t="shared" si="1"/>
        <v>-2.9911723936675684E-3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468.23333333333335</v>
      </c>
      <c r="F27" s="83">
        <v>516.6</v>
      </c>
      <c r="G27" s="48">
        <f t="shared" si="0"/>
        <v>0.10329607745426071</v>
      </c>
      <c r="H27" s="83">
        <v>492.5</v>
      </c>
      <c r="I27" s="48">
        <f t="shared" si="1"/>
        <v>4.893401015228431E-2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1024.5583333333334</v>
      </c>
      <c r="F28" s="83">
        <v>1125</v>
      </c>
      <c r="G28" s="48">
        <f t="shared" si="0"/>
        <v>9.8034112259754141E-2</v>
      </c>
      <c r="H28" s="83">
        <v>1125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1762.8852222222222</v>
      </c>
      <c r="F29" s="83">
        <v>1441.6</v>
      </c>
      <c r="G29" s="48">
        <f t="shared" si="0"/>
        <v>-0.18224965424420714</v>
      </c>
      <c r="H29" s="83">
        <v>1416.6</v>
      </c>
      <c r="I29" s="48">
        <f t="shared" si="1"/>
        <v>1.7647889312438235E-2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883.20966666666675</v>
      </c>
      <c r="F30" s="95">
        <v>1108.2</v>
      </c>
      <c r="G30" s="51">
        <f t="shared" si="0"/>
        <v>0.25474170157406933</v>
      </c>
      <c r="H30" s="95">
        <v>1008.2</v>
      </c>
      <c r="I30" s="51">
        <f>(F30-H30)/H30</f>
        <v>9.9186669311644507E-2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2572.9761904761908</v>
      </c>
      <c r="F32" s="83">
        <v>2400</v>
      </c>
      <c r="G32" s="44">
        <f t="shared" si="0"/>
        <v>-6.7228057187803766E-2</v>
      </c>
      <c r="H32" s="83">
        <v>2566.6</v>
      </c>
      <c r="I32" s="45">
        <f>(F32-H32)/H32</f>
        <v>-6.491077690329615E-2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2208.6296296296296</v>
      </c>
      <c r="F33" s="83">
        <v>2466.6</v>
      </c>
      <c r="G33" s="48">
        <f t="shared" si="0"/>
        <v>0.11680110006204618</v>
      </c>
      <c r="H33" s="83">
        <v>2625</v>
      </c>
      <c r="I33" s="48">
        <f>(F33-H33)/H33</f>
        <v>-6.0342857142857177E-2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2131.9444444444443</v>
      </c>
      <c r="F34" s="83">
        <v>1758.2</v>
      </c>
      <c r="G34" s="48">
        <f t="shared" si="0"/>
        <v>-0.17530684039087943</v>
      </c>
      <c r="H34" s="83">
        <v>1775</v>
      </c>
      <c r="I34" s="48">
        <f>(F34-H34)/H34</f>
        <v>-9.4647887323943414E-3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1745.827777777778</v>
      </c>
      <c r="F35" s="83">
        <v>1666.6666666666667</v>
      </c>
      <c r="G35" s="48">
        <f t="shared" si="0"/>
        <v>-4.5343024162368142E-2</v>
      </c>
      <c r="H35" s="83">
        <v>1520.75</v>
      </c>
      <c r="I35" s="48">
        <f>(F35-H35)/H35</f>
        <v>9.5950463039070677E-2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1173.75</v>
      </c>
      <c r="F36" s="83">
        <v>1458.2</v>
      </c>
      <c r="G36" s="55">
        <f t="shared" si="0"/>
        <v>0.24234291799787011</v>
      </c>
      <c r="H36" s="83">
        <v>1370.7</v>
      </c>
      <c r="I36" s="48">
        <f>(F36-H36)/H36</f>
        <v>6.3835996206317941E-2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25852.111111111109</v>
      </c>
      <c r="F38" s="84">
        <v>25266.6</v>
      </c>
      <c r="G38" s="45">
        <f t="shared" si="0"/>
        <v>-2.2648483467930833E-2</v>
      </c>
      <c r="H38" s="84">
        <v>25533.200000000001</v>
      </c>
      <c r="I38" s="45">
        <f>(F38-H38)/H38</f>
        <v>-1.0441307787508115E-2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14928.374074074074</v>
      </c>
      <c r="F39" s="85">
        <v>15833.2</v>
      </c>
      <c r="G39" s="51">
        <f t="shared" si="0"/>
        <v>6.0611150379553176E-2</v>
      </c>
      <c r="H39" s="85">
        <v>15766.6</v>
      </c>
      <c r="I39" s="51">
        <f>(F39-H39)/H39</f>
        <v>4.2241193408851857E-3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3" t="s">
        <v>204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221</v>
      </c>
      <c r="E13" s="184" t="s">
        <v>223</v>
      </c>
      <c r="F13" s="191" t="s">
        <v>186</v>
      </c>
      <c r="G13" s="176" t="s">
        <v>218</v>
      </c>
      <c r="H13" s="193" t="s">
        <v>224</v>
      </c>
      <c r="I13" s="189" t="s">
        <v>196</v>
      </c>
    </row>
    <row r="14" spans="1:9" ht="39.75" customHeight="1" thickBot="1" x14ac:dyDescent="0.25">
      <c r="A14" s="175"/>
      <c r="B14" s="181"/>
      <c r="C14" s="183"/>
      <c r="D14" s="177"/>
      <c r="E14" s="185"/>
      <c r="F14" s="192"/>
      <c r="G14" s="177"/>
      <c r="H14" s="194"/>
      <c r="I14" s="190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1243.8</v>
      </c>
      <c r="E16" s="83">
        <v>1421.6</v>
      </c>
      <c r="F16" s="67">
        <f t="shared" ref="F16:F31" si="0">D16-E16</f>
        <v>-177.79999999999995</v>
      </c>
      <c r="G16" s="42">
        <v>1158.8763333333334</v>
      </c>
      <c r="H16" s="66">
        <f>AVERAGE(D16:E16)</f>
        <v>1332.6999999999998</v>
      </c>
      <c r="I16" s="69">
        <f>(H16-G16)/G16</f>
        <v>0.14999328372397494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1839.7</v>
      </c>
      <c r="E17" s="83">
        <v>1475</v>
      </c>
      <c r="F17" s="71">
        <f t="shared" si="0"/>
        <v>364.70000000000005</v>
      </c>
      <c r="G17" s="46">
        <v>1196.6484814814817</v>
      </c>
      <c r="H17" s="68">
        <f t="shared" ref="H17:H31" si="1">AVERAGE(D17:E17)</f>
        <v>1657.35</v>
      </c>
      <c r="I17" s="72">
        <f t="shared" ref="I17:I40" si="2">(H17-G17)/G17</f>
        <v>0.3849931919423471</v>
      </c>
    </row>
    <row r="18" spans="1:9" ht="16.5" x14ac:dyDescent="0.3">
      <c r="A18" s="37"/>
      <c r="B18" s="34" t="s">
        <v>6</v>
      </c>
      <c r="C18" s="15" t="s">
        <v>165</v>
      </c>
      <c r="D18" s="47">
        <v>1264.8</v>
      </c>
      <c r="E18" s="83">
        <v>1491.6</v>
      </c>
      <c r="F18" s="71">
        <f t="shared" si="0"/>
        <v>-226.79999999999995</v>
      </c>
      <c r="G18" s="46">
        <v>1251.2800000000002</v>
      </c>
      <c r="H18" s="68">
        <f t="shared" si="1"/>
        <v>1378.1999999999998</v>
      </c>
      <c r="I18" s="72">
        <f t="shared" si="2"/>
        <v>0.10143213349530049</v>
      </c>
    </row>
    <row r="19" spans="1:9" ht="16.5" x14ac:dyDescent="0.3">
      <c r="A19" s="37"/>
      <c r="B19" s="34" t="s">
        <v>7</v>
      </c>
      <c r="C19" s="15" t="s">
        <v>166</v>
      </c>
      <c r="D19" s="47">
        <v>731.3</v>
      </c>
      <c r="E19" s="83">
        <v>848.2</v>
      </c>
      <c r="F19" s="71">
        <f t="shared" si="0"/>
        <v>-116.90000000000009</v>
      </c>
      <c r="G19" s="46">
        <v>742.93333333333339</v>
      </c>
      <c r="H19" s="68">
        <f t="shared" si="1"/>
        <v>789.75</v>
      </c>
      <c r="I19" s="72">
        <f t="shared" si="2"/>
        <v>6.3015972720746508E-2</v>
      </c>
    </row>
    <row r="20" spans="1:9" ht="16.5" x14ac:dyDescent="0.3">
      <c r="A20" s="37"/>
      <c r="B20" s="34" t="s">
        <v>8</v>
      </c>
      <c r="C20" s="15" t="s">
        <v>167</v>
      </c>
      <c r="D20" s="47">
        <v>3017.25</v>
      </c>
      <c r="E20" s="83">
        <v>2433.1999999999998</v>
      </c>
      <c r="F20" s="71">
        <f t="shared" si="0"/>
        <v>584.05000000000018</v>
      </c>
      <c r="G20" s="46">
        <v>1949.2603333333334</v>
      </c>
      <c r="H20" s="68">
        <f t="shared" si="1"/>
        <v>2725.2249999999999</v>
      </c>
      <c r="I20" s="72">
        <f t="shared" si="2"/>
        <v>0.39808159710495306</v>
      </c>
    </row>
    <row r="21" spans="1:9" ht="16.5" x14ac:dyDescent="0.3">
      <c r="A21" s="37"/>
      <c r="B21" s="34" t="s">
        <v>9</v>
      </c>
      <c r="C21" s="15" t="s">
        <v>168</v>
      </c>
      <c r="D21" s="47">
        <v>1069.7</v>
      </c>
      <c r="E21" s="83">
        <v>1250</v>
      </c>
      <c r="F21" s="71">
        <f t="shared" si="0"/>
        <v>-180.29999999999995</v>
      </c>
      <c r="G21" s="46">
        <v>1162.817</v>
      </c>
      <c r="H21" s="68">
        <f t="shared" si="1"/>
        <v>1159.8499999999999</v>
      </c>
      <c r="I21" s="72">
        <f t="shared" si="2"/>
        <v>-2.551562283661228E-3</v>
      </c>
    </row>
    <row r="22" spans="1:9" ht="16.5" x14ac:dyDescent="0.3">
      <c r="A22" s="37"/>
      <c r="B22" s="34" t="s">
        <v>10</v>
      </c>
      <c r="C22" s="15" t="s">
        <v>169</v>
      </c>
      <c r="D22" s="47">
        <v>1439.8</v>
      </c>
      <c r="E22" s="83">
        <v>1225</v>
      </c>
      <c r="F22" s="71">
        <f t="shared" si="0"/>
        <v>214.79999999999995</v>
      </c>
      <c r="G22" s="46">
        <v>1495.6333333333332</v>
      </c>
      <c r="H22" s="68">
        <f t="shared" si="1"/>
        <v>1332.4</v>
      </c>
      <c r="I22" s="72">
        <f t="shared" si="2"/>
        <v>-0.10913994071630734</v>
      </c>
    </row>
    <row r="23" spans="1:9" ht="16.5" x14ac:dyDescent="0.3">
      <c r="A23" s="37"/>
      <c r="B23" s="34" t="s">
        <v>11</v>
      </c>
      <c r="C23" s="15" t="s">
        <v>170</v>
      </c>
      <c r="D23" s="47">
        <v>420</v>
      </c>
      <c r="E23" s="83">
        <v>381.6</v>
      </c>
      <c r="F23" s="71">
        <f t="shared" si="0"/>
        <v>38.399999999999977</v>
      </c>
      <c r="G23" s="46">
        <v>330.09699999999998</v>
      </c>
      <c r="H23" s="68">
        <f t="shared" si="1"/>
        <v>400.8</v>
      </c>
      <c r="I23" s="72">
        <f t="shared" si="2"/>
        <v>0.21418855669697101</v>
      </c>
    </row>
    <row r="24" spans="1:9" ht="16.5" x14ac:dyDescent="0.3">
      <c r="A24" s="37"/>
      <c r="B24" s="34" t="s">
        <v>12</v>
      </c>
      <c r="C24" s="15" t="s">
        <v>171</v>
      </c>
      <c r="D24" s="47">
        <v>369.8</v>
      </c>
      <c r="E24" s="83">
        <v>452</v>
      </c>
      <c r="F24" s="71">
        <f t="shared" si="0"/>
        <v>-82.199999999999989</v>
      </c>
      <c r="G24" s="46">
        <v>456.98333333333335</v>
      </c>
      <c r="H24" s="68">
        <f t="shared" si="1"/>
        <v>410.9</v>
      </c>
      <c r="I24" s="72">
        <f t="shared" si="2"/>
        <v>-0.10084248149093702</v>
      </c>
    </row>
    <row r="25" spans="1:9" ht="16.5" x14ac:dyDescent="0.3">
      <c r="A25" s="37"/>
      <c r="B25" s="34" t="s">
        <v>13</v>
      </c>
      <c r="C25" s="15" t="s">
        <v>172</v>
      </c>
      <c r="D25" s="47">
        <v>429.8</v>
      </c>
      <c r="E25" s="83">
        <v>445</v>
      </c>
      <c r="F25" s="71">
        <f t="shared" si="0"/>
        <v>-15.199999999999989</v>
      </c>
      <c r="G25" s="46">
        <v>442.4</v>
      </c>
      <c r="H25" s="68">
        <f t="shared" si="1"/>
        <v>437.4</v>
      </c>
      <c r="I25" s="72">
        <f t="shared" si="2"/>
        <v>-1.1301989150090416E-2</v>
      </c>
    </row>
    <row r="26" spans="1:9" ht="16.5" x14ac:dyDescent="0.3">
      <c r="A26" s="37"/>
      <c r="B26" s="34" t="s">
        <v>14</v>
      </c>
      <c r="C26" s="15" t="s">
        <v>173</v>
      </c>
      <c r="D26" s="47">
        <v>534.79999999999995</v>
      </c>
      <c r="E26" s="83">
        <v>450</v>
      </c>
      <c r="F26" s="71">
        <f t="shared" si="0"/>
        <v>84.799999999999955</v>
      </c>
      <c r="G26" s="46">
        <v>494.9</v>
      </c>
      <c r="H26" s="68">
        <f t="shared" si="1"/>
        <v>492.4</v>
      </c>
      <c r="I26" s="72">
        <f t="shared" si="2"/>
        <v>-5.0515255607193376E-3</v>
      </c>
    </row>
    <row r="27" spans="1:9" ht="16.5" x14ac:dyDescent="0.3">
      <c r="A27" s="37"/>
      <c r="B27" s="34" t="s">
        <v>15</v>
      </c>
      <c r="C27" s="15" t="s">
        <v>174</v>
      </c>
      <c r="D27" s="47">
        <v>1379.8</v>
      </c>
      <c r="E27" s="83">
        <v>1366.6</v>
      </c>
      <c r="F27" s="71">
        <f t="shared" si="0"/>
        <v>13.200000000000045</v>
      </c>
      <c r="G27" s="46">
        <v>1182.0630000000001</v>
      </c>
      <c r="H27" s="68">
        <f t="shared" si="1"/>
        <v>1373.1999999999998</v>
      </c>
      <c r="I27" s="72">
        <f t="shared" si="2"/>
        <v>0.16169781136876774</v>
      </c>
    </row>
    <row r="28" spans="1:9" ht="16.5" x14ac:dyDescent="0.3">
      <c r="A28" s="37"/>
      <c r="B28" s="34" t="s">
        <v>16</v>
      </c>
      <c r="C28" s="15" t="s">
        <v>175</v>
      </c>
      <c r="D28" s="47">
        <v>569.79999999999995</v>
      </c>
      <c r="E28" s="83">
        <v>516.6</v>
      </c>
      <c r="F28" s="71">
        <f t="shared" si="0"/>
        <v>53.199999999999932</v>
      </c>
      <c r="G28" s="46">
        <v>468.23333333333335</v>
      </c>
      <c r="H28" s="68">
        <f t="shared" si="1"/>
        <v>543.20000000000005</v>
      </c>
      <c r="I28" s="72">
        <f t="shared" si="2"/>
        <v>0.16010536057521185</v>
      </c>
    </row>
    <row r="29" spans="1:9" ht="16.5" x14ac:dyDescent="0.3">
      <c r="A29" s="37"/>
      <c r="B29" s="34" t="s">
        <v>17</v>
      </c>
      <c r="C29" s="15" t="s">
        <v>176</v>
      </c>
      <c r="D29" s="47">
        <v>888.8</v>
      </c>
      <c r="E29" s="83">
        <v>1125</v>
      </c>
      <c r="F29" s="71">
        <f t="shared" si="0"/>
        <v>-236.20000000000005</v>
      </c>
      <c r="G29" s="46">
        <v>1024.5583333333334</v>
      </c>
      <c r="H29" s="68">
        <f t="shared" si="1"/>
        <v>1006.9</v>
      </c>
      <c r="I29" s="72">
        <f t="shared" si="2"/>
        <v>-1.7235068769469852E-2</v>
      </c>
    </row>
    <row r="30" spans="1:9" ht="16.5" x14ac:dyDescent="0.3">
      <c r="A30" s="37"/>
      <c r="B30" s="34" t="s">
        <v>18</v>
      </c>
      <c r="C30" s="15" t="s">
        <v>177</v>
      </c>
      <c r="D30" s="47">
        <v>1503</v>
      </c>
      <c r="E30" s="83">
        <v>1441.6</v>
      </c>
      <c r="F30" s="71">
        <f t="shared" si="0"/>
        <v>61.400000000000091</v>
      </c>
      <c r="G30" s="46">
        <v>1762.8852222222222</v>
      </c>
      <c r="H30" s="68">
        <f t="shared" si="1"/>
        <v>1472.3</v>
      </c>
      <c r="I30" s="72">
        <f t="shared" si="2"/>
        <v>-0.16483502077118906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834.7</v>
      </c>
      <c r="E31" s="95">
        <v>1108.2</v>
      </c>
      <c r="F31" s="74">
        <f t="shared" si="0"/>
        <v>-273.5</v>
      </c>
      <c r="G31" s="49">
        <v>883.20966666666675</v>
      </c>
      <c r="H31" s="107">
        <f t="shared" si="1"/>
        <v>971.45</v>
      </c>
      <c r="I31" s="75">
        <f t="shared" si="2"/>
        <v>9.9908704199719992E-2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8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2750</v>
      </c>
      <c r="E33" s="83">
        <v>2400</v>
      </c>
      <c r="F33" s="67">
        <f>D33-E33</f>
        <v>350</v>
      </c>
      <c r="G33" s="54">
        <v>2572.9761904761908</v>
      </c>
      <c r="H33" s="68">
        <f>AVERAGE(D33:E33)</f>
        <v>2575</v>
      </c>
      <c r="I33" s="78">
        <f t="shared" si="2"/>
        <v>7.8656364225221332E-4</v>
      </c>
    </row>
    <row r="34" spans="1:9" ht="16.5" x14ac:dyDescent="0.3">
      <c r="A34" s="37"/>
      <c r="B34" s="34" t="s">
        <v>27</v>
      </c>
      <c r="C34" s="15" t="s">
        <v>180</v>
      </c>
      <c r="D34" s="47">
        <v>2650</v>
      </c>
      <c r="E34" s="83">
        <v>2466.6</v>
      </c>
      <c r="F34" s="79">
        <f>D34-E34</f>
        <v>183.40000000000009</v>
      </c>
      <c r="G34" s="46">
        <v>2208.6296296296296</v>
      </c>
      <c r="H34" s="68">
        <f>AVERAGE(D34:E34)</f>
        <v>2558.3000000000002</v>
      </c>
      <c r="I34" s="72">
        <f t="shared" si="2"/>
        <v>0.1583200576861806</v>
      </c>
    </row>
    <row r="35" spans="1:9" ht="16.5" x14ac:dyDescent="0.3">
      <c r="A35" s="37"/>
      <c r="B35" s="39" t="s">
        <v>28</v>
      </c>
      <c r="C35" s="15" t="s">
        <v>181</v>
      </c>
      <c r="D35" s="47">
        <v>2061.25</v>
      </c>
      <c r="E35" s="83">
        <v>1758.2</v>
      </c>
      <c r="F35" s="71">
        <f>D35-E35</f>
        <v>303.04999999999995</v>
      </c>
      <c r="G35" s="46">
        <v>2131.9444444444443</v>
      </c>
      <c r="H35" s="68">
        <f>AVERAGE(D35:E35)</f>
        <v>1909.7249999999999</v>
      </c>
      <c r="I35" s="72">
        <f t="shared" si="2"/>
        <v>-0.10423322475570032</v>
      </c>
    </row>
    <row r="36" spans="1:9" ht="16.5" x14ac:dyDescent="0.3">
      <c r="A36" s="37"/>
      <c r="B36" s="34" t="s">
        <v>29</v>
      </c>
      <c r="C36" s="15" t="s">
        <v>182</v>
      </c>
      <c r="D36" s="47">
        <v>1287.5</v>
      </c>
      <c r="E36" s="83">
        <v>1666.6666666666667</v>
      </c>
      <c r="F36" s="79">
        <f>D36-E36</f>
        <v>-379.16666666666674</v>
      </c>
      <c r="G36" s="46">
        <v>1745.827777777778</v>
      </c>
      <c r="H36" s="68">
        <f>AVERAGE(D36:E36)</f>
        <v>1477.0833333333335</v>
      </c>
      <c r="I36" s="72">
        <f t="shared" si="2"/>
        <v>-0.15393525516389872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1443.8</v>
      </c>
      <c r="E37" s="83">
        <v>1458.2</v>
      </c>
      <c r="F37" s="71">
        <f>D37-E37</f>
        <v>-14.400000000000091</v>
      </c>
      <c r="G37" s="49">
        <v>1173.75</v>
      </c>
      <c r="H37" s="68">
        <f>AVERAGE(D37:E37)</f>
        <v>1451</v>
      </c>
      <c r="I37" s="80">
        <f t="shared" si="2"/>
        <v>0.23620873269435569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8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28530</v>
      </c>
      <c r="E39" s="84">
        <v>25266.6</v>
      </c>
      <c r="F39" s="67">
        <f>D39-E39</f>
        <v>3263.4000000000015</v>
      </c>
      <c r="G39" s="46">
        <v>25852.111111111109</v>
      </c>
      <c r="H39" s="67">
        <f>AVERAGE(D39:E39)</f>
        <v>26898.3</v>
      </c>
      <c r="I39" s="78">
        <f t="shared" si="2"/>
        <v>4.046821880009803E-2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14470.888888888889</v>
      </c>
      <c r="E40" s="85">
        <v>15833.2</v>
      </c>
      <c r="F40" s="74">
        <f>D40-E40</f>
        <v>-1362.311111111112</v>
      </c>
      <c r="G40" s="46">
        <v>14928.374074074074</v>
      </c>
      <c r="H40" s="81">
        <f>AVERAGE(D40:E40)</f>
        <v>15152.044444444444</v>
      </c>
      <c r="I40" s="75">
        <f t="shared" si="2"/>
        <v>1.4982902308082923E-2</v>
      </c>
    </row>
    <row r="41" spans="1:9" ht="15.75" customHeight="1" thickBot="1" x14ac:dyDescent="0.25">
      <c r="A41" s="186"/>
      <c r="B41" s="187"/>
      <c r="C41" s="188"/>
      <c r="D41" s="86">
        <f>SUM(D16:D40)</f>
        <v>70730.288888888885</v>
      </c>
      <c r="E41" s="86">
        <f>SUM(E16:E40)</f>
        <v>68280.666666666672</v>
      </c>
      <c r="F41" s="86">
        <f>SUM(F16:F40)</f>
        <v>2449.6222222222227</v>
      </c>
      <c r="G41" s="86">
        <f>SUM(G16:G40)</f>
        <v>66616.391931216931</v>
      </c>
      <c r="H41" s="86">
        <f>AVERAGE(D41:E41)</f>
        <v>69505.477777777778</v>
      </c>
      <c r="I41" s="75">
        <f>(H41-G41)/G41</f>
        <v>4.336899316828656E-2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A6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4" t="s">
        <v>3</v>
      </c>
      <c r="B13" s="180"/>
      <c r="C13" s="182" t="s">
        <v>0</v>
      </c>
      <c r="D13" s="176" t="s">
        <v>23</v>
      </c>
      <c r="E13" s="176" t="s">
        <v>218</v>
      </c>
      <c r="F13" s="193" t="s">
        <v>224</v>
      </c>
      <c r="G13" s="176" t="s">
        <v>197</v>
      </c>
      <c r="H13" s="193" t="s">
        <v>220</v>
      </c>
      <c r="I13" s="176" t="s">
        <v>187</v>
      </c>
    </row>
    <row r="14" spans="1:9" ht="30" customHeight="1" thickBot="1" x14ac:dyDescent="0.25">
      <c r="A14" s="175"/>
      <c r="B14" s="181"/>
      <c r="C14" s="183"/>
      <c r="D14" s="196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1158.8763333333334</v>
      </c>
      <c r="F16" s="42">
        <v>1332.6999999999998</v>
      </c>
      <c r="G16" s="21">
        <f>(F16-E16)/E16</f>
        <v>0.14999328372397494</v>
      </c>
      <c r="H16" s="42">
        <v>1207.4000000000001</v>
      </c>
      <c r="I16" s="21">
        <f>(F16-H16)/H16</f>
        <v>0.10377671028656595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1196.6484814814817</v>
      </c>
      <c r="F17" s="46">
        <v>1657.35</v>
      </c>
      <c r="G17" s="21">
        <f t="shared" ref="G17:G80" si="0">(F17-E17)/E17</f>
        <v>0.3849931919423471</v>
      </c>
      <c r="H17" s="46">
        <v>1798.4</v>
      </c>
      <c r="I17" s="21">
        <f t="shared" ref="I17:I31" si="1">(F17-H17)/H17</f>
        <v>-7.8430827402135334E-2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1251.2800000000002</v>
      </c>
      <c r="F18" s="46">
        <v>1378.1999999999998</v>
      </c>
      <c r="G18" s="21">
        <f t="shared" si="0"/>
        <v>0.10143213349530049</v>
      </c>
      <c r="H18" s="46">
        <v>1478.1999999999998</v>
      </c>
      <c r="I18" s="21">
        <f t="shared" si="1"/>
        <v>-6.7649844405357873E-2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742.93333333333339</v>
      </c>
      <c r="F19" s="46">
        <v>789.75</v>
      </c>
      <c r="G19" s="21">
        <f t="shared" si="0"/>
        <v>6.3015972720746508E-2</v>
      </c>
      <c r="H19" s="46">
        <v>889.9</v>
      </c>
      <c r="I19" s="21">
        <f t="shared" si="1"/>
        <v>-0.11254073491403527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1949.2603333333334</v>
      </c>
      <c r="F20" s="46">
        <v>2725.2249999999999</v>
      </c>
      <c r="G20" s="21">
        <f>(F20-E20)/E20</f>
        <v>0.39808159710495306</v>
      </c>
      <c r="H20" s="46">
        <v>2881.4749999999999</v>
      </c>
      <c r="I20" s="21">
        <f t="shared" si="1"/>
        <v>-5.4225700379146098E-2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1162.817</v>
      </c>
      <c r="F21" s="46">
        <v>1159.8499999999999</v>
      </c>
      <c r="G21" s="21">
        <f t="shared" si="0"/>
        <v>-2.551562283661228E-3</v>
      </c>
      <c r="H21" s="46">
        <v>1238.1500000000001</v>
      </c>
      <c r="I21" s="21">
        <f t="shared" si="1"/>
        <v>-6.3239510560109985E-2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1495.6333333333332</v>
      </c>
      <c r="F22" s="46">
        <v>1332.4</v>
      </c>
      <c r="G22" s="21">
        <f t="shared" si="0"/>
        <v>-0.10913994071630734</v>
      </c>
      <c r="H22" s="46">
        <v>1420.1999999999998</v>
      </c>
      <c r="I22" s="21">
        <f t="shared" si="1"/>
        <v>-6.1822278552316388E-2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330.09699999999998</v>
      </c>
      <c r="F23" s="46">
        <v>400.8</v>
      </c>
      <c r="G23" s="21">
        <f t="shared" si="0"/>
        <v>0.21418855669697101</v>
      </c>
      <c r="H23" s="46">
        <v>374</v>
      </c>
      <c r="I23" s="21">
        <f t="shared" si="1"/>
        <v>7.1657754010695213E-2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456.98333333333335</v>
      </c>
      <c r="F24" s="46">
        <v>410.9</v>
      </c>
      <c r="G24" s="21">
        <f t="shared" si="0"/>
        <v>-0.10084248149093702</v>
      </c>
      <c r="H24" s="46">
        <v>480.52499999999998</v>
      </c>
      <c r="I24" s="21">
        <f t="shared" si="1"/>
        <v>-0.14489360595182355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442.4</v>
      </c>
      <c r="F25" s="46">
        <v>437.4</v>
      </c>
      <c r="G25" s="21">
        <f t="shared" si="0"/>
        <v>-1.1301989150090416E-2</v>
      </c>
      <c r="H25" s="46">
        <v>498.65</v>
      </c>
      <c r="I25" s="21">
        <f t="shared" si="1"/>
        <v>-0.12283164544269529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494.9</v>
      </c>
      <c r="F26" s="46">
        <v>492.4</v>
      </c>
      <c r="G26" s="21">
        <f t="shared" si="0"/>
        <v>-5.0515255607193376E-3</v>
      </c>
      <c r="H26" s="46">
        <v>504.9</v>
      </c>
      <c r="I26" s="21">
        <f t="shared" si="1"/>
        <v>-2.475737769855417E-2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1182.0630000000001</v>
      </c>
      <c r="F27" s="46">
        <v>1373.1999999999998</v>
      </c>
      <c r="G27" s="21">
        <f t="shared" si="0"/>
        <v>0.16169781136876774</v>
      </c>
      <c r="H27" s="46">
        <v>1377.75</v>
      </c>
      <c r="I27" s="21">
        <f t="shared" si="1"/>
        <v>-3.3024859372166081E-3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468.23333333333335</v>
      </c>
      <c r="F28" s="46">
        <v>543.20000000000005</v>
      </c>
      <c r="G28" s="21">
        <f t="shared" si="0"/>
        <v>0.16010536057521185</v>
      </c>
      <c r="H28" s="46">
        <v>509.9</v>
      </c>
      <c r="I28" s="21">
        <f t="shared" si="1"/>
        <v>6.5306922926064076E-2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1024.5583333333334</v>
      </c>
      <c r="F29" s="46">
        <v>1006.9</v>
      </c>
      <c r="G29" s="21">
        <f t="shared" si="0"/>
        <v>-1.7235068769469852E-2</v>
      </c>
      <c r="H29" s="46">
        <v>1017.4</v>
      </c>
      <c r="I29" s="21">
        <f t="shared" si="1"/>
        <v>-1.0320424611755455E-2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1762.8852222222222</v>
      </c>
      <c r="F30" s="46">
        <v>1472.3</v>
      </c>
      <c r="G30" s="21">
        <f t="shared" si="0"/>
        <v>-0.16483502077118906</v>
      </c>
      <c r="H30" s="46">
        <v>1468.1333333333332</v>
      </c>
      <c r="I30" s="21">
        <f t="shared" si="1"/>
        <v>2.8380710198892536E-3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883.20966666666675</v>
      </c>
      <c r="F31" s="49">
        <v>971.45</v>
      </c>
      <c r="G31" s="23">
        <f t="shared" si="0"/>
        <v>9.9908704199719992E-2</v>
      </c>
      <c r="H31" s="49">
        <v>915.2</v>
      </c>
      <c r="I31" s="23">
        <f t="shared" si="1"/>
        <v>6.1461975524475521E-2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2572.9761904761908</v>
      </c>
      <c r="F33" s="54">
        <v>2575</v>
      </c>
      <c r="G33" s="21">
        <f t="shared" si="0"/>
        <v>7.8656364225221332E-4</v>
      </c>
      <c r="H33" s="54">
        <v>2588.9250000000002</v>
      </c>
      <c r="I33" s="21">
        <f>(F33-H33)/H33</f>
        <v>-5.3786803402957528E-3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2208.6296296296296</v>
      </c>
      <c r="F34" s="46">
        <v>2558.3000000000002</v>
      </c>
      <c r="G34" s="21">
        <f t="shared" si="0"/>
        <v>0.1583200576861806</v>
      </c>
      <c r="H34" s="46">
        <v>2582</v>
      </c>
      <c r="I34" s="21">
        <f>(F34-H34)/H34</f>
        <v>-9.1789310611928038E-3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2131.9444444444443</v>
      </c>
      <c r="F35" s="46">
        <v>1909.7249999999999</v>
      </c>
      <c r="G35" s="21">
        <f t="shared" si="0"/>
        <v>-0.10423322475570032</v>
      </c>
      <c r="H35" s="46">
        <v>1918.125</v>
      </c>
      <c r="I35" s="21">
        <f>(F35-H35)/H35</f>
        <v>-4.3792766373412012E-3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1745.827777777778</v>
      </c>
      <c r="F36" s="46">
        <v>1477.0833333333335</v>
      </c>
      <c r="G36" s="21">
        <f t="shared" si="0"/>
        <v>-0.15393525516389872</v>
      </c>
      <c r="H36" s="46">
        <v>1450.375</v>
      </c>
      <c r="I36" s="21">
        <f>(F36-H36)/H36</f>
        <v>1.841477778735395E-2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1173.75</v>
      </c>
      <c r="F37" s="49">
        <v>1451</v>
      </c>
      <c r="G37" s="23">
        <f t="shared" si="0"/>
        <v>0.23620873269435569</v>
      </c>
      <c r="H37" s="49">
        <v>1352.25</v>
      </c>
      <c r="I37" s="23">
        <f>(F37-H37)/H37</f>
        <v>7.3026437419116283E-2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25852.111111111109</v>
      </c>
      <c r="F39" s="46">
        <v>26898.3</v>
      </c>
      <c r="G39" s="21">
        <f t="shared" si="0"/>
        <v>4.046821880009803E-2</v>
      </c>
      <c r="H39" s="46">
        <v>27031.599999999999</v>
      </c>
      <c r="I39" s="21">
        <f t="shared" ref="I39:I44" si="2">(F39-H39)/H39</f>
        <v>-4.931265629855402E-3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14928.374074074074</v>
      </c>
      <c r="F40" s="46">
        <v>15152.044444444444</v>
      </c>
      <c r="G40" s="21">
        <f t="shared" si="0"/>
        <v>1.4982902308082923E-2</v>
      </c>
      <c r="H40" s="46">
        <v>15146.522222222222</v>
      </c>
      <c r="I40" s="21">
        <f t="shared" si="2"/>
        <v>3.6458681017349114E-4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11196.416666666666</v>
      </c>
      <c r="F41" s="57">
        <v>11492.5</v>
      </c>
      <c r="G41" s="21">
        <f t="shared" si="0"/>
        <v>2.6444472561906022E-2</v>
      </c>
      <c r="H41" s="57">
        <v>11173.75</v>
      </c>
      <c r="I41" s="21">
        <f t="shared" si="2"/>
        <v>2.8526680836782638E-2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6130</v>
      </c>
      <c r="F42" s="47">
        <v>6033.2</v>
      </c>
      <c r="G42" s="21">
        <f t="shared" si="0"/>
        <v>-1.5791190864600357E-2</v>
      </c>
      <c r="H42" s="47">
        <v>6033.2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9968.3333333333339</v>
      </c>
      <c r="F43" s="47">
        <v>9968.5714285714294</v>
      </c>
      <c r="G43" s="21">
        <f t="shared" si="0"/>
        <v>2.3885160150016183E-5</v>
      </c>
      <c r="H43" s="47">
        <v>9968.3333333333339</v>
      </c>
      <c r="I43" s="21">
        <f t="shared" si="2"/>
        <v>2.3885160150016183E-5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12433.666666666666</v>
      </c>
      <c r="F44" s="50">
        <v>12080</v>
      </c>
      <c r="G44" s="31">
        <f t="shared" si="0"/>
        <v>-2.8444277633307372E-2</v>
      </c>
      <c r="H44" s="50">
        <v>12030</v>
      </c>
      <c r="I44" s="31">
        <f t="shared" si="2"/>
        <v>4.1562759767248547E-3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5232.0370370370374</v>
      </c>
      <c r="F46" s="43">
        <v>4973.333333333333</v>
      </c>
      <c r="G46" s="21">
        <f t="shared" si="0"/>
        <v>-4.9446076522847257E-2</v>
      </c>
      <c r="H46" s="43">
        <v>4942.7777777777774</v>
      </c>
      <c r="I46" s="21">
        <f t="shared" ref="I46:I51" si="3">(F46-H46)/H46</f>
        <v>6.1818590536135984E-3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6144.4444444444443</v>
      </c>
      <c r="G47" s="21">
        <f t="shared" si="0"/>
        <v>1.7741460541813935E-2</v>
      </c>
      <c r="H47" s="47">
        <v>6144.4444444444443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19291.023809523809</v>
      </c>
      <c r="F48" s="47">
        <v>19273.75</v>
      </c>
      <c r="G48" s="21">
        <f t="shared" si="0"/>
        <v>-8.9543249204229638E-4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17850.10042857143</v>
      </c>
      <c r="F49" s="47">
        <v>18591.34888888889</v>
      </c>
      <c r="G49" s="21">
        <f t="shared" si="0"/>
        <v>4.1526290750218658E-2</v>
      </c>
      <c r="H49" s="47">
        <v>18591.34888888889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1974.7142857142856</v>
      </c>
      <c r="F50" s="47">
        <v>2199.2857142857142</v>
      </c>
      <c r="G50" s="21">
        <f t="shared" si="0"/>
        <v>0.11372350430442023</v>
      </c>
      <c r="H50" s="47">
        <v>2199.2857142857142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24386.925925925927</v>
      </c>
      <c r="F51" s="50">
        <v>27101</v>
      </c>
      <c r="G51" s="31">
        <f t="shared" si="0"/>
        <v>0.11129217689502718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3996.1666666666665</v>
      </c>
      <c r="F54" s="70">
        <v>3775.4285714285716</v>
      </c>
      <c r="G54" s="21">
        <f t="shared" si="0"/>
        <v>-5.5237459708410971E-2</v>
      </c>
      <c r="H54" s="70">
        <v>4013</v>
      </c>
      <c r="I54" s="21">
        <f t="shared" si="4"/>
        <v>-5.9200455661955753E-2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2032.5</v>
      </c>
      <c r="G55" s="21">
        <f t="shared" si="0"/>
        <v>-1.6373311502250959E-3</v>
      </c>
      <c r="H55" s="70">
        <v>2032.5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5500</v>
      </c>
      <c r="G56" s="21">
        <f t="shared" si="0"/>
        <v>0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2163.3333333333335</v>
      </c>
      <c r="G57" s="21">
        <f t="shared" si="0"/>
        <v>0.14689639938148893</v>
      </c>
      <c r="H57" s="105">
        <v>2163.3333333333335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4638.125</v>
      </c>
      <c r="F58" s="50">
        <v>4472.7777777777774</v>
      </c>
      <c r="G58" s="29">
        <f t="shared" si="0"/>
        <v>-3.5649583015167255E-2</v>
      </c>
      <c r="H58" s="50">
        <v>4383.8888888888887</v>
      </c>
      <c r="I58" s="29">
        <f t="shared" si="4"/>
        <v>2.0276264098339835E-2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5437.9</v>
      </c>
      <c r="F59" s="68">
        <v>5157.5</v>
      </c>
      <c r="G59" s="21">
        <f t="shared" si="0"/>
        <v>-5.1564022876477988E-2</v>
      </c>
      <c r="H59" s="68">
        <v>5157.5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4584.3999999999996</v>
      </c>
      <c r="F60" s="70">
        <v>4979.5</v>
      </c>
      <c r="G60" s="21">
        <f t="shared" si="0"/>
        <v>8.6183579094319951E-2</v>
      </c>
      <c r="H60" s="70">
        <v>4957</v>
      </c>
      <c r="I60" s="21">
        <f t="shared" si="4"/>
        <v>4.5390357070808959E-3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17589.875</v>
      </c>
      <c r="F61" s="73">
        <v>20551.25</v>
      </c>
      <c r="G61" s="29">
        <f t="shared" si="0"/>
        <v>0.16835679616825019</v>
      </c>
      <c r="H61" s="73">
        <v>20551.25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5847.3999999999987</v>
      </c>
      <c r="F63" s="54">
        <v>6452.7777777777774</v>
      </c>
      <c r="G63" s="21">
        <f t="shared" si="0"/>
        <v>0.10352939388066128</v>
      </c>
      <c r="H63" s="54">
        <v>6452.7777777777774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47154.083333333336</v>
      </c>
      <c r="F64" s="46">
        <v>47046.625</v>
      </c>
      <c r="G64" s="21">
        <f t="shared" si="0"/>
        <v>-2.2788765200610571E-3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12342.930555555557</v>
      </c>
      <c r="F65" s="46">
        <v>12748.75</v>
      </c>
      <c r="G65" s="21">
        <f t="shared" si="0"/>
        <v>3.287869461938956E-2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6530</v>
      </c>
      <c r="F66" s="46">
        <v>7551.333333333333</v>
      </c>
      <c r="G66" s="21">
        <f t="shared" si="0"/>
        <v>0.15640632976008162</v>
      </c>
      <c r="H66" s="46">
        <v>7551.333333333333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3602.4444444444448</v>
      </c>
      <c r="F67" s="46">
        <v>3846.5</v>
      </c>
      <c r="G67" s="21">
        <f t="shared" si="0"/>
        <v>6.7747208685460386E-2</v>
      </c>
      <c r="H67" s="46">
        <v>3846.5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3427.9603174603176</v>
      </c>
      <c r="F68" s="58">
        <v>3529.1428571428573</v>
      </c>
      <c r="G68" s="31">
        <f t="shared" si="0"/>
        <v>2.9516835176640301E-2</v>
      </c>
      <c r="H68" s="58">
        <v>3505.5714285714284</v>
      </c>
      <c r="I68" s="31">
        <f t="shared" si="5"/>
        <v>6.723990382656273E-3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3607.1999999999994</v>
      </c>
      <c r="F70" s="43">
        <v>3700.8888888888887</v>
      </c>
      <c r="G70" s="21">
        <f t="shared" si="0"/>
        <v>2.5972745866292231E-2</v>
      </c>
      <c r="H70" s="43">
        <v>3725.8</v>
      </c>
      <c r="I70" s="21">
        <f t="shared" si="5"/>
        <v>-6.6861106637799922E-3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1295.0370370370372</v>
      </c>
      <c r="F72" s="47">
        <v>1320</v>
      </c>
      <c r="G72" s="21">
        <f t="shared" si="0"/>
        <v>1.9275867986043471E-2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2171.4166666666665</v>
      </c>
      <c r="F73" s="47">
        <v>2117.1428571428573</v>
      </c>
      <c r="G73" s="21">
        <f t="shared" si="0"/>
        <v>-2.4994654575956947E-2</v>
      </c>
      <c r="H73" s="47">
        <v>2117.1428571428573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1651.2962962962963</v>
      </c>
      <c r="F74" s="50">
        <v>1681.4</v>
      </c>
      <c r="G74" s="21">
        <f t="shared" si="0"/>
        <v>1.8230346529101767E-2</v>
      </c>
      <c r="H74" s="50">
        <v>1662.6666666666667</v>
      </c>
      <c r="I74" s="21">
        <f t="shared" si="5"/>
        <v>1.1267040898155582E-2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1484.3333333333333</v>
      </c>
      <c r="F77" s="32">
        <v>1351.8</v>
      </c>
      <c r="G77" s="21">
        <f t="shared" si="0"/>
        <v>-8.9288120368291021E-2</v>
      </c>
      <c r="H77" s="32">
        <v>1351.8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959.16666666666663</v>
      </c>
      <c r="F78" s="47">
        <v>824.77777777777783</v>
      </c>
      <c r="G78" s="21">
        <f t="shared" si="0"/>
        <v>-0.14011004923255133</v>
      </c>
      <c r="H78" s="47">
        <v>824.77777777777783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1418.7</v>
      </c>
      <c r="F79" s="47">
        <v>1504.9</v>
      </c>
      <c r="G79" s="21">
        <f t="shared" si="0"/>
        <v>6.0759850567420906E-2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1745.4000000000003</v>
      </c>
      <c r="F80" s="61">
        <v>1933.8</v>
      </c>
      <c r="G80" s="21">
        <f t="shared" si="0"/>
        <v>0.10794087315228577</v>
      </c>
      <c r="H80" s="61">
        <v>1933.8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8303.3333333333339</v>
      </c>
      <c r="G81" s="21">
        <f t="shared" ref="G81:G82" si="7">(F81-E81)/E81</f>
        <v>-5.1047619047618981E-2</v>
      </c>
      <c r="H81" s="61">
        <v>8303.3333333333339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3901.9666666666672</v>
      </c>
      <c r="F82" s="50">
        <v>3996</v>
      </c>
      <c r="G82" s="23">
        <f t="shared" si="7"/>
        <v>2.4098958644785836E-2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A3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3" t="s">
        <v>201</v>
      </c>
      <c r="B9" s="173"/>
      <c r="C9" s="173"/>
      <c r="D9" s="173"/>
      <c r="E9" s="173"/>
      <c r="F9" s="173"/>
      <c r="G9" s="173"/>
      <c r="H9" s="173"/>
      <c r="I9" s="173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4" t="s">
        <v>3</v>
      </c>
      <c r="B13" s="180"/>
      <c r="C13" s="197" t="s">
        <v>0</v>
      </c>
      <c r="D13" s="199" t="s">
        <v>23</v>
      </c>
      <c r="E13" s="176" t="s">
        <v>218</v>
      </c>
      <c r="F13" s="193" t="s">
        <v>224</v>
      </c>
      <c r="G13" s="176" t="s">
        <v>197</v>
      </c>
      <c r="H13" s="193" t="s">
        <v>220</v>
      </c>
      <c r="I13" s="176" t="s">
        <v>187</v>
      </c>
    </row>
    <row r="14" spans="1:9" ht="38.25" customHeight="1" thickBot="1" x14ac:dyDescent="0.25">
      <c r="A14" s="175"/>
      <c r="B14" s="181"/>
      <c r="C14" s="198"/>
      <c r="D14" s="200"/>
      <c r="E14" s="177"/>
      <c r="F14" s="194"/>
      <c r="G14" s="195"/>
      <c r="H14" s="194"/>
      <c r="I14" s="195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12</v>
      </c>
      <c r="C16" s="14" t="s">
        <v>92</v>
      </c>
      <c r="D16" s="11" t="s">
        <v>81</v>
      </c>
      <c r="E16" s="42">
        <v>456.98333333333335</v>
      </c>
      <c r="F16" s="42">
        <v>410.9</v>
      </c>
      <c r="G16" s="21">
        <f t="shared" ref="G16:G31" si="0">(F16-E16)/E16</f>
        <v>-0.10084248149093702</v>
      </c>
      <c r="H16" s="42">
        <v>480.52499999999998</v>
      </c>
      <c r="I16" s="21">
        <f t="shared" ref="I16:I31" si="1">(F16-H16)/H16</f>
        <v>-0.14489360595182355</v>
      </c>
    </row>
    <row r="17" spans="1:9" ht="16.5" x14ac:dyDescent="0.3">
      <c r="A17" s="37"/>
      <c r="B17" s="34" t="s">
        <v>13</v>
      </c>
      <c r="C17" s="15" t="s">
        <v>93</v>
      </c>
      <c r="D17" s="11" t="s">
        <v>81</v>
      </c>
      <c r="E17" s="46">
        <v>442.4</v>
      </c>
      <c r="F17" s="46">
        <v>437.4</v>
      </c>
      <c r="G17" s="21">
        <f t="shared" si="0"/>
        <v>-1.1301989150090416E-2</v>
      </c>
      <c r="H17" s="46">
        <v>498.65</v>
      </c>
      <c r="I17" s="21">
        <f t="shared" si="1"/>
        <v>-0.12283164544269529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742.93333333333339</v>
      </c>
      <c r="F18" s="46">
        <v>789.75</v>
      </c>
      <c r="G18" s="21">
        <f t="shared" si="0"/>
        <v>6.3015972720746508E-2</v>
      </c>
      <c r="H18" s="46">
        <v>889.9</v>
      </c>
      <c r="I18" s="21">
        <f t="shared" si="1"/>
        <v>-0.11254073491403527</v>
      </c>
    </row>
    <row r="19" spans="1:9" ht="16.5" x14ac:dyDescent="0.3">
      <c r="A19" s="37"/>
      <c r="B19" s="34" t="s">
        <v>5</v>
      </c>
      <c r="C19" s="15" t="s">
        <v>85</v>
      </c>
      <c r="D19" s="11" t="s">
        <v>161</v>
      </c>
      <c r="E19" s="46">
        <v>1196.6484814814817</v>
      </c>
      <c r="F19" s="46">
        <v>1657.35</v>
      </c>
      <c r="G19" s="21">
        <f t="shared" si="0"/>
        <v>0.3849931919423471</v>
      </c>
      <c r="H19" s="46">
        <v>1798.4</v>
      </c>
      <c r="I19" s="21">
        <f t="shared" si="1"/>
        <v>-7.8430827402135334E-2</v>
      </c>
    </row>
    <row r="20" spans="1:9" ht="16.5" x14ac:dyDescent="0.3">
      <c r="A20" s="37"/>
      <c r="B20" s="34" t="s">
        <v>6</v>
      </c>
      <c r="C20" s="15" t="s">
        <v>86</v>
      </c>
      <c r="D20" s="11" t="s">
        <v>161</v>
      </c>
      <c r="E20" s="46">
        <v>1251.2800000000002</v>
      </c>
      <c r="F20" s="46">
        <v>1378.1999999999998</v>
      </c>
      <c r="G20" s="21">
        <f t="shared" si="0"/>
        <v>0.10143213349530049</v>
      </c>
      <c r="H20" s="46">
        <v>1478.1999999999998</v>
      </c>
      <c r="I20" s="21">
        <f t="shared" si="1"/>
        <v>-6.7649844405357873E-2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1162.817</v>
      </c>
      <c r="F21" s="46">
        <v>1159.8499999999999</v>
      </c>
      <c r="G21" s="21">
        <f t="shared" si="0"/>
        <v>-2.551562283661228E-3</v>
      </c>
      <c r="H21" s="46">
        <v>1238.1500000000001</v>
      </c>
      <c r="I21" s="21">
        <f t="shared" si="1"/>
        <v>-6.3239510560109985E-2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1495.6333333333332</v>
      </c>
      <c r="F22" s="46">
        <v>1332.4</v>
      </c>
      <c r="G22" s="21">
        <f t="shared" si="0"/>
        <v>-0.10913994071630734</v>
      </c>
      <c r="H22" s="46">
        <v>1420.1999999999998</v>
      </c>
      <c r="I22" s="21">
        <f t="shared" si="1"/>
        <v>-6.1822278552316388E-2</v>
      </c>
    </row>
    <row r="23" spans="1:9" ht="16.5" x14ac:dyDescent="0.3">
      <c r="A23" s="37"/>
      <c r="B23" s="34" t="s">
        <v>8</v>
      </c>
      <c r="C23" s="15" t="s">
        <v>89</v>
      </c>
      <c r="D23" s="13" t="s">
        <v>161</v>
      </c>
      <c r="E23" s="46">
        <v>1949.2603333333334</v>
      </c>
      <c r="F23" s="46">
        <v>2725.2249999999999</v>
      </c>
      <c r="G23" s="21">
        <f t="shared" si="0"/>
        <v>0.39808159710495306</v>
      </c>
      <c r="H23" s="46">
        <v>2881.4749999999999</v>
      </c>
      <c r="I23" s="21">
        <f t="shared" si="1"/>
        <v>-5.4225700379146098E-2</v>
      </c>
    </row>
    <row r="24" spans="1:9" ht="16.5" x14ac:dyDescent="0.3">
      <c r="A24" s="37"/>
      <c r="B24" s="34" t="s">
        <v>14</v>
      </c>
      <c r="C24" s="15" t="s">
        <v>94</v>
      </c>
      <c r="D24" s="13" t="s">
        <v>81</v>
      </c>
      <c r="E24" s="46">
        <v>494.9</v>
      </c>
      <c r="F24" s="46">
        <v>492.4</v>
      </c>
      <c r="G24" s="21">
        <f t="shared" si="0"/>
        <v>-5.0515255607193376E-3</v>
      </c>
      <c r="H24" s="46">
        <v>504.9</v>
      </c>
      <c r="I24" s="21">
        <f t="shared" si="1"/>
        <v>-2.475737769855417E-2</v>
      </c>
    </row>
    <row r="25" spans="1:9" ht="16.5" x14ac:dyDescent="0.3">
      <c r="A25" s="37"/>
      <c r="B25" s="34" t="s">
        <v>17</v>
      </c>
      <c r="C25" s="15" t="s">
        <v>97</v>
      </c>
      <c r="D25" s="13" t="s">
        <v>161</v>
      </c>
      <c r="E25" s="46">
        <v>1024.5583333333334</v>
      </c>
      <c r="F25" s="46">
        <v>1006.9</v>
      </c>
      <c r="G25" s="21">
        <f t="shared" si="0"/>
        <v>-1.7235068769469852E-2</v>
      </c>
      <c r="H25" s="46">
        <v>1017.4</v>
      </c>
      <c r="I25" s="21">
        <f t="shared" si="1"/>
        <v>-1.0320424611755455E-2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1182.0630000000001</v>
      </c>
      <c r="F26" s="46">
        <v>1373.1999999999998</v>
      </c>
      <c r="G26" s="21">
        <f t="shared" si="0"/>
        <v>0.16169781136876774</v>
      </c>
      <c r="H26" s="46">
        <v>1377.75</v>
      </c>
      <c r="I26" s="21">
        <f t="shared" si="1"/>
        <v>-3.3024859372166081E-3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1762.8852222222222</v>
      </c>
      <c r="F27" s="46">
        <v>1472.3</v>
      </c>
      <c r="G27" s="21">
        <f t="shared" si="0"/>
        <v>-0.16483502077118906</v>
      </c>
      <c r="H27" s="46">
        <v>1468.1333333333332</v>
      </c>
      <c r="I27" s="21">
        <f t="shared" si="1"/>
        <v>2.8380710198892536E-3</v>
      </c>
    </row>
    <row r="28" spans="1:9" ht="16.5" x14ac:dyDescent="0.3">
      <c r="A28" s="37"/>
      <c r="B28" s="34" t="s">
        <v>19</v>
      </c>
      <c r="C28" s="15" t="s">
        <v>99</v>
      </c>
      <c r="D28" s="13" t="s">
        <v>161</v>
      </c>
      <c r="E28" s="46">
        <v>883.20966666666675</v>
      </c>
      <c r="F28" s="46">
        <v>971.45</v>
      </c>
      <c r="G28" s="21">
        <f t="shared" si="0"/>
        <v>9.9908704199719992E-2</v>
      </c>
      <c r="H28" s="46">
        <v>915.2</v>
      </c>
      <c r="I28" s="21">
        <f t="shared" si="1"/>
        <v>6.1461975524475521E-2</v>
      </c>
    </row>
    <row r="29" spans="1:9" ht="17.25" thickBot="1" x14ac:dyDescent="0.35">
      <c r="A29" s="38"/>
      <c r="B29" s="34" t="s">
        <v>16</v>
      </c>
      <c r="C29" s="15" t="s">
        <v>96</v>
      </c>
      <c r="D29" s="13" t="s">
        <v>81</v>
      </c>
      <c r="E29" s="46">
        <v>468.23333333333335</v>
      </c>
      <c r="F29" s="46">
        <v>543.20000000000005</v>
      </c>
      <c r="G29" s="21">
        <f t="shared" si="0"/>
        <v>0.16010536057521185</v>
      </c>
      <c r="H29" s="46">
        <v>509.9</v>
      </c>
      <c r="I29" s="21">
        <f t="shared" si="1"/>
        <v>6.5306922926064076E-2</v>
      </c>
    </row>
    <row r="30" spans="1:9" ht="16.5" x14ac:dyDescent="0.3">
      <c r="A30" s="37"/>
      <c r="B30" s="34" t="s">
        <v>11</v>
      </c>
      <c r="C30" s="15" t="s">
        <v>91</v>
      </c>
      <c r="D30" s="13" t="s">
        <v>81</v>
      </c>
      <c r="E30" s="46">
        <v>330.09699999999998</v>
      </c>
      <c r="F30" s="46">
        <v>400.8</v>
      </c>
      <c r="G30" s="21">
        <f t="shared" si="0"/>
        <v>0.21418855669697101</v>
      </c>
      <c r="H30" s="46">
        <v>374</v>
      </c>
      <c r="I30" s="21">
        <f t="shared" si="1"/>
        <v>7.1657754010695213E-2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1158.8763333333334</v>
      </c>
      <c r="F31" s="49">
        <v>1332.6999999999998</v>
      </c>
      <c r="G31" s="23">
        <f t="shared" si="0"/>
        <v>0.14999328372397494</v>
      </c>
      <c r="H31" s="49">
        <v>1207.4000000000001</v>
      </c>
      <c r="I31" s="23">
        <f t="shared" si="1"/>
        <v>0.10377671028656595</v>
      </c>
    </row>
    <row r="32" spans="1:9" ht="15.75" customHeight="1" thickBot="1" x14ac:dyDescent="0.25">
      <c r="A32" s="186" t="s">
        <v>188</v>
      </c>
      <c r="B32" s="187"/>
      <c r="C32" s="187"/>
      <c r="D32" s="188"/>
      <c r="E32" s="106">
        <f>SUM(E16:E31)</f>
        <v>16002.778703703705</v>
      </c>
      <c r="F32" s="107">
        <f>SUM(F16:F31)</f>
        <v>17484.024999999998</v>
      </c>
      <c r="G32" s="108">
        <f t="shared" ref="G32" si="2">(F32-E32)/E32</f>
        <v>9.2561818401792367E-2</v>
      </c>
      <c r="H32" s="107">
        <f>SUM(H16:H31)</f>
        <v>18060.183333333334</v>
      </c>
      <c r="I32" s="111">
        <f t="shared" ref="I32" si="3">(F32-H32)/H32</f>
        <v>-3.1902130930749305E-2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2208.6296296296296</v>
      </c>
      <c r="F34" s="54">
        <v>2558.3000000000002</v>
      </c>
      <c r="G34" s="21">
        <f>(F34-E34)/E34</f>
        <v>0.1583200576861806</v>
      </c>
      <c r="H34" s="54">
        <v>2582</v>
      </c>
      <c r="I34" s="21">
        <f>(F34-H34)/H34</f>
        <v>-9.1789310611928038E-3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2572.9761904761908</v>
      </c>
      <c r="F35" s="46">
        <v>2575</v>
      </c>
      <c r="G35" s="21">
        <f>(F35-E35)/E35</f>
        <v>7.8656364225221332E-4</v>
      </c>
      <c r="H35" s="46">
        <v>2588.9250000000002</v>
      </c>
      <c r="I35" s="21">
        <f>(F35-H35)/H35</f>
        <v>-5.3786803402957528E-3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2131.9444444444443</v>
      </c>
      <c r="F36" s="46">
        <v>1909.7249999999999</v>
      </c>
      <c r="G36" s="21">
        <f>(F36-E36)/E36</f>
        <v>-0.10423322475570032</v>
      </c>
      <c r="H36" s="46">
        <v>1918.125</v>
      </c>
      <c r="I36" s="21">
        <f>(F36-H36)/H36</f>
        <v>-4.3792766373412012E-3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1745.827777777778</v>
      </c>
      <c r="F37" s="46">
        <v>1477.0833333333335</v>
      </c>
      <c r="G37" s="21">
        <f>(F37-E37)/E37</f>
        <v>-0.15393525516389872</v>
      </c>
      <c r="H37" s="46">
        <v>1450.375</v>
      </c>
      <c r="I37" s="21">
        <f>(F37-H37)/H37</f>
        <v>1.841477778735395E-2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1173.75</v>
      </c>
      <c r="F38" s="49">
        <v>1451</v>
      </c>
      <c r="G38" s="23">
        <f>(F38-E38)/E38</f>
        <v>0.23620873269435569</v>
      </c>
      <c r="H38" s="49">
        <v>1352.25</v>
      </c>
      <c r="I38" s="23">
        <f>(F38-H38)/H38</f>
        <v>7.3026437419116283E-2</v>
      </c>
    </row>
    <row r="39" spans="1:9" ht="15.75" customHeight="1" thickBot="1" x14ac:dyDescent="0.25">
      <c r="A39" s="186" t="s">
        <v>189</v>
      </c>
      <c r="B39" s="187"/>
      <c r="C39" s="187"/>
      <c r="D39" s="188"/>
      <c r="E39" s="86">
        <f>SUM(E34:E38)</f>
        <v>9833.1280423280423</v>
      </c>
      <c r="F39" s="109">
        <f>SUM(F34:F38)</f>
        <v>9971.1083333333336</v>
      </c>
      <c r="G39" s="110">
        <f t="shared" ref="G39" si="4">(F39-E39)/E39</f>
        <v>1.4032186951226129E-2</v>
      </c>
      <c r="H39" s="109">
        <f>SUM(H34:H38)</f>
        <v>9891.6749999999993</v>
      </c>
      <c r="I39" s="111">
        <f t="shared" ref="I39" si="5">(F39-H39)/H39</f>
        <v>8.0303217941687637E-3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25852.111111111109</v>
      </c>
      <c r="F41" s="46">
        <v>26898.3</v>
      </c>
      <c r="G41" s="21">
        <f t="shared" ref="G41:G46" si="6">(F41-E41)/E41</f>
        <v>4.046821880009803E-2</v>
      </c>
      <c r="H41" s="46">
        <v>27031.599999999999</v>
      </c>
      <c r="I41" s="21">
        <f t="shared" ref="I41:I46" si="7">(F41-H41)/H41</f>
        <v>-4.931265629855402E-3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6">
        <v>6130</v>
      </c>
      <c r="F42" s="46">
        <v>6033.2</v>
      </c>
      <c r="G42" s="21">
        <f t="shared" si="6"/>
        <v>-1.5791190864600357E-2</v>
      </c>
      <c r="H42" s="46">
        <v>6033.2</v>
      </c>
      <c r="I42" s="21">
        <f t="shared" si="7"/>
        <v>0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9968.3333333333339</v>
      </c>
      <c r="F43" s="57">
        <v>9968.5714285714294</v>
      </c>
      <c r="G43" s="21">
        <f t="shared" si="6"/>
        <v>2.3885160150016183E-5</v>
      </c>
      <c r="H43" s="57">
        <v>9968.3333333333339</v>
      </c>
      <c r="I43" s="21">
        <f t="shared" si="7"/>
        <v>2.3885160150016183E-5</v>
      </c>
    </row>
    <row r="44" spans="1:9" ht="16.5" x14ac:dyDescent="0.3">
      <c r="A44" s="37"/>
      <c r="B44" s="34" t="s">
        <v>32</v>
      </c>
      <c r="C44" s="15" t="s">
        <v>106</v>
      </c>
      <c r="D44" s="11" t="s">
        <v>161</v>
      </c>
      <c r="E44" s="47">
        <v>14928.374074074074</v>
      </c>
      <c r="F44" s="47">
        <v>15152.044444444444</v>
      </c>
      <c r="G44" s="21">
        <f t="shared" si="6"/>
        <v>1.4982902308082923E-2</v>
      </c>
      <c r="H44" s="47">
        <v>15146.522222222222</v>
      </c>
      <c r="I44" s="21">
        <f t="shared" si="7"/>
        <v>3.6458681017349114E-4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12433.666666666666</v>
      </c>
      <c r="F45" s="47">
        <v>12080</v>
      </c>
      <c r="G45" s="21">
        <f t="shared" si="6"/>
        <v>-2.8444277633307372E-2</v>
      </c>
      <c r="H45" s="47">
        <v>12030</v>
      </c>
      <c r="I45" s="21">
        <f t="shared" si="7"/>
        <v>4.1562759767248547E-3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11196.416666666666</v>
      </c>
      <c r="F46" s="50">
        <v>11492.5</v>
      </c>
      <c r="G46" s="31">
        <f t="shared" si="6"/>
        <v>2.6444472561906022E-2</v>
      </c>
      <c r="H46" s="50">
        <v>11173.75</v>
      </c>
      <c r="I46" s="31">
        <f t="shared" si="7"/>
        <v>2.8526680836782638E-2</v>
      </c>
    </row>
    <row r="47" spans="1:9" ht="15.75" customHeight="1" thickBot="1" x14ac:dyDescent="0.25">
      <c r="A47" s="186" t="s">
        <v>190</v>
      </c>
      <c r="B47" s="187"/>
      <c r="C47" s="187"/>
      <c r="D47" s="188"/>
      <c r="E47" s="86">
        <f>SUM(E41:E46)</f>
        <v>80508.901851851857</v>
      </c>
      <c r="F47" s="86">
        <f>SUM(F41:F46)</f>
        <v>81624.615873015864</v>
      </c>
      <c r="G47" s="110">
        <f t="shared" ref="G47" si="8">(F47-E47)/E47</f>
        <v>1.3858269029890433E-2</v>
      </c>
      <c r="H47" s="109">
        <f>SUM(H41:H46)</f>
        <v>81383.405555555553</v>
      </c>
      <c r="I47" s="111">
        <f t="shared" ref="I47" si="9">(F47-H47)/H47</f>
        <v>2.963875937775189E-3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6037.333333333333</v>
      </c>
      <c r="F49" s="43">
        <v>6144.4444444444443</v>
      </c>
      <c r="G49" s="21">
        <f t="shared" ref="G49:G54" si="10">(F49-E49)/E49</f>
        <v>1.7741460541813935E-2</v>
      </c>
      <c r="H49" s="43">
        <v>6144.4444444444443</v>
      </c>
      <c r="I49" s="21">
        <f t="shared" ref="I49:I54" si="11">(F49-H49)/H49</f>
        <v>0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19291.023809523809</v>
      </c>
      <c r="F50" s="47">
        <v>19273.75</v>
      </c>
      <c r="G50" s="21">
        <f t="shared" si="10"/>
        <v>-8.9543249204229638E-4</v>
      </c>
      <c r="H50" s="47">
        <v>19273.75</v>
      </c>
      <c r="I50" s="21">
        <f t="shared" si="11"/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17850.10042857143</v>
      </c>
      <c r="F51" s="47">
        <v>18591.34888888889</v>
      </c>
      <c r="G51" s="21">
        <f t="shared" si="10"/>
        <v>4.1526290750218658E-2</v>
      </c>
      <c r="H51" s="47">
        <v>18591.34888888889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1974.7142857142856</v>
      </c>
      <c r="F52" s="47">
        <v>2199.2857142857142</v>
      </c>
      <c r="G52" s="21">
        <f t="shared" si="10"/>
        <v>0.11372350430442023</v>
      </c>
      <c r="H52" s="47">
        <v>2199.2857142857142</v>
      </c>
      <c r="I52" s="21">
        <f t="shared" si="11"/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24386.925925925927</v>
      </c>
      <c r="F53" s="47">
        <v>27101</v>
      </c>
      <c r="G53" s="21">
        <f t="shared" si="10"/>
        <v>0.11129217689502718</v>
      </c>
      <c r="H53" s="47">
        <v>27101</v>
      </c>
      <c r="I53" s="21">
        <f t="shared" si="11"/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5232.0370370370374</v>
      </c>
      <c r="F54" s="50">
        <v>4973.333333333333</v>
      </c>
      <c r="G54" s="31">
        <f t="shared" si="10"/>
        <v>-4.9446076522847257E-2</v>
      </c>
      <c r="H54" s="50">
        <v>4942.7777777777774</v>
      </c>
      <c r="I54" s="31">
        <f t="shared" si="11"/>
        <v>6.1818590536135984E-3</v>
      </c>
    </row>
    <row r="55" spans="1:9" ht="15.75" customHeight="1" thickBot="1" x14ac:dyDescent="0.25">
      <c r="A55" s="186" t="s">
        <v>191</v>
      </c>
      <c r="B55" s="187"/>
      <c r="C55" s="187"/>
      <c r="D55" s="188"/>
      <c r="E55" s="86">
        <f>SUM(E49:E54)</f>
        <v>74772.134820105814</v>
      </c>
      <c r="F55" s="86">
        <f>SUM(F49:F54)</f>
        <v>78283.162380952373</v>
      </c>
      <c r="G55" s="110">
        <f t="shared" ref="G55" si="12">(F55-E55)/E55</f>
        <v>4.6956363748256444E-2</v>
      </c>
      <c r="H55" s="86">
        <f>SUM(H49:H54)</f>
        <v>78252.606825396826</v>
      </c>
      <c r="I55" s="111">
        <f t="shared" ref="I55" si="13">(F55-H55)/H55</f>
        <v>3.9047332472546702E-4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39</v>
      </c>
      <c r="C57" s="19" t="s">
        <v>116</v>
      </c>
      <c r="D57" s="20" t="s">
        <v>114</v>
      </c>
      <c r="E57" s="43">
        <v>3996.1666666666665</v>
      </c>
      <c r="F57" s="66">
        <v>3775.4285714285716</v>
      </c>
      <c r="G57" s="22">
        <f t="shared" ref="G57:G65" si="14">(F57-E57)/E57</f>
        <v>-5.5237459708410971E-2</v>
      </c>
      <c r="H57" s="66">
        <v>4013</v>
      </c>
      <c r="I57" s="22">
        <f t="shared" ref="I57:I65" si="15">(F57-H57)/H57</f>
        <v>-5.9200455661955753E-2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2035.8333333333333</v>
      </c>
      <c r="F59" s="70">
        <v>2032.5</v>
      </c>
      <c r="G59" s="21">
        <f t="shared" si="14"/>
        <v>-1.6373311502250959E-3</v>
      </c>
      <c r="H59" s="70">
        <v>2032.5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5500</v>
      </c>
      <c r="G60" s="21">
        <f t="shared" si="14"/>
        <v>0</v>
      </c>
      <c r="H60" s="70">
        <v>5500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61">
        <v>1886.25</v>
      </c>
      <c r="F61" s="105">
        <v>2163.3333333333335</v>
      </c>
      <c r="G61" s="21">
        <f t="shared" si="14"/>
        <v>0.14689639938148893</v>
      </c>
      <c r="H61" s="105">
        <v>2163.3333333333335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5437.9</v>
      </c>
      <c r="F62" s="73">
        <v>5157.5</v>
      </c>
      <c r="G62" s="29">
        <f t="shared" si="14"/>
        <v>-5.1564022876477988E-2</v>
      </c>
      <c r="H62" s="73">
        <v>5157.5</v>
      </c>
      <c r="I62" s="29">
        <f t="shared" si="15"/>
        <v>0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57">
        <v>17589.875</v>
      </c>
      <c r="F63" s="68">
        <v>20551.25</v>
      </c>
      <c r="G63" s="21">
        <f t="shared" si="14"/>
        <v>0.16835679616825019</v>
      </c>
      <c r="H63" s="68">
        <v>20551.25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4584.3999999999996</v>
      </c>
      <c r="F64" s="70">
        <v>4979.5</v>
      </c>
      <c r="G64" s="21">
        <f t="shared" si="14"/>
        <v>8.6183579094319951E-2</v>
      </c>
      <c r="H64" s="70">
        <v>4957</v>
      </c>
      <c r="I64" s="21">
        <f t="shared" si="15"/>
        <v>4.5390357070808959E-3</v>
      </c>
    </row>
    <row r="65" spans="1:9" ht="16.5" customHeight="1" thickBot="1" x14ac:dyDescent="0.35">
      <c r="A65" s="119"/>
      <c r="B65" s="100" t="s">
        <v>43</v>
      </c>
      <c r="C65" s="16" t="s">
        <v>119</v>
      </c>
      <c r="D65" s="12" t="s">
        <v>114</v>
      </c>
      <c r="E65" s="50">
        <v>4638.125</v>
      </c>
      <c r="F65" s="50">
        <v>4472.7777777777774</v>
      </c>
      <c r="G65" s="29">
        <f t="shared" si="14"/>
        <v>-3.5649583015167255E-2</v>
      </c>
      <c r="H65" s="50">
        <v>4383.8888888888887</v>
      </c>
      <c r="I65" s="29">
        <f t="shared" si="15"/>
        <v>2.0276264098339835E-2</v>
      </c>
    </row>
    <row r="66" spans="1:9" ht="15.75" customHeight="1" thickBot="1" x14ac:dyDescent="0.25">
      <c r="A66" s="186" t="s">
        <v>192</v>
      </c>
      <c r="B66" s="201"/>
      <c r="C66" s="201"/>
      <c r="D66" s="202"/>
      <c r="E66" s="106">
        <f>SUM(E57:E65)</f>
        <v>49418.55</v>
      </c>
      <c r="F66" s="106">
        <f>SUM(F57:F65)</f>
        <v>52382.289682539689</v>
      </c>
      <c r="G66" s="108">
        <f t="shared" ref="G66" si="16">(F66-E66)/E66</f>
        <v>5.9972210486541715E-2</v>
      </c>
      <c r="H66" s="106">
        <f>SUM(H57:H65)</f>
        <v>52508.472222222219</v>
      </c>
      <c r="I66" s="111">
        <f t="shared" ref="I66" si="17">(F66-H66)/H66</f>
        <v>-2.4030891462335818E-3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5847.3999999999987</v>
      </c>
      <c r="F68" s="54">
        <v>6452.7777777777774</v>
      </c>
      <c r="G68" s="21">
        <f t="shared" ref="G68:G73" si="18">(F68-E68)/E68</f>
        <v>0.10352939388066128</v>
      </c>
      <c r="H68" s="54">
        <v>6452.7777777777774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47154.083333333336</v>
      </c>
      <c r="F69" s="46">
        <v>47046.625</v>
      </c>
      <c r="G69" s="21">
        <f t="shared" si="18"/>
        <v>-2.2788765200610571E-3</v>
      </c>
      <c r="H69" s="46">
        <v>47046.625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12342.930555555557</v>
      </c>
      <c r="F70" s="46">
        <v>12748.75</v>
      </c>
      <c r="G70" s="21">
        <f t="shared" si="18"/>
        <v>3.287869461938956E-2</v>
      </c>
      <c r="H70" s="46">
        <v>12748.75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6530</v>
      </c>
      <c r="F71" s="46">
        <v>7551.333333333333</v>
      </c>
      <c r="G71" s="21">
        <f t="shared" si="18"/>
        <v>0.15640632976008162</v>
      </c>
      <c r="H71" s="46">
        <v>7551.333333333333</v>
      </c>
      <c r="I71" s="21">
        <f t="shared" si="19"/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3602.4444444444448</v>
      </c>
      <c r="F72" s="46">
        <v>3846.5</v>
      </c>
      <c r="G72" s="21">
        <f t="shared" si="18"/>
        <v>6.7747208685460386E-2</v>
      </c>
      <c r="H72" s="46">
        <v>3846.5</v>
      </c>
      <c r="I72" s="21">
        <f t="shared" si="19"/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3427.9603174603176</v>
      </c>
      <c r="F73" s="58">
        <v>3529.1428571428573</v>
      </c>
      <c r="G73" s="31">
        <f t="shared" si="18"/>
        <v>2.9516835176640301E-2</v>
      </c>
      <c r="H73" s="58">
        <v>3505.5714285714284</v>
      </c>
      <c r="I73" s="31">
        <f t="shared" si="19"/>
        <v>6.723990382656273E-3</v>
      </c>
    </row>
    <row r="74" spans="1:9" ht="15.75" customHeight="1" thickBot="1" x14ac:dyDescent="0.25">
      <c r="A74" s="186" t="s">
        <v>214</v>
      </c>
      <c r="B74" s="187"/>
      <c r="C74" s="187"/>
      <c r="D74" s="188"/>
      <c r="E74" s="86">
        <f>SUM(E68:E73)</f>
        <v>78904.818650793648</v>
      </c>
      <c r="F74" s="86">
        <f>SUM(F68:F73)</f>
        <v>81175.128968253965</v>
      </c>
      <c r="G74" s="110">
        <f t="shared" ref="G74" si="20">(F74-E74)/E74</f>
        <v>2.8772771502181015E-2</v>
      </c>
      <c r="H74" s="86">
        <f>SUM(H68:H73)</f>
        <v>81151.557539682544</v>
      </c>
      <c r="I74" s="111">
        <f t="shared" ref="I74" si="21">(F74-H74)/H74</f>
        <v>2.9046181350116405E-4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3607.1999999999994</v>
      </c>
      <c r="F76" s="43">
        <v>3700.8888888888887</v>
      </c>
      <c r="G76" s="21">
        <f>(F76-E76)/E76</f>
        <v>2.5972745866292231E-2</v>
      </c>
      <c r="H76" s="43">
        <v>3725.8</v>
      </c>
      <c r="I76" s="21">
        <f>(F76-H76)/H76</f>
        <v>-6.6861106637799922E-3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2742.7777777777778</v>
      </c>
      <c r="F77" s="47">
        <v>2747.2222222222222</v>
      </c>
      <c r="G77" s="21">
        <f>(F77-E77)/E77</f>
        <v>1.620417257443755E-3</v>
      </c>
      <c r="H77" s="47">
        <v>2747.2222222222222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1295.0370370370372</v>
      </c>
      <c r="F78" s="47">
        <v>1320</v>
      </c>
      <c r="G78" s="21">
        <f>(F78-E78)/E78</f>
        <v>1.9275867986043471E-2</v>
      </c>
      <c r="H78" s="47">
        <v>1320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2171.4166666666665</v>
      </c>
      <c r="F79" s="47">
        <v>2117.1428571428573</v>
      </c>
      <c r="G79" s="21">
        <f>(F79-E79)/E79</f>
        <v>-2.4994654575956947E-2</v>
      </c>
      <c r="H79" s="47">
        <v>2117.1428571428573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1651.2962962962963</v>
      </c>
      <c r="F80" s="50">
        <v>1681.4</v>
      </c>
      <c r="G80" s="21">
        <f>(F80-E80)/E80</f>
        <v>1.8230346529101767E-2</v>
      </c>
      <c r="H80" s="50">
        <v>1662.6666666666667</v>
      </c>
      <c r="I80" s="21">
        <f>(F80-H80)/H80</f>
        <v>1.1267040898155582E-2</v>
      </c>
    </row>
    <row r="81" spans="1:11" ht="15.75" customHeight="1" thickBot="1" x14ac:dyDescent="0.25">
      <c r="A81" s="186" t="s">
        <v>193</v>
      </c>
      <c r="B81" s="187"/>
      <c r="C81" s="187"/>
      <c r="D81" s="188"/>
      <c r="E81" s="86">
        <f>SUM(E76:E80)</f>
        <v>11467.727777777776</v>
      </c>
      <c r="F81" s="86">
        <f>SUM(F76:F80)</f>
        <v>11566.653968253968</v>
      </c>
      <c r="G81" s="110">
        <f t="shared" ref="G81" si="22">(F81-E81)/E81</f>
        <v>8.6264857688627076E-3</v>
      </c>
      <c r="H81" s="86">
        <f>SUM(H76:H80)</f>
        <v>11572.831746031745</v>
      </c>
      <c r="I81" s="111">
        <f t="shared" ref="I81" si="23">(F81-H81)/H81</f>
        <v>-5.3381729842355422E-4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 t="shared" ref="G83:G89" si="24">(F83-E83)/E83</f>
        <v>0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1484.3333333333333</v>
      </c>
      <c r="F84" s="32">
        <v>1351.8</v>
      </c>
      <c r="G84" s="21">
        <f t="shared" si="24"/>
        <v>-8.9288120368291021E-2</v>
      </c>
      <c r="H84" s="32">
        <v>1351.8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959.16666666666663</v>
      </c>
      <c r="F85" s="47">
        <v>824.77777777777783</v>
      </c>
      <c r="G85" s="21">
        <f t="shared" si="24"/>
        <v>-0.14011004923255133</v>
      </c>
      <c r="H85" s="47">
        <v>824.77777777777783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1418.7</v>
      </c>
      <c r="F86" s="47">
        <v>1504.9</v>
      </c>
      <c r="G86" s="21">
        <f t="shared" si="24"/>
        <v>6.0759850567420906E-2</v>
      </c>
      <c r="H86" s="47">
        <v>1504.9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1745.4000000000003</v>
      </c>
      <c r="F87" s="61">
        <v>1933.8</v>
      </c>
      <c r="G87" s="21">
        <f t="shared" si="24"/>
        <v>0.10794087315228577</v>
      </c>
      <c r="H87" s="61">
        <v>1933.8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8303.3333333333339</v>
      </c>
      <c r="G88" s="21">
        <f t="shared" si="24"/>
        <v>-5.1047619047618981E-2</v>
      </c>
      <c r="H88" s="61">
        <v>8303.3333333333339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3901.9666666666672</v>
      </c>
      <c r="F89" s="50">
        <v>3996</v>
      </c>
      <c r="G89" s="23">
        <f t="shared" si="24"/>
        <v>2.4098958644785836E-2</v>
      </c>
      <c r="H89" s="50">
        <v>3996</v>
      </c>
      <c r="I89" s="23">
        <f t="shared" si="25"/>
        <v>0</v>
      </c>
    </row>
    <row r="90" spans="1:11" ht="15.75" customHeight="1" thickBot="1" x14ac:dyDescent="0.25">
      <c r="A90" s="186" t="s">
        <v>194</v>
      </c>
      <c r="B90" s="187"/>
      <c r="C90" s="187"/>
      <c r="D90" s="188"/>
      <c r="E90" s="86">
        <f>SUM(E83:E89)</f>
        <v>19725.995238095238</v>
      </c>
      <c r="F90" s="86">
        <f>SUM(F83:F89)</f>
        <v>19381.039682539682</v>
      </c>
      <c r="G90" s="120">
        <f t="shared" ref="G90:G91" si="26">(F90-E90)/E90</f>
        <v>-1.74873587563973E-2</v>
      </c>
      <c r="H90" s="86">
        <f>SUM(H83:H89)</f>
        <v>19381.039682539682</v>
      </c>
      <c r="I90" s="111">
        <f t="shared" ref="I90:I91" si="27">(F90-H90)/H90</f>
        <v>0</v>
      </c>
    </row>
    <row r="91" spans="1:11" ht="15.75" customHeight="1" thickBot="1" x14ac:dyDescent="0.25">
      <c r="A91" s="186" t="s">
        <v>195</v>
      </c>
      <c r="B91" s="187"/>
      <c r="C91" s="187"/>
      <c r="D91" s="188"/>
      <c r="E91" s="106">
        <f>SUM(E90+E81+E74+E66+E55+E47+E39+E32)</f>
        <v>340634.03508465609</v>
      </c>
      <c r="F91" s="106">
        <f>SUM(F32,F39,F47,F55,F66,F74,F81,F90)</f>
        <v>351868.02388888894</v>
      </c>
      <c r="G91" s="108">
        <f t="shared" si="26"/>
        <v>3.2979642804750631E-2</v>
      </c>
      <c r="H91" s="106">
        <f>SUM(H32,H39,H47,H55,H66,H74,H81,H90)</f>
        <v>352201.77190476196</v>
      </c>
      <c r="I91" s="121">
        <f t="shared" si="27"/>
        <v>-9.4760459059605676E-4</v>
      </c>
      <c r="J91" s="122"/>
    </row>
    <row r="92" spans="1:11" x14ac:dyDescent="0.25">
      <c r="E92" s="123"/>
      <c r="F92" s="123"/>
      <c r="K92" s="124"/>
    </row>
    <row r="95" spans="1:11" x14ac:dyDescent="0.25">
      <c r="E95" s="140"/>
      <c r="F95" s="140"/>
      <c r="G95" s="140"/>
      <c r="H95" s="140"/>
      <c r="I95" s="140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zoomScaleNormal="100" workbookViewId="0">
      <selection activeCell="K29" sqref="K29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1.25" customWidth="1"/>
    <col min="4" max="4" width="10.5" customWidth="1"/>
    <col min="5" max="5" width="11.5" customWidth="1"/>
    <col min="6" max="6" width="13.12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80" t="s">
        <v>3</v>
      </c>
      <c r="B13" s="180"/>
      <c r="C13" s="182" t="s">
        <v>0</v>
      </c>
      <c r="D13" s="176" t="s">
        <v>207</v>
      </c>
      <c r="E13" s="176" t="s">
        <v>208</v>
      </c>
      <c r="F13" s="176" t="s">
        <v>209</v>
      </c>
      <c r="G13" s="176" t="s">
        <v>210</v>
      </c>
      <c r="H13" s="176" t="s">
        <v>211</v>
      </c>
      <c r="I13" s="176" t="s">
        <v>212</v>
      </c>
    </row>
    <row r="14" spans="1:9" ht="42.75" customHeight="1" thickBot="1" x14ac:dyDescent="0.25">
      <c r="A14" s="181"/>
      <c r="B14" s="181"/>
      <c r="C14" s="183"/>
      <c r="D14" s="196"/>
      <c r="E14" s="196"/>
      <c r="F14" s="196"/>
      <c r="G14" s="177"/>
      <c r="H14" s="177"/>
      <c r="I14" s="196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1" t="s">
        <v>4</v>
      </c>
      <c r="C16" s="19" t="s">
        <v>163</v>
      </c>
      <c r="D16" s="137">
        <v>1125</v>
      </c>
      <c r="E16" s="138">
        <v>1750</v>
      </c>
      <c r="F16" s="142">
        <v>1500</v>
      </c>
      <c r="G16" s="143">
        <v>1500</v>
      </c>
      <c r="H16" s="138">
        <v>1233</v>
      </c>
      <c r="I16" s="144">
        <v>1421.6</v>
      </c>
    </row>
    <row r="17" spans="1:9" ht="16.5" x14ac:dyDescent="0.3">
      <c r="A17" s="92"/>
      <c r="B17" s="145" t="s">
        <v>5</v>
      </c>
      <c r="C17" s="15" t="s">
        <v>164</v>
      </c>
      <c r="D17" s="93">
        <v>1375</v>
      </c>
      <c r="E17" s="32">
        <v>1250</v>
      </c>
      <c r="F17" s="146">
        <v>2000</v>
      </c>
      <c r="G17" s="147">
        <v>1500</v>
      </c>
      <c r="H17" s="32">
        <v>1250</v>
      </c>
      <c r="I17" s="148">
        <v>1475</v>
      </c>
    </row>
    <row r="18" spans="1:9" ht="16.5" x14ac:dyDescent="0.3">
      <c r="A18" s="92"/>
      <c r="B18" s="145" t="s">
        <v>6</v>
      </c>
      <c r="C18" s="14" t="s">
        <v>165</v>
      </c>
      <c r="D18" s="149">
        <v>1125</v>
      </c>
      <c r="E18" s="150">
        <v>2000</v>
      </c>
      <c r="F18" s="146">
        <v>1500</v>
      </c>
      <c r="G18" s="151">
        <v>1500</v>
      </c>
      <c r="H18" s="150">
        <v>1333</v>
      </c>
      <c r="I18" s="148">
        <v>1491.6</v>
      </c>
    </row>
    <row r="19" spans="1:9" ht="16.5" x14ac:dyDescent="0.3">
      <c r="A19" s="92"/>
      <c r="B19" s="145" t="s">
        <v>7</v>
      </c>
      <c r="C19" s="15" t="s">
        <v>166</v>
      </c>
      <c r="D19" s="93">
        <v>875</v>
      </c>
      <c r="E19" s="32">
        <v>500</v>
      </c>
      <c r="F19" s="146">
        <v>1125</v>
      </c>
      <c r="G19" s="147">
        <v>825</v>
      </c>
      <c r="H19" s="32">
        <v>916</v>
      </c>
      <c r="I19" s="148">
        <v>848.2</v>
      </c>
    </row>
    <row r="20" spans="1:9" ht="16.5" x14ac:dyDescent="0.3">
      <c r="A20" s="92"/>
      <c r="B20" s="145" t="s">
        <v>8</v>
      </c>
      <c r="C20" s="15" t="s">
        <v>167</v>
      </c>
      <c r="D20" s="93">
        <v>2500</v>
      </c>
      <c r="E20" s="32">
        <v>3000</v>
      </c>
      <c r="F20" s="146">
        <v>2500</v>
      </c>
      <c r="G20" s="147">
        <v>2250</v>
      </c>
      <c r="H20" s="32">
        <v>1916</v>
      </c>
      <c r="I20" s="148">
        <v>2433.1999999999998</v>
      </c>
    </row>
    <row r="21" spans="1:9" ht="16.5" x14ac:dyDescent="0.3">
      <c r="A21" s="92"/>
      <c r="B21" s="145" t="s">
        <v>9</v>
      </c>
      <c r="C21" s="15" t="s">
        <v>168</v>
      </c>
      <c r="D21" s="93">
        <v>1250</v>
      </c>
      <c r="E21" s="32">
        <v>1000</v>
      </c>
      <c r="F21" s="146">
        <v>1500</v>
      </c>
      <c r="G21" s="147">
        <v>1500</v>
      </c>
      <c r="H21" s="32">
        <v>1000</v>
      </c>
      <c r="I21" s="148">
        <v>1250</v>
      </c>
    </row>
    <row r="22" spans="1:9" ht="16.5" x14ac:dyDescent="0.3">
      <c r="A22" s="92"/>
      <c r="B22" s="145" t="s">
        <v>10</v>
      </c>
      <c r="C22" s="15" t="s">
        <v>169</v>
      </c>
      <c r="D22" s="93">
        <v>1375</v>
      </c>
      <c r="E22" s="32">
        <v>1250</v>
      </c>
      <c r="F22" s="146">
        <v>1500</v>
      </c>
      <c r="G22" s="147">
        <v>1000</v>
      </c>
      <c r="H22" s="32">
        <v>1000</v>
      </c>
      <c r="I22" s="148">
        <v>1225</v>
      </c>
    </row>
    <row r="23" spans="1:9" ht="16.5" x14ac:dyDescent="0.3">
      <c r="A23" s="92"/>
      <c r="B23" s="145" t="s">
        <v>11</v>
      </c>
      <c r="C23" s="15" t="s">
        <v>170</v>
      </c>
      <c r="D23" s="93">
        <v>250</v>
      </c>
      <c r="E23" s="32">
        <v>350</v>
      </c>
      <c r="F23" s="146">
        <v>500</v>
      </c>
      <c r="G23" s="147">
        <v>375</v>
      </c>
      <c r="H23" s="32">
        <v>433</v>
      </c>
      <c r="I23" s="148">
        <v>381.6</v>
      </c>
    </row>
    <row r="24" spans="1:9" ht="16.5" x14ac:dyDescent="0.3">
      <c r="A24" s="92"/>
      <c r="B24" s="145" t="s">
        <v>12</v>
      </c>
      <c r="C24" s="15" t="s">
        <v>171</v>
      </c>
      <c r="D24" s="93"/>
      <c r="E24" s="32">
        <v>350</v>
      </c>
      <c r="F24" s="146">
        <v>500</v>
      </c>
      <c r="G24" s="147">
        <v>375</v>
      </c>
      <c r="H24" s="32">
        <v>583</v>
      </c>
      <c r="I24" s="148">
        <v>452</v>
      </c>
    </row>
    <row r="25" spans="1:9" ht="16.5" x14ac:dyDescent="0.3">
      <c r="A25" s="92"/>
      <c r="B25" s="145" t="s">
        <v>13</v>
      </c>
      <c r="C25" s="15" t="s">
        <v>172</v>
      </c>
      <c r="D25" s="93">
        <v>500</v>
      </c>
      <c r="E25" s="32">
        <v>350</v>
      </c>
      <c r="F25" s="146">
        <v>500</v>
      </c>
      <c r="G25" s="147">
        <v>375</v>
      </c>
      <c r="H25" s="32">
        <v>500</v>
      </c>
      <c r="I25" s="148">
        <v>445</v>
      </c>
    </row>
    <row r="26" spans="1:9" ht="16.5" x14ac:dyDescent="0.3">
      <c r="A26" s="92"/>
      <c r="B26" s="145" t="s">
        <v>14</v>
      </c>
      <c r="C26" s="15" t="s">
        <v>173</v>
      </c>
      <c r="D26" s="93">
        <v>375</v>
      </c>
      <c r="E26" s="32">
        <v>500</v>
      </c>
      <c r="F26" s="146">
        <v>500</v>
      </c>
      <c r="G26" s="147">
        <v>375</v>
      </c>
      <c r="H26" s="32">
        <v>500</v>
      </c>
      <c r="I26" s="148">
        <v>450</v>
      </c>
    </row>
    <row r="27" spans="1:9" ht="16.5" x14ac:dyDescent="0.3">
      <c r="A27" s="92"/>
      <c r="B27" s="145" t="s">
        <v>15</v>
      </c>
      <c r="C27" s="15" t="s">
        <v>174</v>
      </c>
      <c r="D27" s="93">
        <v>1250</v>
      </c>
      <c r="E27" s="32">
        <v>1500</v>
      </c>
      <c r="F27" s="146">
        <v>1500</v>
      </c>
      <c r="G27" s="147">
        <v>1250</v>
      </c>
      <c r="H27" s="32">
        <v>1333</v>
      </c>
      <c r="I27" s="148">
        <v>1366.6</v>
      </c>
    </row>
    <row r="28" spans="1:9" ht="16.5" x14ac:dyDescent="0.3">
      <c r="A28" s="92"/>
      <c r="B28" s="152" t="s">
        <v>16</v>
      </c>
      <c r="C28" s="14" t="s">
        <v>175</v>
      </c>
      <c r="D28" s="149">
        <v>375</v>
      </c>
      <c r="E28" s="150">
        <v>500</v>
      </c>
      <c r="F28" s="146">
        <v>750</v>
      </c>
      <c r="G28" s="147">
        <v>375</v>
      </c>
      <c r="H28" s="32">
        <v>583</v>
      </c>
      <c r="I28" s="148">
        <v>516.6</v>
      </c>
    </row>
    <row r="29" spans="1:9" ht="16.5" x14ac:dyDescent="0.3">
      <c r="A29" s="92"/>
      <c r="B29" s="152" t="s">
        <v>17</v>
      </c>
      <c r="C29" s="14" t="s">
        <v>176</v>
      </c>
      <c r="D29" s="149"/>
      <c r="E29" s="150">
        <v>1500</v>
      </c>
      <c r="F29" s="146">
        <v>1000</v>
      </c>
      <c r="G29" s="147">
        <v>1000</v>
      </c>
      <c r="H29" s="32">
        <v>1000</v>
      </c>
      <c r="I29" s="148">
        <v>1125</v>
      </c>
    </row>
    <row r="30" spans="1:9" ht="16.5" x14ac:dyDescent="0.3">
      <c r="A30" s="92"/>
      <c r="B30" s="145" t="s">
        <v>18</v>
      </c>
      <c r="C30" s="15" t="s">
        <v>177</v>
      </c>
      <c r="D30" s="93">
        <v>1250</v>
      </c>
      <c r="E30" s="32">
        <v>2500</v>
      </c>
      <c r="F30" s="146">
        <v>1625</v>
      </c>
      <c r="G30" s="147">
        <v>1000</v>
      </c>
      <c r="H30" s="32">
        <v>833</v>
      </c>
      <c r="I30" s="148">
        <v>1441.6</v>
      </c>
    </row>
    <row r="31" spans="1:9" ht="16.5" customHeight="1" thickBot="1" x14ac:dyDescent="0.35">
      <c r="A31" s="94"/>
      <c r="B31" s="153" t="s">
        <v>19</v>
      </c>
      <c r="C31" s="154" t="s">
        <v>178</v>
      </c>
      <c r="D31" s="155">
        <v>1000</v>
      </c>
      <c r="E31" s="156">
        <v>1250</v>
      </c>
      <c r="F31" s="157">
        <v>1375</v>
      </c>
      <c r="G31" s="158">
        <v>1000</v>
      </c>
      <c r="H31" s="139">
        <v>916</v>
      </c>
      <c r="I31" s="165">
        <v>1108.2</v>
      </c>
    </row>
    <row r="32" spans="1:9" ht="17.25" customHeight="1" thickBot="1" x14ac:dyDescent="0.3">
      <c r="A32" s="90" t="s">
        <v>20</v>
      </c>
      <c r="B32" s="159" t="s">
        <v>21</v>
      </c>
      <c r="C32" s="160"/>
      <c r="D32" s="161"/>
      <c r="E32" s="161"/>
      <c r="F32" s="162"/>
      <c r="G32" s="161"/>
      <c r="H32" s="163"/>
      <c r="I32" s="172"/>
    </row>
    <row r="33" spans="1:9" ht="16.5" x14ac:dyDescent="0.3">
      <c r="A33" s="91"/>
      <c r="B33" s="141" t="s">
        <v>26</v>
      </c>
      <c r="C33" s="136" t="s">
        <v>179</v>
      </c>
      <c r="D33" s="137">
        <v>2000</v>
      </c>
      <c r="E33" s="137">
        <v>2500</v>
      </c>
      <c r="F33" s="142">
        <v>2500</v>
      </c>
      <c r="G33" s="144">
        <v>3000</v>
      </c>
      <c r="H33" s="138">
        <v>2000</v>
      </c>
      <c r="I33" s="83">
        <v>2400</v>
      </c>
    </row>
    <row r="34" spans="1:9" ht="16.5" x14ac:dyDescent="0.3">
      <c r="A34" s="92"/>
      <c r="B34" s="145" t="s">
        <v>27</v>
      </c>
      <c r="C34" s="15" t="s">
        <v>180</v>
      </c>
      <c r="D34" s="93">
        <v>2000</v>
      </c>
      <c r="E34" s="93">
        <v>2500</v>
      </c>
      <c r="F34" s="146">
        <v>2000</v>
      </c>
      <c r="G34" s="148">
        <v>3000</v>
      </c>
      <c r="H34" s="32">
        <v>2833</v>
      </c>
      <c r="I34" s="148">
        <v>2466.6</v>
      </c>
    </row>
    <row r="35" spans="1:9" ht="16.5" x14ac:dyDescent="0.3">
      <c r="A35" s="92"/>
      <c r="B35" s="152" t="s">
        <v>28</v>
      </c>
      <c r="C35" s="15" t="s">
        <v>181</v>
      </c>
      <c r="D35" s="93">
        <v>1875</v>
      </c>
      <c r="E35" s="93">
        <v>1750</v>
      </c>
      <c r="F35" s="146">
        <v>1750</v>
      </c>
      <c r="G35" s="148">
        <v>2000</v>
      </c>
      <c r="H35" s="32">
        <v>1416</v>
      </c>
      <c r="I35" s="148">
        <v>1758.2</v>
      </c>
    </row>
    <row r="36" spans="1:9" ht="16.5" x14ac:dyDescent="0.3">
      <c r="A36" s="92"/>
      <c r="B36" s="145" t="s">
        <v>29</v>
      </c>
      <c r="C36" s="15" t="s">
        <v>182</v>
      </c>
      <c r="D36" s="93"/>
      <c r="E36" s="93">
        <v>1500</v>
      </c>
      <c r="F36" s="146">
        <v>2000</v>
      </c>
      <c r="G36" s="148"/>
      <c r="H36" s="32">
        <v>1500</v>
      </c>
      <c r="I36" s="148">
        <v>1666.6666666666667</v>
      </c>
    </row>
    <row r="37" spans="1:9" ht="16.5" customHeight="1" thickBot="1" x14ac:dyDescent="0.35">
      <c r="A37" s="94"/>
      <c r="B37" s="152" t="s">
        <v>30</v>
      </c>
      <c r="C37" s="15" t="s">
        <v>183</v>
      </c>
      <c r="D37" s="164">
        <v>1125</v>
      </c>
      <c r="E37" s="164">
        <v>1500</v>
      </c>
      <c r="F37" s="157">
        <v>1250</v>
      </c>
      <c r="G37" s="165">
        <v>2250</v>
      </c>
      <c r="H37" s="166">
        <v>1166</v>
      </c>
      <c r="I37" s="165">
        <v>1458.2</v>
      </c>
    </row>
    <row r="38" spans="1:9" ht="17.25" customHeight="1" thickBot="1" x14ac:dyDescent="0.3">
      <c r="A38" s="90" t="s">
        <v>25</v>
      </c>
      <c r="B38" s="159" t="s">
        <v>51</v>
      </c>
      <c r="C38" s="160"/>
      <c r="D38" s="161"/>
      <c r="E38" s="161"/>
      <c r="F38" s="162"/>
      <c r="G38" s="167"/>
      <c r="H38" s="168"/>
      <c r="I38" s="172"/>
    </row>
    <row r="39" spans="1:9" ht="16.5" x14ac:dyDescent="0.3">
      <c r="A39" s="91"/>
      <c r="B39" s="141" t="s">
        <v>31</v>
      </c>
      <c r="C39" s="19" t="s">
        <v>213</v>
      </c>
      <c r="D39" s="42">
        <v>25000</v>
      </c>
      <c r="E39" s="42">
        <v>27000</v>
      </c>
      <c r="F39" s="142">
        <v>30000</v>
      </c>
      <c r="G39" s="169">
        <v>20000</v>
      </c>
      <c r="H39" s="170">
        <v>24333</v>
      </c>
      <c r="I39" s="83">
        <v>25266.6</v>
      </c>
    </row>
    <row r="40" spans="1:9" ht="17.25" thickBot="1" x14ac:dyDescent="0.35">
      <c r="A40" s="94"/>
      <c r="B40" s="153" t="s">
        <v>32</v>
      </c>
      <c r="C40" s="16" t="s">
        <v>185</v>
      </c>
      <c r="D40" s="49">
        <v>15000</v>
      </c>
      <c r="E40" s="49">
        <v>17000</v>
      </c>
      <c r="F40" s="157">
        <v>16000</v>
      </c>
      <c r="G40" s="85">
        <v>14500</v>
      </c>
      <c r="H40" s="171">
        <v>16666</v>
      </c>
      <c r="I40" s="95">
        <v>15833.2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11-06-2018</vt:lpstr>
      <vt:lpstr>By Order</vt:lpstr>
      <vt:lpstr>All Stores</vt:lpstr>
      <vt:lpstr>'11-06-2018'!Print_Titles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2018-06-06T10:15:01Z</cp:lastPrinted>
  <dcterms:created xsi:type="dcterms:W3CDTF">2010-10-20T06:23:14Z</dcterms:created>
  <dcterms:modified xsi:type="dcterms:W3CDTF">2018-06-14T10:16:54Z</dcterms:modified>
</cp:coreProperties>
</file>