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8-06-2018" sheetId="9" r:id="rId4"/>
    <sheet name="By Order" sheetId="11" r:id="rId5"/>
    <sheet name="All Stores" sheetId="12" r:id="rId6"/>
  </sheets>
  <definedNames>
    <definedName name="_xlnm.Print_Titles" localSheetId="3">'18-06-2018'!$12:$14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79" i="11"/>
  <c r="G79" i="11"/>
  <c r="I78" i="11"/>
  <c r="G78" i="11"/>
  <c r="I77" i="11"/>
  <c r="G77" i="11"/>
  <c r="I76" i="11"/>
  <c r="G76" i="11"/>
  <c r="I80" i="11"/>
  <c r="G80" i="11"/>
  <c r="I73" i="11"/>
  <c r="G73" i="11"/>
  <c r="I71" i="11"/>
  <c r="G71" i="11"/>
  <c r="I72" i="11"/>
  <c r="G72" i="11"/>
  <c r="I69" i="11"/>
  <c r="G69" i="11"/>
  <c r="I68" i="11"/>
  <c r="G68" i="11"/>
  <c r="I70" i="11"/>
  <c r="G70" i="11"/>
  <c r="I65" i="11"/>
  <c r="G65" i="11"/>
  <c r="I64" i="11"/>
  <c r="G64" i="11"/>
  <c r="I63" i="11"/>
  <c r="G63" i="11"/>
  <c r="I62" i="11"/>
  <c r="G62" i="11"/>
  <c r="I61" i="11"/>
  <c r="G61" i="11"/>
  <c r="I60" i="11"/>
  <c r="G60" i="11"/>
  <c r="I59" i="11"/>
  <c r="G59" i="11"/>
  <c r="I58" i="11"/>
  <c r="G58" i="11"/>
  <c r="I57" i="11"/>
  <c r="G57" i="11"/>
  <c r="I53" i="11"/>
  <c r="G53" i="11"/>
  <c r="I52" i="11"/>
  <c r="G52" i="11"/>
  <c r="I51" i="11"/>
  <c r="G51" i="11"/>
  <c r="I50" i="11"/>
  <c r="G50" i="11"/>
  <c r="I54" i="11"/>
  <c r="G54" i="11"/>
  <c r="I49" i="11"/>
  <c r="G49" i="11"/>
  <c r="I46" i="11"/>
  <c r="G46" i="11"/>
  <c r="I42" i="11"/>
  <c r="G42" i="11"/>
  <c r="I43" i="11"/>
  <c r="G43" i="11"/>
  <c r="I45" i="11"/>
  <c r="G45" i="11"/>
  <c r="I44" i="11"/>
  <c r="G44" i="11"/>
  <c r="I41" i="11"/>
  <c r="G41" i="11"/>
  <c r="I38" i="11"/>
  <c r="G38" i="11"/>
  <c r="I35" i="11"/>
  <c r="G35" i="11"/>
  <c r="I37" i="11"/>
  <c r="G37" i="11"/>
  <c r="I34" i="11"/>
  <c r="G34" i="11"/>
  <c r="I36" i="11"/>
  <c r="G36" i="11"/>
  <c r="I18" i="11"/>
  <c r="G18" i="11"/>
  <c r="I22" i="11"/>
  <c r="G22" i="11"/>
  <c r="I27" i="11"/>
  <c r="G27" i="11"/>
  <c r="I20" i="11"/>
  <c r="G20" i="11"/>
  <c r="I21" i="11"/>
  <c r="G21" i="11"/>
  <c r="I28" i="11"/>
  <c r="G28" i="11"/>
  <c r="I30" i="11"/>
  <c r="G30" i="11"/>
  <c r="I31" i="11"/>
  <c r="G31" i="11"/>
  <c r="I29" i="11"/>
  <c r="G29" i="11"/>
  <c r="I24" i="11"/>
  <c r="G24" i="11"/>
  <c r="I17" i="11"/>
  <c r="G17" i="11"/>
  <c r="I26" i="11"/>
  <c r="G26" i="11"/>
  <c r="I19" i="11"/>
  <c r="G19" i="11"/>
  <c r="I23" i="11"/>
  <c r="G23" i="11"/>
  <c r="I16" i="11"/>
  <c r="G16" i="11"/>
  <c r="I25" i="11"/>
  <c r="G25" i="11"/>
  <c r="D41" i="8" l="1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<sst xmlns="http://schemas.openxmlformats.org/spreadsheetml/2006/main" count="849" uniqueCount="225">
  <si>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</si>
  <si>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</si>
  <si>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</si>
  <si>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</si>
  <si>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</si>
  <si>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</si>
  <si>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</si>
  <si>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</si>
  <si>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</si>
  <si>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</si>
  <si>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</si>
  <si>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</si>
  <si>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</si>
  <si>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</si>
  <si>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</si>
  <si>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</si>
  <si>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</si>
  <si>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</si>
  <si>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</si>
  <si>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</si>
  <si>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</si>
  <si>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</si>
  <si>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</si>
  <si>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</si>
  <si>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</si>
  <si>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</si>
  <si>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</si>
  <si>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</si>
  <si>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</si>
  <si>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</si>
  <si>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</si>
  <si>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</si>
  <si>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</si>
  <si>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</si>
  <si>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</si>
  <si>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</si>
  <si>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</si>
  <si>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</si>
  <si>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</si>
  <si>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</si>
  <si>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</si>
  <si>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</si>
  <si>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</si>
  <si>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</si>
  <si>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</si>
  <si>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</si>
  <si>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</si>
  <si>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</si>
  <si>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</si>
  <si>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</si>
  <si>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</si>
  <si>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</si>
  <si>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</si>
  <si>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</si>
  <si>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</si>
  <si>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</si>
  <si>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</si>
  <si>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</si>
  <si>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</si>
  <si>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</si>
  <si>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</si>
  <si>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</si>
  <si>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</si>
  <si>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</si>
  <si>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</si>
  <si>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</si>
  <si>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</si>
  <si>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</si>
  <si>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</si>
  <si>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</si>
  <si>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</si>
  <si>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</si>
  <si>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</si>
  <si>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</si>
  <si>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</si>
  <si>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</si>
  <si>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</si>
  <si>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</si>
  <si>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</si>
  <si>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</si>
  <si>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</si>
  <si>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</si>
  <si>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</si>
  <si>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</si>
  <si>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</si>
  <si>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</si>
  <si>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</si>
  <si>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</si>
  <si>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</si>
  <si>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</si>
  <si>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</si>
  <si>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</si>
  <si>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</si>
  <si>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</si>
  <si>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</si>
  <si>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</si>
  <si>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</si>
  <si>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</si>
  <si>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</si>
  <si>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</si>
  <si>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</si>
  <si>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</si>
  <si>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</si>
  <si>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</si>
  <si>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</si>
  <si>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</si>
  <si>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</si>
  <si>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</si>
  <si>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</si>
  <si>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</si>
  <si>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</si>
  <si>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</si>
  <si>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</si>
  <si>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</si>
  <si>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</si>
  <si>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</si>
  <si>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</si>
  <si>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</si>
  <si>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</si>
  <si>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</si>
  <si>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</si>
  <si>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</si>
  <si>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</si>
  <si>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</si>
  <si>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</si>
  <si>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</si>
  <si>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</si>
  <si>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</si>
  <si>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</si>
  <si>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</si>
  <si>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</si>
  <si>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</si>
  <si>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</si>
  <si>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</si>
  <si>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</si>
  <si>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</si>
  <si>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</si>
  <si>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</si>
  <si>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</si>
  <si>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</si>
  <si>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</si>
  <si>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</si>
  <si>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</si>
  <si>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</si>
  <si>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</si>
  <si>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</si>
  <si>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</si>
  <si>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</si>
  <si>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</si>
  <si>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</si>
  <si>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</si>
  <si>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</si>
  <si>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</si>
  <si>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</si>
  <si>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</si>
  <si>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</si>
  <si>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</si>
  <si>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</si>
  <si>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</si>
  <si>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</si>
  <si>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</si>
  <si>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</si>
  <si>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</si>
  <si>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</si>
  <si>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</si>
  <si>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</si>
  <si>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</si>
  <si>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</si>
  <si>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</si>
  <si>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</si>
  <si>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</si>
  <si>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</si>
  <si>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</si>
  <si>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</si>
  <si>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</si>
  <si>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</si>
  <si>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</si>
  <si>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</si>
  <si>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</si>
  <si>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</si>
  <si>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</si>
  <si>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</si>
  <si>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</si>
  <si>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</si>
  <si>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</si>
  <si>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</si>
  <si>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</si>
  <si>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</si>
  <si>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</si>
  <si>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</si>
  <si>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</si>
  <si>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</si>
  <si>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</si>
  <si>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</si>
  <si>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</si>
  <si>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</si>
  <si>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</si>
  <si>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</si>
  <si>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</si>
  <si>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</si>
  <si>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</si>
  <si>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</si>
  <si>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</si>
  <si>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</si>
  <si>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</si>
  <si>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</si>
  <si>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</si>
  <si>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</si>
  <si>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</si>
  <si>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</si>
  <si>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</si>
  <si>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</si>
  <si>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</si>
  <si>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</si>
  <si>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</si>
  <si>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</si>
  <si>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</si>
  <si>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حزيران 2017 (ل.ل.)</t>
  </si>
  <si>
    <t>معدل أسعار  السوبرماركات في 11-06-2018 (ل.ل.)</t>
  </si>
  <si>
    <t>معدل أسعار المحلات والملاحم في 11-06-2018 (ل.ل.)</t>
  </si>
  <si>
    <t>المعدل العام للأسعار في 11-06-2018  (ل.ل.)</t>
  </si>
  <si>
    <t xml:space="preserve"> التاريخ 18 حزيران 2018</t>
  </si>
  <si>
    <t>معدل أسعار  السوبرماركات في 18-06-2018 (ل.ل.)</t>
  </si>
  <si>
    <t>معدل أسعار المحلات والملاحم في 18-06-2018 (ل.ل.)</t>
  </si>
  <si>
    <t>المعدل العام للأسعار في 18-06-2018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</si>
</sst>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0" fillId="0" borderId="1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3" t="s">
        <v>202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4" t="s">
        <v>3</v>
      </c>
      <c r="B12" s="180"/>
      <c r="C12" s="178" t="s">
        <v>0</v>
      </c>
      <c r="D12" s="176" t="s">
        <v>23</v>
      </c>
      <c r="E12" s="176" t="s">
        <v>217</v>
      </c>
      <c r="F12" s="176" t="s">
        <v>222</v>
      </c>
      <c r="G12" s="176" t="s">
        <v>197</v>
      </c>
      <c r="H12" s="176" t="s">
        <v>218</v>
      </c>
      <c r="I12" s="176" t="s">
        <v>187</v>
      </c>
    </row>
    <row r="13" spans="1:9" ht="38.25" customHeight="1" thickBot="1" x14ac:dyDescent="0.25">
      <c r="A13" s="175"/>
      <c r="B13" s="181"/>
      <c r="C13" s="179"/>
      <c r="D13" s="177"/>
      <c r="E13" s="177"/>
      <c r="F13" s="177"/>
      <c r="G13" s="177"/>
      <c r="H13" s="177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1158.8763333333334</v>
      </c>
      <c r="F15" s="43">
        <v>1373.8</v>
      </c>
      <c r="G15" s="45">
        <f>(F15-E15)/E15</f>
        <v>0.18545867275455613</v>
      </c>
      <c r="H15" s="43">
        <v>1243.8</v>
      </c>
      <c r="I15" s="45">
        <f>(F15-H15)/H15</f>
        <v>0.10451841132014794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1196.6484814814817</v>
      </c>
      <c r="F16" s="47">
        <v>1564.8</v>
      </c>
      <c r="G16" s="48">
        <f t="shared" ref="G16:G79" si="0">(F16-E16)/E16</f>
        <v>0.30765218375803832</v>
      </c>
      <c r="H16" s="47">
        <v>1839.7</v>
      </c>
      <c r="I16" s="44">
        <f t="shared" ref="I16:I30" si="1">(F16-H16)/H16</f>
        <v>-0.14942653693536995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1251.2800000000002</v>
      </c>
      <c r="F17" s="47">
        <v>1264.8</v>
      </c>
      <c r="G17" s="48">
        <f t="shared" si="0"/>
        <v>1.0804935745796107E-2</v>
      </c>
      <c r="H17" s="47">
        <v>1264.8</v>
      </c>
      <c r="I17" s="44">
        <f t="shared" si="1"/>
        <v>0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742.93333333333339</v>
      </c>
      <c r="F18" s="47">
        <v>757.3</v>
      </c>
      <c r="G18" s="48">
        <f>(F18-E18)/E18</f>
        <v>1.9337760229719884E-2</v>
      </c>
      <c r="H18" s="47">
        <v>731.3</v>
      </c>
      <c r="I18" s="44">
        <f>(F18-H18)/H18</f>
        <v>3.5553124572678792E-2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1949.2603333333334</v>
      </c>
      <c r="F19" s="47">
        <v>2832</v>
      </c>
      <c r="G19" s="48">
        <f>(F19-E19)/E19</f>
        <v>0.45285878523836642</v>
      </c>
      <c r="H19" s="47">
        <v>3017.25</v>
      </c>
      <c r="I19" s="44">
        <f t="shared" si="1"/>
        <v>-6.1396967437235897E-2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1162.817</v>
      </c>
      <c r="F20" s="47">
        <v>1104.7</v>
      </c>
      <c r="G20" s="48">
        <f t="shared" si="0"/>
        <v>-4.9979489463948291E-2</v>
      </c>
      <c r="H20" s="47">
        <v>1069.7</v>
      </c>
      <c r="I20" s="44">
        <f t="shared" si="1"/>
        <v>3.2719454052538094E-2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1495.6333333333332</v>
      </c>
      <c r="F21" s="47">
        <v>1399.7</v>
      </c>
      <c r="G21" s="48">
        <f t="shared" si="0"/>
        <v>-6.4142280862065013E-2</v>
      </c>
      <c r="H21" s="47">
        <v>1439.8</v>
      </c>
      <c r="I21" s="44">
        <f t="shared" si="1"/>
        <v>-2.7851090429226219E-2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330.09699999999998</v>
      </c>
      <c r="F22" s="47">
        <v>464.8</v>
      </c>
      <c r="G22" s="48">
        <f t="shared" si="0"/>
        <v>0.40807096095996037</v>
      </c>
      <c r="H22" s="47">
        <v>420</v>
      </c>
      <c r="I22" s="44">
        <f>(F22-H22)/H22</f>
        <v>0.10666666666666669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456.98333333333335</v>
      </c>
      <c r="F23" s="47">
        <v>579.79999999999995</v>
      </c>
      <c r="G23" s="48">
        <f t="shared" si="0"/>
        <v>0.26875524271490558</v>
      </c>
      <c r="H23" s="47">
        <v>369.8</v>
      </c>
      <c r="I23" s="44">
        <f t="shared" si="1"/>
        <v>0.56787452677122752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442.4</v>
      </c>
      <c r="F24" s="47">
        <v>579.79999999999995</v>
      </c>
      <c r="G24" s="48">
        <f t="shared" si="0"/>
        <v>0.31057866184448457</v>
      </c>
      <c r="H24" s="47">
        <v>429.8</v>
      </c>
      <c r="I24" s="44">
        <f t="shared" si="1"/>
        <v>0.34899953466728695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494.9</v>
      </c>
      <c r="F25" s="47">
        <v>559.79999999999995</v>
      </c>
      <c r="G25" s="48">
        <f t="shared" si="0"/>
        <v>0.13113760355627396</v>
      </c>
      <c r="H25" s="47">
        <v>534.79999999999995</v>
      </c>
      <c r="I25" s="44">
        <f t="shared" si="1"/>
        <v>4.6746447270007485E-2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1182.0630000000001</v>
      </c>
      <c r="F26" s="47">
        <v>1424.8</v>
      </c>
      <c r="G26" s="48">
        <f t="shared" si="0"/>
        <v>0.20535030704793217</v>
      </c>
      <c r="H26" s="47">
        <v>1379.8</v>
      </c>
      <c r="I26" s="44">
        <f t="shared" si="1"/>
        <v>3.2613422235106541E-2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468.23333333333335</v>
      </c>
      <c r="F27" s="47">
        <v>564.79999999999995</v>
      </c>
      <c r="G27" s="48">
        <f t="shared" si="0"/>
        <v>0.20623620701929224</v>
      </c>
      <c r="H27" s="47">
        <v>569.79999999999995</v>
      </c>
      <c r="I27" s="44">
        <f t="shared" si="1"/>
        <v>-8.775008775008775E-3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1024.5583333333334</v>
      </c>
      <c r="F28" s="47">
        <v>874.8</v>
      </c>
      <c r="G28" s="48">
        <f t="shared" si="0"/>
        <v>-0.14616867430681524</v>
      </c>
      <c r="H28" s="47">
        <v>888.8</v>
      </c>
      <c r="I28" s="44">
        <f t="shared" si="1"/>
        <v>-1.5751575157515751E-2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1762.8852222222222</v>
      </c>
      <c r="F29" s="47">
        <v>1518</v>
      </c>
      <c r="G29" s="48">
        <f t="shared" si="0"/>
        <v>-0.13891160872829242</v>
      </c>
      <c r="H29" s="47">
        <v>1503</v>
      </c>
      <c r="I29" s="44">
        <f t="shared" si="1"/>
        <v>9.9800399201596807E-3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883.20966666666675</v>
      </c>
      <c r="F30" s="50">
        <v>859.7</v>
      </c>
      <c r="G30" s="51">
        <f t="shared" si="0"/>
        <v>-2.6618443563230967E-2</v>
      </c>
      <c r="H30" s="50">
        <v>834.7</v>
      </c>
      <c r="I30" s="56">
        <f t="shared" si="1"/>
        <v>2.9950880555888341E-2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2572.9761904761908</v>
      </c>
      <c r="F32" s="43">
        <v>2805</v>
      </c>
      <c r="G32" s="45">
        <f t="shared" si="0"/>
        <v>9.0177208161754355E-2</v>
      </c>
      <c r="H32" s="43">
        <v>2750</v>
      </c>
      <c r="I32" s="44">
        <f>(F32-H32)/H32</f>
        <v>0.02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2208.6296296296296</v>
      </c>
      <c r="F33" s="47">
        <v>2574</v>
      </c>
      <c r="G33" s="48">
        <f t="shared" si="0"/>
        <v>0.16542853789009446</v>
      </c>
      <c r="H33" s="47">
        <v>2650</v>
      </c>
      <c r="I33" s="44">
        <f>(F33-H33)/H33</f>
        <v>-2.8679245283018868E-2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2131.9444444444443</v>
      </c>
      <c r="F34" s="47">
        <v>2167.5</v>
      </c>
      <c r="G34" s="48">
        <f t="shared" si="0"/>
        <v>1.6677524429967474E-2</v>
      </c>
      <c r="H34" s="47">
        <v>2061.25</v>
      </c>
      <c r="I34" s="44">
        <f>(F34-H34)/H34</f>
        <v>5.1546391752577317E-2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1745.827777777778</v>
      </c>
      <c r="F35" s="47">
        <v>1430</v>
      </c>
      <c r="G35" s="48">
        <f t="shared" si="0"/>
        <v>-0.18090431473131191</v>
      </c>
      <c r="H35" s="47">
        <v>1287.5</v>
      </c>
      <c r="I35" s="44">
        <f>(F35-H35)/H35</f>
        <v>0.11067961165048544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1173.75</v>
      </c>
      <c r="F36" s="50">
        <v>1668.8</v>
      </c>
      <c r="G36" s="51">
        <f t="shared" si="0"/>
        <v>0.42176783812566554</v>
      </c>
      <c r="H36" s="50">
        <v>1443.8</v>
      </c>
      <c r="I36" s="56">
        <f>(F36-H36)/H36</f>
        <v>0.15583875883086301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25852.111111111109</v>
      </c>
      <c r="F38" s="43">
        <v>28418.888888888891</v>
      </c>
      <c r="G38" s="45">
        <f t="shared" si="0"/>
        <v>9.9286969901448113E-2</v>
      </c>
      <c r="H38" s="43">
        <v>28530</v>
      </c>
      <c r="I38" s="44">
        <f t="shared" ref="I38:I43" si="2">(F38-H38)/H38</f>
        <v>-3.8945359660395897E-3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14928.374074074074</v>
      </c>
      <c r="F39" s="57">
        <v>14920.888888888889</v>
      </c>
      <c r="G39" s="48">
        <f t="shared" si="0"/>
        <v>-5.0140659311216152E-4</v>
      </c>
      <c r="H39" s="57">
        <v>14470.888888888889</v>
      </c>
      <c r="I39" s="44">
        <f t="shared" si="2"/>
        <v>3.109691487891399E-2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11196.416666666666</v>
      </c>
      <c r="F40" s="57">
        <v>11717.5</v>
      </c>
      <c r="G40" s="48">
        <f t="shared" si="0"/>
        <v>4.6540187708865241E-2</v>
      </c>
      <c r="H40" s="57">
        <v>11492.5</v>
      </c>
      <c r="I40" s="44">
        <f t="shared" si="2"/>
        <v>1.957798564281053E-2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6130</v>
      </c>
      <c r="F41" s="47">
        <v>6033.2</v>
      </c>
      <c r="G41" s="48">
        <f t="shared" si="0"/>
        <v>-1.5791190864600357E-2</v>
      </c>
      <c r="H41" s="47">
        <v>6033.2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9968.3333333333339</v>
      </c>
      <c r="F42" s="47">
        <v>9968.3333333333339</v>
      </c>
      <c r="G42" s="48">
        <f t="shared" si="0"/>
        <v>0</v>
      </c>
      <c r="H42" s="47">
        <v>9968.5714285714294</v>
      </c>
      <c r="I42" s="44">
        <f t="shared" si="2"/>
        <v>-2.3884589662766969E-5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12433.666666666666</v>
      </c>
      <c r="F43" s="50">
        <v>12380</v>
      </c>
      <c r="G43" s="51">
        <f t="shared" si="0"/>
        <v>-4.3162381705583817E-3</v>
      </c>
      <c r="H43" s="50">
        <v>12080</v>
      </c>
      <c r="I43" s="59">
        <f t="shared" si="2"/>
        <v>2.4834437086092714E-2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5232.0370370370374</v>
      </c>
      <c r="F45" s="43">
        <v>4967.7777777777774</v>
      </c>
      <c r="G45" s="45">
        <f t="shared" si="0"/>
        <v>-5.0507910664354373E-2</v>
      </c>
      <c r="H45" s="43">
        <v>4973.333333333333</v>
      </c>
      <c r="I45" s="44">
        <f t="shared" ref="I45:I49" si="3">(F45-H45)/H45</f>
        <v>-1.117068811438805E-3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6166.25</v>
      </c>
      <c r="G46" s="48">
        <f t="shared" si="0"/>
        <v>2.1353246466431147E-2</v>
      </c>
      <c r="H46" s="47">
        <v>6144.4444444444443</v>
      </c>
      <c r="I46" s="87">
        <f t="shared" si="3"/>
        <v>3.548824593128407E-3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19291.023809523809</v>
      </c>
      <c r="F47" s="47">
        <v>19273.75</v>
      </c>
      <c r="G47" s="48">
        <f t="shared" si="0"/>
        <v>-8.9543249204229638E-4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17850.10042857143</v>
      </c>
      <c r="F48" s="47">
        <v>18591.34888888889</v>
      </c>
      <c r="G48" s="48">
        <f t="shared" si="0"/>
        <v>4.1526290750218658E-2</v>
      </c>
      <c r="H48" s="47">
        <v>18591.34888888889</v>
      </c>
      <c r="I48" s="87">
        <f t="shared" si="3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1974.7142857142856</v>
      </c>
      <c r="F49" s="47">
        <v>2199.2857142857142</v>
      </c>
      <c r="G49" s="48">
        <f t="shared" si="0"/>
        <v>0.11372350430442023</v>
      </c>
      <c r="H49" s="47">
        <v>2199.2857142857142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24386.925925925927</v>
      </c>
      <c r="F50" s="50">
        <v>27101</v>
      </c>
      <c r="G50" s="56">
        <f t="shared" si="0"/>
        <v>0.11129217689502718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3996.1666666666665</v>
      </c>
      <c r="F53" s="70">
        <v>3775.4285714285716</v>
      </c>
      <c r="G53" s="48">
        <f t="shared" si="0"/>
        <v>-5.5237459708410971E-2</v>
      </c>
      <c r="H53" s="70">
        <v>3775.4285714285716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2032.5</v>
      </c>
      <c r="G54" s="48">
        <f t="shared" si="0"/>
        <v>-1.6373311502250959E-3</v>
      </c>
      <c r="H54" s="70">
        <v>2032.5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5500</v>
      </c>
      <c r="G55" s="48">
        <f t="shared" si="0"/>
        <v>0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2163.3333333333335</v>
      </c>
      <c r="G56" s="55">
        <f t="shared" si="0"/>
        <v>0.14689639938148893</v>
      </c>
      <c r="H56" s="105">
        <v>2163.3333333333335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4638.125</v>
      </c>
      <c r="F57" s="50">
        <v>4472.7777777777774</v>
      </c>
      <c r="G57" s="51">
        <f t="shared" si="0"/>
        <v>-3.5649583015167255E-2</v>
      </c>
      <c r="H57" s="50">
        <v>4472.7777777777774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5437.9</v>
      </c>
      <c r="F58" s="68">
        <v>5157.5</v>
      </c>
      <c r="G58" s="44">
        <f t="shared" si="0"/>
        <v>-5.1564022876477988E-2</v>
      </c>
      <c r="H58" s="68">
        <v>5157.5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4584.3999999999996</v>
      </c>
      <c r="F59" s="70">
        <v>4979.5</v>
      </c>
      <c r="G59" s="48">
        <f t="shared" si="0"/>
        <v>8.6183579094319951E-2</v>
      </c>
      <c r="H59" s="70">
        <v>4979.5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17589.875</v>
      </c>
      <c r="F60" s="73">
        <v>21223.75</v>
      </c>
      <c r="G60" s="51">
        <f t="shared" si="0"/>
        <v>0.2065890178298595</v>
      </c>
      <c r="H60" s="73">
        <v>20551.25</v>
      </c>
      <c r="I60" s="51">
        <f t="shared" si="4"/>
        <v>3.272307037284837E-2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5847.3999999999987</v>
      </c>
      <c r="F62" s="54">
        <v>6502.5</v>
      </c>
      <c r="G62" s="45">
        <f t="shared" si="0"/>
        <v>0.11203269829325878</v>
      </c>
      <c r="H62" s="54">
        <v>6452.7777777777774</v>
      </c>
      <c r="I62" s="44">
        <f t="shared" ref="I62:I67" si="5">(F62-H62)/H62</f>
        <v>7.7055531640121168E-3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47154.083333333336</v>
      </c>
      <c r="F63" s="46">
        <v>47046.625</v>
      </c>
      <c r="G63" s="48">
        <f t="shared" si="0"/>
        <v>-2.2788765200610571E-3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12342.930555555557</v>
      </c>
      <c r="F64" s="46">
        <v>12748.75</v>
      </c>
      <c r="G64" s="48">
        <f t="shared" si="0"/>
        <v>3.287869461938956E-2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6530</v>
      </c>
      <c r="F65" s="46">
        <v>7696.8888888888887</v>
      </c>
      <c r="G65" s="48">
        <f t="shared" si="0"/>
        <v>0.17869661391866595</v>
      </c>
      <c r="H65" s="46">
        <v>7551.333333333333</v>
      </c>
      <c r="I65" s="87">
        <f t="shared" si="5"/>
        <v>1.927547747270535E-2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3602.4444444444448</v>
      </c>
      <c r="F66" s="46">
        <v>3880</v>
      </c>
      <c r="G66" s="48">
        <f t="shared" si="0"/>
        <v>7.7046449941397713E-2</v>
      </c>
      <c r="H66" s="46">
        <v>3846.5</v>
      </c>
      <c r="I66" s="87">
        <f t="shared" si="5"/>
        <v>8.7092161705446518E-3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3427.9603174603176</v>
      </c>
      <c r="F67" s="58">
        <v>3652.8333333333335</v>
      </c>
      <c r="G67" s="51">
        <f t="shared" si="0"/>
        <v>6.5599655494150588E-2</v>
      </c>
      <c r="H67" s="58">
        <v>3529.1428571428573</v>
      </c>
      <c r="I67" s="88">
        <f t="shared" si="5"/>
        <v>3.5048305267702924E-2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3607.1999999999994</v>
      </c>
      <c r="F69" s="43">
        <v>3725.8</v>
      </c>
      <c r="G69" s="45">
        <f t="shared" si="0"/>
        <v>3.2878687070304072E-2</v>
      </c>
      <c r="H69" s="43">
        <v>3700.8888888888887</v>
      </c>
      <c r="I69" s="44">
        <f>(F69-H69)/H69</f>
        <v>6.731115647892502E-3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1295.0370370370372</v>
      </c>
      <c r="F71" s="47">
        <v>1320</v>
      </c>
      <c r="G71" s="48">
        <f t="shared" si="0"/>
        <v>1.9275867986043471E-2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2171.4166666666665</v>
      </c>
      <c r="F72" s="47">
        <v>2117.1428571428573</v>
      </c>
      <c r="G72" s="48">
        <f t="shared" si="0"/>
        <v>-2.4994654575956947E-2</v>
      </c>
      <c r="H72" s="47">
        <v>2117.1428571428573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1651.2962962962963</v>
      </c>
      <c r="F73" s="50">
        <v>1681.4</v>
      </c>
      <c r="G73" s="48">
        <f t="shared" si="0"/>
        <v>1.8230346529101767E-2</v>
      </c>
      <c r="H73" s="50">
        <v>1681.4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0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1484.3333333333333</v>
      </c>
      <c r="F76" s="32">
        <v>1351.8</v>
      </c>
      <c r="G76" s="48">
        <f t="shared" si="0"/>
        <v>-8.9288120368291021E-2</v>
      </c>
      <c r="H76" s="32">
        <v>1351.8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959.16666666666663</v>
      </c>
      <c r="F77" s="47">
        <v>824.77777777777783</v>
      </c>
      <c r="G77" s="48">
        <f t="shared" si="0"/>
        <v>-0.14011004923255133</v>
      </c>
      <c r="H77" s="47">
        <v>824.77777777777783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1418.7</v>
      </c>
      <c r="F78" s="47">
        <v>1504.9</v>
      </c>
      <c r="G78" s="48">
        <f t="shared" si="0"/>
        <v>6.0759850567420906E-2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1745.4000000000003</v>
      </c>
      <c r="F79" s="61">
        <v>1933.8</v>
      </c>
      <c r="G79" s="48">
        <f t="shared" si="0"/>
        <v>0.10794087315228577</v>
      </c>
      <c r="H79" s="61">
        <v>1933.8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8303.3333333333339</v>
      </c>
      <c r="G80" s="48">
        <f>(F80-E80)/E80</f>
        <v>-5.1047619047618981E-2</v>
      </c>
      <c r="H80" s="61">
        <v>8303.3333333333339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3901.9666666666672</v>
      </c>
      <c r="F81" s="50">
        <v>3996</v>
      </c>
      <c r="G81" s="51">
        <f>(F81-E81)/E81</f>
        <v>2.4098958644785836E-2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203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4" t="s">
        <v>3</v>
      </c>
      <c r="B12" s="180"/>
      <c r="C12" s="182" t="s">
        <v>0</v>
      </c>
      <c r="D12" s="176" t="s">
        <v>23</v>
      </c>
      <c r="E12" s="176" t="s">
        <v>217</v>
      </c>
      <c r="F12" s="184" t="s">
        <v>223</v>
      </c>
      <c r="G12" s="176" t="s">
        <v>197</v>
      </c>
      <c r="H12" s="184" t="s">
        <v>219</v>
      </c>
      <c r="I12" s="176" t="s">
        <v>187</v>
      </c>
    </row>
    <row r="13" spans="1:9" ht="30.75" customHeight="1" thickBot="1" x14ac:dyDescent="0.25">
      <c r="A13" s="175"/>
      <c r="B13" s="181"/>
      <c r="C13" s="183"/>
      <c r="D13" s="177"/>
      <c r="E13" s="177"/>
      <c r="F13" s="185"/>
      <c r="G13" s="177"/>
      <c r="H13" s="185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1158.8763333333334</v>
      </c>
      <c r="F15" s="83">
        <v>1400</v>
      </c>
      <c r="G15" s="44">
        <f>(F15-E15)/E15</f>
        <v>0.20806677963049836</v>
      </c>
      <c r="H15" s="83">
        <v>1421.6</v>
      </c>
      <c r="I15" s="127">
        <f>(F15-H15)/H15</f>
        <v>-1.5194147439504721E-2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1196.6484814814817</v>
      </c>
      <c r="F16" s="83">
        <v>1550</v>
      </c>
      <c r="G16" s="48">
        <f t="shared" ref="G16:G39" si="0">(F16-E16)/E16</f>
        <v>0.29528430778691167</v>
      </c>
      <c r="H16" s="83">
        <v>1475</v>
      </c>
      <c r="I16" s="48">
        <f>(F16-H16)/H16</f>
        <v>5.0847457627118647E-2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1251.2800000000002</v>
      </c>
      <c r="F17" s="83">
        <v>1516.6</v>
      </c>
      <c r="G17" s="48">
        <f t="shared" si="0"/>
        <v>0.21203887219487219</v>
      </c>
      <c r="H17" s="83">
        <v>1491.6</v>
      </c>
      <c r="I17" s="48">
        <f t="shared" ref="I17:I29" si="1">(F17-H17)/H17</f>
        <v>1.6760525610083132E-2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742.93333333333339</v>
      </c>
      <c r="F18" s="83">
        <v>795</v>
      </c>
      <c r="G18" s="48">
        <f t="shared" si="0"/>
        <v>7.0082555635319371E-2</v>
      </c>
      <c r="H18" s="83">
        <v>848.2</v>
      </c>
      <c r="I18" s="48">
        <f t="shared" si="1"/>
        <v>-6.2721056354633389E-2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1949.2603333333334</v>
      </c>
      <c r="F19" s="83">
        <v>2841.6</v>
      </c>
      <c r="G19" s="48">
        <f t="shared" si="0"/>
        <v>0.45778373027307273</v>
      </c>
      <c r="H19" s="83">
        <v>2433.1999999999998</v>
      </c>
      <c r="I19" s="48">
        <f t="shared" si="1"/>
        <v>0.16784481341443372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1162.817</v>
      </c>
      <c r="F20" s="83">
        <v>1125</v>
      </c>
      <c r="G20" s="48">
        <f t="shared" si="0"/>
        <v>-3.2521884354975897E-2</v>
      </c>
      <c r="H20" s="83">
        <v>1250</v>
      </c>
      <c r="I20" s="48">
        <f t="shared" si="1"/>
        <v>-0.1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1495.6333333333332</v>
      </c>
      <c r="F21" s="83">
        <v>1300</v>
      </c>
      <c r="G21" s="48">
        <f t="shared" si="0"/>
        <v>-0.1308030043014107</v>
      </c>
      <c r="H21" s="83">
        <v>1225</v>
      </c>
      <c r="I21" s="48">
        <f t="shared" si="1"/>
        <v>6.1224489795918366E-2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330.09699999999998</v>
      </c>
      <c r="F22" s="83">
        <v>406.53000000000003</v>
      </c>
      <c r="G22" s="48">
        <f t="shared" si="0"/>
        <v>0.23154709070364182</v>
      </c>
      <c r="H22" s="83">
        <v>381.6</v>
      </c>
      <c r="I22" s="48">
        <f t="shared" si="1"/>
        <v>6.5330188679245296E-2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456.98333333333335</v>
      </c>
      <c r="F23" s="83">
        <v>531.25</v>
      </c>
      <c r="G23" s="48">
        <f t="shared" si="0"/>
        <v>0.16251504431233812</v>
      </c>
      <c r="H23" s="83">
        <v>452</v>
      </c>
      <c r="I23" s="48">
        <f t="shared" si="1"/>
        <v>0.17533185840707965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442.4</v>
      </c>
      <c r="F24" s="83">
        <v>500</v>
      </c>
      <c r="G24" s="48">
        <f t="shared" si="0"/>
        <v>0.13019891500904165</v>
      </c>
      <c r="H24" s="83">
        <v>445</v>
      </c>
      <c r="I24" s="48">
        <f t="shared" si="1"/>
        <v>0.12359550561797752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494.9</v>
      </c>
      <c r="F25" s="83">
        <v>500</v>
      </c>
      <c r="G25" s="48">
        <f t="shared" si="0"/>
        <v>1.0305112143867494E-2</v>
      </c>
      <c r="H25" s="83">
        <v>450</v>
      </c>
      <c r="I25" s="48">
        <f t="shared" si="1"/>
        <v>0.1111111111111111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1182.0630000000001</v>
      </c>
      <c r="F26" s="83">
        <v>1316.6</v>
      </c>
      <c r="G26" s="48">
        <f t="shared" si="0"/>
        <v>0.11381542269743643</v>
      </c>
      <c r="H26" s="83">
        <v>1366.6</v>
      </c>
      <c r="I26" s="48">
        <f t="shared" si="1"/>
        <v>-3.6587150592711844E-2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468.23333333333335</v>
      </c>
      <c r="F27" s="83">
        <v>516.6</v>
      </c>
      <c r="G27" s="48">
        <f t="shared" si="0"/>
        <v>0.10329607745426071</v>
      </c>
      <c r="H27" s="83">
        <v>516.6</v>
      </c>
      <c r="I27" s="48">
        <f t="shared" si="1"/>
        <v>0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1024.5583333333334</v>
      </c>
      <c r="F28" s="83">
        <v>1250</v>
      </c>
      <c r="G28" s="48">
        <f t="shared" si="0"/>
        <v>0.22003790251083793</v>
      </c>
      <c r="H28" s="83">
        <v>1125</v>
      </c>
      <c r="I28" s="48">
        <f t="shared" si="1"/>
        <v>0.1111111111111111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1762.8852222222222</v>
      </c>
      <c r="F29" s="83">
        <v>1425</v>
      </c>
      <c r="G29" s="48">
        <f t="shared" si="0"/>
        <v>-0.19166603586153935</v>
      </c>
      <c r="H29" s="83">
        <v>1441.6</v>
      </c>
      <c r="I29" s="48">
        <f t="shared" si="1"/>
        <v>-1.1514983351831235E-2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883.20966666666675</v>
      </c>
      <c r="F30" s="95">
        <v>1008.2</v>
      </c>
      <c r="G30" s="51">
        <f t="shared" si="0"/>
        <v>0.14151830312847566</v>
      </c>
      <c r="H30" s="95">
        <v>1108.2</v>
      </c>
      <c r="I30" s="51">
        <f>(F30-H30)/H30</f>
        <v>-9.0236419418877459E-2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2572.9761904761908</v>
      </c>
      <c r="F32" s="83">
        <v>2500</v>
      </c>
      <c r="G32" s="44">
        <f t="shared" si="0"/>
        <v>-2.8362559570628918E-2</v>
      </c>
      <c r="H32" s="83">
        <v>2400</v>
      </c>
      <c r="I32" s="45">
        <f>(F32-H32)/H32</f>
        <v>4.1666666666666664E-2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2208.6296296296296</v>
      </c>
      <c r="F33" s="83">
        <v>2291.5</v>
      </c>
      <c r="G33" s="48">
        <f t="shared" si="0"/>
        <v>3.7521171163617494E-2</v>
      </c>
      <c r="H33" s="83">
        <v>2466.6</v>
      </c>
      <c r="I33" s="48">
        <f>(F33-H33)/H33</f>
        <v>-7.0988405092029486E-2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2131.9444444444443</v>
      </c>
      <c r="F34" s="83">
        <v>1930</v>
      </c>
      <c r="G34" s="48">
        <f t="shared" si="0"/>
        <v>-9.4723127035830579E-2</v>
      </c>
      <c r="H34" s="83">
        <v>1758.2</v>
      </c>
      <c r="I34" s="48">
        <f>(F34-H34)/H34</f>
        <v>9.7713570697304034E-2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1745.827777777778</v>
      </c>
      <c r="F35" s="83">
        <v>1541.5</v>
      </c>
      <c r="G35" s="48">
        <f t="shared" si="0"/>
        <v>-0.11703776304777433</v>
      </c>
      <c r="H35" s="83">
        <v>1666.6666666666667</v>
      </c>
      <c r="I35" s="48">
        <f>(F35-H35)/H35</f>
        <v>-7.5100000000000042E-2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1173.75</v>
      </c>
      <c r="F36" s="83">
        <v>1808.2</v>
      </c>
      <c r="G36" s="55">
        <f t="shared" si="0"/>
        <v>0.54053248136315235</v>
      </c>
      <c r="H36" s="83">
        <v>1458.2</v>
      </c>
      <c r="I36" s="48">
        <f>(F36-H36)/H36</f>
        <v>0.24002194486353037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25852.111111111109</v>
      </c>
      <c r="F38" s="84">
        <v>24066.6</v>
      </c>
      <c r="G38" s="45">
        <f t="shared" si="0"/>
        <v>-6.9066356068062357E-2</v>
      </c>
      <c r="H38" s="84">
        <v>25266.6</v>
      </c>
      <c r="I38" s="45">
        <f>(F38-H38)/H38</f>
        <v>-4.7493529006672842E-2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14928.374074074074</v>
      </c>
      <c r="F39" s="85">
        <v>15633.2</v>
      </c>
      <c r="G39" s="51">
        <f t="shared" si="0"/>
        <v>4.7213844081653154E-2</v>
      </c>
      <c r="H39" s="85">
        <v>15833.2</v>
      </c>
      <c r="I39" s="51">
        <f>(F39-H39)/H39</f>
        <v>-1.2631685319455322E-2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B21" zoomScaleNormal="100" workbookViewId="0">
      <selection activeCell="I42" sqref="I42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204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222</v>
      </c>
      <c r="E13" s="184" t="s">
        <v>223</v>
      </c>
      <c r="F13" s="191" t="s">
        <v>186</v>
      </c>
      <c r="G13" s="176" t="s">
        <v>217</v>
      </c>
      <c r="H13" s="193" t="s">
        <v>224</v>
      </c>
      <c r="I13" s="189" t="s">
        <v>196</v>
      </c>
    </row>
    <row r="14" spans="1:9" ht="39.75" customHeight="1" thickBot="1" x14ac:dyDescent="0.25">
      <c r="A14" s="175"/>
      <c r="B14" s="181"/>
      <c r="C14" s="183"/>
      <c r="D14" s="177"/>
      <c r="E14" s="185"/>
      <c r="F14" s="192"/>
      <c r="G14" s="177"/>
      <c r="H14" s="194"/>
      <c r="I14" s="190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1373.8</v>
      </c>
      <c r="E16" s="83">
        <v>1400</v>
      </c>
      <c r="F16" s="67">
        <f t="shared" ref="F16:F31" si="0">D16-E16</f>
        <v>-26.200000000000045</v>
      </c>
      <c r="G16" s="42">
        <v>1158.8763333333334</v>
      </c>
      <c r="H16" s="66">
        <f>AVERAGE(D16:E16)</f>
        <v>1386.9</v>
      </c>
      <c r="I16" s="69">
        <f>(H16-G16)/G16</f>
        <v>0.19676272619252733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1564.8</v>
      </c>
      <c r="E17" s="83">
        <v>1550</v>
      </c>
      <c r="F17" s="71">
        <f t="shared" si="0"/>
        <v>14.799999999999955</v>
      </c>
      <c r="G17" s="46">
        <v>1196.6484814814817</v>
      </c>
      <c r="H17" s="68">
        <f t="shared" ref="H17:H31" si="1">AVERAGE(D17:E17)</f>
        <v>1557.4</v>
      </c>
      <c r="I17" s="72">
        <f t="shared" ref="I17:I40" si="2">(H17-G17)/G17</f>
        <v>0.30146824577247511</v>
      </c>
    </row>
    <row r="18" spans="1:9" ht="16.5" x14ac:dyDescent="0.3">
      <c r="A18" s="37"/>
      <c r="B18" s="34" t="s">
        <v>6</v>
      </c>
      <c r="C18" s="15" t="s">
        <v>165</v>
      </c>
      <c r="D18" s="47">
        <v>1264.8</v>
      </c>
      <c r="E18" s="83">
        <v>1516.6</v>
      </c>
      <c r="F18" s="71">
        <f t="shared" si="0"/>
        <v>-251.79999999999995</v>
      </c>
      <c r="G18" s="46">
        <v>1251.2800000000002</v>
      </c>
      <c r="H18" s="68">
        <f t="shared" si="1"/>
        <v>1390.6999999999998</v>
      </c>
      <c r="I18" s="72">
        <f t="shared" si="2"/>
        <v>0.11142190397033405</v>
      </c>
    </row>
    <row r="19" spans="1:9" ht="16.5" x14ac:dyDescent="0.3">
      <c r="A19" s="37"/>
      <c r="B19" s="34" t="s">
        <v>7</v>
      </c>
      <c r="C19" s="15" t="s">
        <v>166</v>
      </c>
      <c r="D19" s="47">
        <v>757.3</v>
      </c>
      <c r="E19" s="83">
        <v>795</v>
      </c>
      <c r="F19" s="71">
        <f t="shared" si="0"/>
        <v>-37.700000000000045</v>
      </c>
      <c r="G19" s="46">
        <v>742.93333333333339</v>
      </c>
      <c r="H19" s="68">
        <f t="shared" si="1"/>
        <v>776.15</v>
      </c>
      <c r="I19" s="72">
        <f t="shared" si="2"/>
        <v>4.4710157932519624E-2</v>
      </c>
    </row>
    <row r="20" spans="1:9" ht="16.5" x14ac:dyDescent="0.3">
      <c r="A20" s="37"/>
      <c r="B20" s="34" t="s">
        <v>8</v>
      </c>
      <c r="C20" s="15" t="s">
        <v>167</v>
      </c>
      <c r="D20" s="47">
        <v>2832</v>
      </c>
      <c r="E20" s="83">
        <v>2841.6</v>
      </c>
      <c r="F20" s="71">
        <f t="shared" si="0"/>
        <v>-9.5999999999999091</v>
      </c>
      <c r="G20" s="46">
        <v>1949.2603333333334</v>
      </c>
      <c r="H20" s="68">
        <f t="shared" si="1"/>
        <v>2836.8</v>
      </c>
      <c r="I20" s="72">
        <f t="shared" si="2"/>
        <v>0.45532125775571969</v>
      </c>
    </row>
    <row r="21" spans="1:9" ht="16.5" x14ac:dyDescent="0.3">
      <c r="A21" s="37"/>
      <c r="B21" s="34" t="s">
        <v>9</v>
      </c>
      <c r="C21" s="15" t="s">
        <v>168</v>
      </c>
      <c r="D21" s="47">
        <v>1104.7</v>
      </c>
      <c r="E21" s="83">
        <v>1125</v>
      </c>
      <c r="F21" s="71">
        <f t="shared" si="0"/>
        <v>-20.299999999999955</v>
      </c>
      <c r="G21" s="46">
        <v>1162.817</v>
      </c>
      <c r="H21" s="68">
        <f t="shared" si="1"/>
        <v>1114.8499999999999</v>
      </c>
      <c r="I21" s="72">
        <f t="shared" si="2"/>
        <v>-4.1250686909462195E-2</v>
      </c>
    </row>
    <row r="22" spans="1:9" ht="16.5" x14ac:dyDescent="0.3">
      <c r="A22" s="37"/>
      <c r="B22" s="34" t="s">
        <v>10</v>
      </c>
      <c r="C22" s="15" t="s">
        <v>169</v>
      </c>
      <c r="D22" s="47">
        <v>1399.7</v>
      </c>
      <c r="E22" s="83">
        <v>1300</v>
      </c>
      <c r="F22" s="71">
        <f t="shared" si="0"/>
        <v>99.700000000000045</v>
      </c>
      <c r="G22" s="46">
        <v>1495.6333333333332</v>
      </c>
      <c r="H22" s="68">
        <f t="shared" si="1"/>
        <v>1349.85</v>
      </c>
      <c r="I22" s="72">
        <f t="shared" si="2"/>
        <v>-9.7472642581737934E-2</v>
      </c>
    </row>
    <row r="23" spans="1:9" ht="16.5" x14ac:dyDescent="0.3">
      <c r="A23" s="37"/>
      <c r="B23" s="34" t="s">
        <v>11</v>
      </c>
      <c r="C23" s="15" t="s">
        <v>170</v>
      </c>
      <c r="D23" s="47">
        <v>464.8</v>
      </c>
      <c r="E23" s="83">
        <v>406.53000000000003</v>
      </c>
      <c r="F23" s="71">
        <f t="shared" si="0"/>
        <v>58.269999999999982</v>
      </c>
      <c r="G23" s="46">
        <v>330.09699999999998</v>
      </c>
      <c r="H23" s="68">
        <f t="shared" si="1"/>
        <v>435.66500000000002</v>
      </c>
      <c r="I23" s="72">
        <f t="shared" si="2"/>
        <v>0.3198090258318011</v>
      </c>
    </row>
    <row r="24" spans="1:9" ht="16.5" x14ac:dyDescent="0.3">
      <c r="A24" s="37"/>
      <c r="B24" s="34" t="s">
        <v>12</v>
      </c>
      <c r="C24" s="15" t="s">
        <v>171</v>
      </c>
      <c r="D24" s="47">
        <v>579.79999999999995</v>
      </c>
      <c r="E24" s="83">
        <v>531.25</v>
      </c>
      <c r="F24" s="71">
        <f t="shared" si="0"/>
        <v>48.549999999999955</v>
      </c>
      <c r="G24" s="46">
        <v>456.98333333333335</v>
      </c>
      <c r="H24" s="68">
        <f t="shared" si="1"/>
        <v>555.52499999999998</v>
      </c>
      <c r="I24" s="72">
        <f t="shared" si="2"/>
        <v>0.21563514351362184</v>
      </c>
    </row>
    <row r="25" spans="1:9" ht="16.5" x14ac:dyDescent="0.3">
      <c r="A25" s="37"/>
      <c r="B25" s="34" t="s">
        <v>13</v>
      </c>
      <c r="C25" s="15" t="s">
        <v>172</v>
      </c>
      <c r="D25" s="47">
        <v>579.79999999999995</v>
      </c>
      <c r="E25" s="83">
        <v>500</v>
      </c>
      <c r="F25" s="71">
        <f t="shared" si="0"/>
        <v>79.799999999999955</v>
      </c>
      <c r="G25" s="46">
        <v>442.4</v>
      </c>
      <c r="H25" s="68">
        <f t="shared" si="1"/>
        <v>539.9</v>
      </c>
      <c r="I25" s="72">
        <f t="shared" si="2"/>
        <v>0.22038878842676313</v>
      </c>
    </row>
    <row r="26" spans="1:9" ht="16.5" x14ac:dyDescent="0.3">
      <c r="A26" s="37"/>
      <c r="B26" s="34" t="s">
        <v>14</v>
      </c>
      <c r="C26" s="15" t="s">
        <v>173</v>
      </c>
      <c r="D26" s="47">
        <v>559.79999999999995</v>
      </c>
      <c r="E26" s="83">
        <v>500</v>
      </c>
      <c r="F26" s="71">
        <f t="shared" si="0"/>
        <v>59.799999999999955</v>
      </c>
      <c r="G26" s="46">
        <v>494.9</v>
      </c>
      <c r="H26" s="68">
        <f t="shared" si="1"/>
        <v>529.9</v>
      </c>
      <c r="I26" s="72">
        <f t="shared" si="2"/>
        <v>7.0721357850070721E-2</v>
      </c>
    </row>
    <row r="27" spans="1:9" ht="16.5" x14ac:dyDescent="0.3">
      <c r="A27" s="37"/>
      <c r="B27" s="34" t="s">
        <v>15</v>
      </c>
      <c r="C27" s="15" t="s">
        <v>174</v>
      </c>
      <c r="D27" s="47">
        <v>1424.8</v>
      </c>
      <c r="E27" s="83">
        <v>1316.6</v>
      </c>
      <c r="F27" s="71">
        <f t="shared" si="0"/>
        <v>108.20000000000005</v>
      </c>
      <c r="G27" s="46">
        <v>1182.0630000000001</v>
      </c>
      <c r="H27" s="68">
        <f t="shared" si="1"/>
        <v>1370.6999999999998</v>
      </c>
      <c r="I27" s="72">
        <f t="shared" si="2"/>
        <v>0.15958286487268419</v>
      </c>
    </row>
    <row r="28" spans="1:9" ht="16.5" x14ac:dyDescent="0.3">
      <c r="A28" s="37"/>
      <c r="B28" s="34" t="s">
        <v>16</v>
      </c>
      <c r="C28" s="15" t="s">
        <v>175</v>
      </c>
      <c r="D28" s="47">
        <v>564.79999999999995</v>
      </c>
      <c r="E28" s="83">
        <v>516.6</v>
      </c>
      <c r="F28" s="71">
        <f t="shared" si="0"/>
        <v>48.199999999999932</v>
      </c>
      <c r="G28" s="46">
        <v>468.23333333333335</v>
      </c>
      <c r="H28" s="68">
        <f t="shared" si="1"/>
        <v>540.70000000000005</v>
      </c>
      <c r="I28" s="72">
        <f t="shared" si="2"/>
        <v>0.15476614223677659</v>
      </c>
    </row>
    <row r="29" spans="1:9" ht="16.5" x14ac:dyDescent="0.3">
      <c r="A29" s="37"/>
      <c r="B29" s="34" t="s">
        <v>17</v>
      </c>
      <c r="C29" s="15" t="s">
        <v>176</v>
      </c>
      <c r="D29" s="47">
        <v>874.8</v>
      </c>
      <c r="E29" s="83">
        <v>1250</v>
      </c>
      <c r="F29" s="71">
        <f t="shared" si="0"/>
        <v>-375.20000000000005</v>
      </c>
      <c r="G29" s="46">
        <v>1024.5583333333334</v>
      </c>
      <c r="H29" s="68">
        <f t="shared" si="1"/>
        <v>1062.4000000000001</v>
      </c>
      <c r="I29" s="72">
        <f t="shared" si="2"/>
        <v>3.6934614102011466E-2</v>
      </c>
    </row>
    <row r="30" spans="1:9" ht="16.5" x14ac:dyDescent="0.3">
      <c r="A30" s="37"/>
      <c r="B30" s="34" t="s">
        <v>18</v>
      </c>
      <c r="C30" s="15" t="s">
        <v>177</v>
      </c>
      <c r="D30" s="47">
        <v>1518</v>
      </c>
      <c r="E30" s="83">
        <v>1425</v>
      </c>
      <c r="F30" s="71">
        <f t="shared" si="0"/>
        <v>93</v>
      </c>
      <c r="G30" s="46">
        <v>1762.8852222222222</v>
      </c>
      <c r="H30" s="68">
        <f t="shared" si="1"/>
        <v>1471.5</v>
      </c>
      <c r="I30" s="72">
        <f t="shared" si="2"/>
        <v>-0.16528882229491587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859.7</v>
      </c>
      <c r="E31" s="95">
        <v>1008.2</v>
      </c>
      <c r="F31" s="74">
        <f t="shared" si="0"/>
        <v>-148.5</v>
      </c>
      <c r="G31" s="49">
        <v>883.20966666666675</v>
      </c>
      <c r="H31" s="107">
        <f t="shared" si="1"/>
        <v>933.95</v>
      </c>
      <c r="I31" s="75">
        <f t="shared" si="2"/>
        <v>5.7449929782622353E-2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2805</v>
      </c>
      <c r="E33" s="83">
        <v>2500</v>
      </c>
      <c r="F33" s="67">
        <f>D33-E33</f>
        <v>305</v>
      </c>
      <c r="G33" s="54">
        <v>2572.9761904761908</v>
      </c>
      <c r="H33" s="68">
        <f>AVERAGE(D33:E33)</f>
        <v>2652.5</v>
      </c>
      <c r="I33" s="78">
        <f t="shared" si="2"/>
        <v>3.0907324295562717E-2</v>
      </c>
    </row>
    <row r="34" spans="1:9" ht="16.5" x14ac:dyDescent="0.3">
      <c r="A34" s="37"/>
      <c r="B34" s="34" t="s">
        <v>27</v>
      </c>
      <c r="C34" s="15" t="s">
        <v>180</v>
      </c>
      <c r="D34" s="47">
        <v>2574</v>
      </c>
      <c r="E34" s="83">
        <v>2291.5</v>
      </c>
      <c r="F34" s="79">
        <f>D34-E34</f>
        <v>282.5</v>
      </c>
      <c r="G34" s="46">
        <v>2208.6296296296296</v>
      </c>
      <c r="H34" s="68">
        <f>AVERAGE(D34:E34)</f>
        <v>2432.75</v>
      </c>
      <c r="I34" s="72">
        <f t="shared" si="2"/>
        <v>0.10147485452685596</v>
      </c>
    </row>
    <row r="35" spans="1:9" ht="16.5" x14ac:dyDescent="0.3">
      <c r="A35" s="37"/>
      <c r="B35" s="39" t="s">
        <v>28</v>
      </c>
      <c r="C35" s="15" t="s">
        <v>181</v>
      </c>
      <c r="D35" s="47">
        <v>2167.5</v>
      </c>
      <c r="E35" s="83">
        <v>1930</v>
      </c>
      <c r="F35" s="71">
        <f>D35-E35</f>
        <v>237.5</v>
      </c>
      <c r="G35" s="46">
        <v>2131.9444444444443</v>
      </c>
      <c r="H35" s="68">
        <f>AVERAGE(D35:E35)</f>
        <v>2048.75</v>
      </c>
      <c r="I35" s="72">
        <f t="shared" si="2"/>
        <v>-3.9022801302931551E-2</v>
      </c>
    </row>
    <row r="36" spans="1:9" ht="16.5" x14ac:dyDescent="0.3">
      <c r="A36" s="37"/>
      <c r="B36" s="34" t="s">
        <v>29</v>
      </c>
      <c r="C36" s="15" t="s">
        <v>182</v>
      </c>
      <c r="D36" s="47">
        <v>1430</v>
      </c>
      <c r="E36" s="83">
        <v>1541.5</v>
      </c>
      <c r="F36" s="79">
        <f>D36-E36</f>
        <v>-111.5</v>
      </c>
      <c r="G36" s="46">
        <v>1745.827777777778</v>
      </c>
      <c r="H36" s="68">
        <f>AVERAGE(D36:E36)</f>
        <v>1485.75</v>
      </c>
      <c r="I36" s="72">
        <f t="shared" si="2"/>
        <v>-0.14897103888954311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1668.8</v>
      </c>
      <c r="E37" s="83">
        <v>1808.2</v>
      </c>
      <c r="F37" s="71">
        <f>D37-E37</f>
        <v>-139.40000000000009</v>
      </c>
      <c r="G37" s="49">
        <v>1173.75</v>
      </c>
      <c r="H37" s="68">
        <f>AVERAGE(D37:E37)</f>
        <v>1738.5</v>
      </c>
      <c r="I37" s="80">
        <f t="shared" si="2"/>
        <v>0.48115015974440895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28418.888888888891</v>
      </c>
      <c r="E39" s="84">
        <v>24066.6</v>
      </c>
      <c r="F39" s="67">
        <f>D39-E39</f>
        <v>4352.288888888892</v>
      </c>
      <c r="G39" s="46">
        <v>25852.111111111109</v>
      </c>
      <c r="H39" s="67">
        <f>AVERAGE(D39:E39)</f>
        <v>26242.744444444445</v>
      </c>
      <c r="I39" s="78">
        <f t="shared" si="2"/>
        <v>1.5110306916692878E-2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14920.888888888889</v>
      </c>
      <c r="E40" s="85">
        <v>15633.2</v>
      </c>
      <c r="F40" s="74">
        <f>D40-E40</f>
        <v>-712.31111111111204</v>
      </c>
      <c r="G40" s="46">
        <v>14928.374074074074</v>
      </c>
      <c r="H40" s="81">
        <f>AVERAGE(D40:E40)</f>
        <v>15277.044444444444</v>
      </c>
      <c r="I40" s="75">
        <f t="shared" si="2"/>
        <v>2.3356218744270435E-2</v>
      </c>
    </row>
    <row r="41" spans="1:9" ht="15.75" customHeight="1" thickBot="1" x14ac:dyDescent="0.25">
      <c r="A41" s="186"/>
      <c r="B41" s="187"/>
      <c r="C41" s="188"/>
      <c r="D41" s="86">
        <f>SUM(D16:D40)</f>
        <v>71708.477777777778</v>
      </c>
      <c r="E41" s="86">
        <f>SUM(E16:E40)</f>
        <v>67753.38</v>
      </c>
      <c r="F41" s="86">
        <f>SUM(F16:F40)</f>
        <v>3955.0977777777798</v>
      </c>
      <c r="G41" s="86">
        <f>SUM(G16:G40)</f>
        <v>66616.391931216931</v>
      </c>
      <c r="H41" s="86">
        <f>AVERAGE(D41:E41)</f>
        <v>69730.928888888884</v>
      </c>
      <c r="I41" s="75">
        <f>(H41-G41)/G41</f>
        <v>4.6753312020978099E-2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23</v>
      </c>
      <c r="E13" s="176" t="s">
        <v>217</v>
      </c>
      <c r="F13" s="193" t="s">
        <v>224</v>
      </c>
      <c r="G13" s="176" t="s">
        <v>197</v>
      </c>
      <c r="H13" s="193" t="s">
        <v>220</v>
      </c>
      <c r="I13" s="176" t="s">
        <v>187</v>
      </c>
    </row>
    <row r="14" spans="1:9" ht="30" customHeight="1" thickBot="1" x14ac:dyDescent="0.25">
      <c r="A14" s="175"/>
      <c r="B14" s="181"/>
      <c r="C14" s="183"/>
      <c r="D14" s="196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1158.8763333333334</v>
      </c>
      <c r="F16" s="42">
        <v>1386.9</v>
      </c>
      <c r="G16" s="21">
        <f>(F16-E16)/E16</f>
        <v>0.19676272619252733</v>
      </c>
      <c r="H16" s="42">
        <v>1332.6999999999998</v>
      </c>
      <c r="I16" s="21">
        <f>(F16-H16)/H16</f>
        <v>4.0669317926015067E-2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1196.6484814814817</v>
      </c>
      <c r="F17" s="46">
        <v>1557.4</v>
      </c>
      <c r="G17" s="21">
        <f t="shared" ref="G17:G80" si="0">(F17-E17)/E17</f>
        <v>0.30146824577247511</v>
      </c>
      <c r="H17" s="46">
        <v>1657.35</v>
      </c>
      <c r="I17" s="21">
        <f t="shared" ref="I17:I31" si="1">(F17-H17)/H17</f>
        <v>-6.0307116782815834E-2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1251.2800000000002</v>
      </c>
      <c r="F18" s="46">
        <v>1390.6999999999998</v>
      </c>
      <c r="G18" s="21">
        <f t="shared" si="0"/>
        <v>0.11142190397033405</v>
      </c>
      <c r="H18" s="46">
        <v>1378.1999999999998</v>
      </c>
      <c r="I18" s="21">
        <f t="shared" si="1"/>
        <v>9.0698011899579181E-3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742.93333333333339</v>
      </c>
      <c r="F19" s="46">
        <v>776.15</v>
      </c>
      <c r="G19" s="21">
        <f t="shared" si="0"/>
        <v>4.4710157932519624E-2</v>
      </c>
      <c r="H19" s="46">
        <v>789.75</v>
      </c>
      <c r="I19" s="21">
        <f t="shared" si="1"/>
        <v>-1.7220639442861695E-2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1949.2603333333334</v>
      </c>
      <c r="F20" s="46">
        <v>2836.8</v>
      </c>
      <c r="G20" s="21">
        <f>(F20-E20)/E20</f>
        <v>0.45532125775571969</v>
      </c>
      <c r="H20" s="46">
        <v>2725.2249999999999</v>
      </c>
      <c r="I20" s="21">
        <f t="shared" si="1"/>
        <v>4.0941573631535111E-2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1162.817</v>
      </c>
      <c r="F21" s="46">
        <v>1114.8499999999999</v>
      </c>
      <c r="G21" s="21">
        <f t="shared" si="0"/>
        <v>-4.1250686909462195E-2</v>
      </c>
      <c r="H21" s="46">
        <v>1159.8499999999999</v>
      </c>
      <c r="I21" s="21">
        <f t="shared" si="1"/>
        <v>-3.8798120446609477E-2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1495.6333333333332</v>
      </c>
      <c r="F22" s="46">
        <v>1349.85</v>
      </c>
      <c r="G22" s="21">
        <f t="shared" si="0"/>
        <v>-9.7472642581737934E-2</v>
      </c>
      <c r="H22" s="46">
        <v>1332.4</v>
      </c>
      <c r="I22" s="21">
        <f t="shared" si="1"/>
        <v>1.309666766736702E-2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330.09699999999998</v>
      </c>
      <c r="F23" s="46">
        <v>435.66500000000002</v>
      </c>
      <c r="G23" s="21">
        <f t="shared" si="0"/>
        <v>0.3198090258318011</v>
      </c>
      <c r="H23" s="46">
        <v>400.8</v>
      </c>
      <c r="I23" s="21">
        <f t="shared" si="1"/>
        <v>8.6988522954091832E-2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456.98333333333335</v>
      </c>
      <c r="F24" s="46">
        <v>555.52499999999998</v>
      </c>
      <c r="G24" s="21">
        <f t="shared" si="0"/>
        <v>0.21563514351362184</v>
      </c>
      <c r="H24" s="46">
        <v>410.9</v>
      </c>
      <c r="I24" s="21">
        <f t="shared" si="1"/>
        <v>0.35197128255049892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442.4</v>
      </c>
      <c r="F25" s="46">
        <v>539.9</v>
      </c>
      <c r="G25" s="21">
        <f t="shared" si="0"/>
        <v>0.22038878842676313</v>
      </c>
      <c r="H25" s="46">
        <v>437.4</v>
      </c>
      <c r="I25" s="21">
        <f t="shared" si="1"/>
        <v>0.2343392775491541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494.9</v>
      </c>
      <c r="F26" s="46">
        <v>529.9</v>
      </c>
      <c r="G26" s="21">
        <f t="shared" si="0"/>
        <v>7.0721357850070721E-2</v>
      </c>
      <c r="H26" s="46">
        <v>492.4</v>
      </c>
      <c r="I26" s="21">
        <f t="shared" si="1"/>
        <v>7.6157595450852975E-2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1182.0630000000001</v>
      </c>
      <c r="F27" s="46">
        <v>1370.6999999999998</v>
      </c>
      <c r="G27" s="21">
        <f t="shared" si="0"/>
        <v>0.15958286487268419</v>
      </c>
      <c r="H27" s="46">
        <v>1373.1999999999998</v>
      </c>
      <c r="I27" s="21">
        <f t="shared" si="1"/>
        <v>-1.8205651034080982E-3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468.23333333333335</v>
      </c>
      <c r="F28" s="46">
        <v>540.70000000000005</v>
      </c>
      <c r="G28" s="21">
        <f t="shared" si="0"/>
        <v>0.15476614223677659</v>
      </c>
      <c r="H28" s="46">
        <v>543.20000000000005</v>
      </c>
      <c r="I28" s="21">
        <f t="shared" si="1"/>
        <v>-4.6023564064801171E-3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1024.5583333333334</v>
      </c>
      <c r="F29" s="46">
        <v>1062.4000000000001</v>
      </c>
      <c r="G29" s="21">
        <f t="shared" si="0"/>
        <v>3.6934614102011466E-2</v>
      </c>
      <c r="H29" s="46">
        <v>1006.9</v>
      </c>
      <c r="I29" s="21">
        <f t="shared" si="1"/>
        <v>5.5119674247691049E-2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1762.8852222222222</v>
      </c>
      <c r="F30" s="46">
        <v>1471.5</v>
      </c>
      <c r="G30" s="21">
        <f t="shared" si="0"/>
        <v>-0.16528882229491587</v>
      </c>
      <c r="H30" s="46">
        <v>1472.3</v>
      </c>
      <c r="I30" s="21">
        <f t="shared" si="1"/>
        <v>-5.4336752020644878E-4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883.20966666666675</v>
      </c>
      <c r="F31" s="49">
        <v>933.95</v>
      </c>
      <c r="G31" s="23">
        <f t="shared" si="0"/>
        <v>5.7449929782622353E-2</v>
      </c>
      <c r="H31" s="49">
        <v>971.45</v>
      </c>
      <c r="I31" s="23">
        <f t="shared" si="1"/>
        <v>-3.8602089659786912E-2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2572.9761904761908</v>
      </c>
      <c r="F33" s="54">
        <v>2652.5</v>
      </c>
      <c r="G33" s="21">
        <f t="shared" si="0"/>
        <v>3.0907324295562717E-2</v>
      </c>
      <c r="H33" s="54">
        <v>2575</v>
      </c>
      <c r="I33" s="21">
        <f>(F33-H33)/H33</f>
        <v>3.0097087378640777E-2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2208.6296296296296</v>
      </c>
      <c r="F34" s="46">
        <v>2432.75</v>
      </c>
      <c r="G34" s="21">
        <f t="shared" si="0"/>
        <v>0.10147485452685596</v>
      </c>
      <c r="H34" s="46">
        <v>2558.3000000000002</v>
      </c>
      <c r="I34" s="21">
        <f>(F34-H34)/H34</f>
        <v>-4.9075557987726295E-2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2131.9444444444443</v>
      </c>
      <c r="F35" s="46">
        <v>2048.75</v>
      </c>
      <c r="G35" s="21">
        <f t="shared" si="0"/>
        <v>-3.9022801302931551E-2</v>
      </c>
      <c r="H35" s="46">
        <v>1909.7249999999999</v>
      </c>
      <c r="I35" s="21">
        <f>(F35-H35)/H35</f>
        <v>7.2798439565906134E-2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1745.827777777778</v>
      </c>
      <c r="F36" s="46">
        <v>1485.75</v>
      </c>
      <c r="G36" s="21">
        <f t="shared" si="0"/>
        <v>-0.14897103888954311</v>
      </c>
      <c r="H36" s="46">
        <v>1477.0833333333335</v>
      </c>
      <c r="I36" s="21">
        <f>(F36-H36)/H36</f>
        <v>5.8674188998588533E-3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1173.75</v>
      </c>
      <c r="F37" s="49">
        <v>1738.5</v>
      </c>
      <c r="G37" s="23">
        <f t="shared" si="0"/>
        <v>0.48115015974440895</v>
      </c>
      <c r="H37" s="49">
        <v>1451</v>
      </c>
      <c r="I37" s="23">
        <f>(F37-H37)/H37</f>
        <v>0.19813921433494142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25852.111111111109</v>
      </c>
      <c r="F39" s="46">
        <v>26242.744444444445</v>
      </c>
      <c r="G39" s="21">
        <f t="shared" si="0"/>
        <v>1.5110306916692878E-2</v>
      </c>
      <c r="H39" s="46">
        <v>26898.3</v>
      </c>
      <c r="I39" s="21">
        <f t="shared" ref="I39:I44" si="2">(F39-H39)/H39</f>
        <v>-2.4371635216930244E-2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14928.374074074074</v>
      </c>
      <c r="F40" s="46">
        <v>15277.044444444444</v>
      </c>
      <c r="G40" s="21">
        <f t="shared" si="0"/>
        <v>2.3356218744270435E-2</v>
      </c>
      <c r="H40" s="46">
        <v>15152.044444444444</v>
      </c>
      <c r="I40" s="21">
        <f t="shared" si="2"/>
        <v>8.2497118100674349E-3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11196.416666666666</v>
      </c>
      <c r="F41" s="57">
        <v>11717.5</v>
      </c>
      <c r="G41" s="21">
        <f t="shared" si="0"/>
        <v>4.6540187708865241E-2</v>
      </c>
      <c r="H41" s="57">
        <v>11492.5</v>
      </c>
      <c r="I41" s="21">
        <f t="shared" si="2"/>
        <v>1.957798564281053E-2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6130</v>
      </c>
      <c r="F42" s="47">
        <v>6033.2</v>
      </c>
      <c r="G42" s="21">
        <f t="shared" si="0"/>
        <v>-1.5791190864600357E-2</v>
      </c>
      <c r="H42" s="47">
        <v>6033.2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9968.3333333333339</v>
      </c>
      <c r="F43" s="47">
        <v>9968.3333333333339</v>
      </c>
      <c r="G43" s="21">
        <f t="shared" si="0"/>
        <v>0</v>
      </c>
      <c r="H43" s="47">
        <v>9968.5714285714294</v>
      </c>
      <c r="I43" s="21">
        <f t="shared" si="2"/>
        <v>-2.3884589662766969E-5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12433.666666666666</v>
      </c>
      <c r="F44" s="50">
        <v>12380</v>
      </c>
      <c r="G44" s="31">
        <f t="shared" si="0"/>
        <v>-4.3162381705583817E-3</v>
      </c>
      <c r="H44" s="50">
        <v>12080</v>
      </c>
      <c r="I44" s="31">
        <f t="shared" si="2"/>
        <v>2.4834437086092714E-2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5232.0370370370374</v>
      </c>
      <c r="F46" s="43">
        <v>4967.7777777777774</v>
      </c>
      <c r="G46" s="21">
        <f t="shared" si="0"/>
        <v>-5.0507910664354373E-2</v>
      </c>
      <c r="H46" s="43">
        <v>4973.333333333333</v>
      </c>
      <c r="I46" s="21">
        <f t="shared" ref="I46:I51" si="3">(F46-H46)/H46</f>
        <v>-1.117068811438805E-3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6166.25</v>
      </c>
      <c r="G47" s="21">
        <f t="shared" si="0"/>
        <v>2.1353246466431147E-2</v>
      </c>
      <c r="H47" s="47">
        <v>6144.4444444444443</v>
      </c>
      <c r="I47" s="21">
        <f t="shared" si="3"/>
        <v>3.548824593128407E-3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19291.023809523809</v>
      </c>
      <c r="F48" s="47">
        <v>19273.75</v>
      </c>
      <c r="G48" s="21">
        <f t="shared" si="0"/>
        <v>-8.9543249204229638E-4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17850.10042857143</v>
      </c>
      <c r="F49" s="47">
        <v>18591.34888888889</v>
      </c>
      <c r="G49" s="21">
        <f t="shared" si="0"/>
        <v>4.1526290750218658E-2</v>
      </c>
      <c r="H49" s="47">
        <v>18591.34888888889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1974.7142857142856</v>
      </c>
      <c r="F50" s="47">
        <v>2199.2857142857142</v>
      </c>
      <c r="G50" s="21">
        <f t="shared" si="0"/>
        <v>0.11372350430442023</v>
      </c>
      <c r="H50" s="47">
        <v>2199.2857142857142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24386.925925925927</v>
      </c>
      <c r="F51" s="50">
        <v>27101</v>
      </c>
      <c r="G51" s="31">
        <f t="shared" si="0"/>
        <v>0.11129217689502718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3996.1666666666665</v>
      </c>
      <c r="F54" s="70">
        <v>3775.4285714285716</v>
      </c>
      <c r="G54" s="21">
        <f t="shared" si="0"/>
        <v>-5.5237459708410971E-2</v>
      </c>
      <c r="H54" s="70">
        <v>3775.4285714285716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2032.5</v>
      </c>
      <c r="G55" s="21">
        <f t="shared" si="0"/>
        <v>-1.6373311502250959E-3</v>
      </c>
      <c r="H55" s="70">
        <v>2032.5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5500</v>
      </c>
      <c r="G56" s="21">
        <f t="shared" si="0"/>
        <v>0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2163.3333333333335</v>
      </c>
      <c r="G57" s="21">
        <f t="shared" si="0"/>
        <v>0.14689639938148893</v>
      </c>
      <c r="H57" s="105">
        <v>2163.3333333333335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4638.125</v>
      </c>
      <c r="F58" s="50">
        <v>4472.7777777777774</v>
      </c>
      <c r="G58" s="29">
        <f t="shared" si="0"/>
        <v>-3.5649583015167255E-2</v>
      </c>
      <c r="H58" s="50">
        <v>4472.7777777777774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5437.9</v>
      </c>
      <c r="F59" s="68">
        <v>5157.5</v>
      </c>
      <c r="G59" s="21">
        <f t="shared" si="0"/>
        <v>-5.1564022876477988E-2</v>
      </c>
      <c r="H59" s="68">
        <v>5157.5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4584.3999999999996</v>
      </c>
      <c r="F60" s="70">
        <v>4979.5</v>
      </c>
      <c r="G60" s="21">
        <f t="shared" si="0"/>
        <v>8.6183579094319951E-2</v>
      </c>
      <c r="H60" s="70">
        <v>4979.5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17589.875</v>
      </c>
      <c r="F61" s="73">
        <v>21223.75</v>
      </c>
      <c r="G61" s="29">
        <f t="shared" si="0"/>
        <v>0.2065890178298595</v>
      </c>
      <c r="H61" s="73">
        <v>20551.25</v>
      </c>
      <c r="I61" s="29">
        <f t="shared" si="4"/>
        <v>3.272307037284837E-2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5847.3999999999987</v>
      </c>
      <c r="F63" s="54">
        <v>6502.5</v>
      </c>
      <c r="G63" s="21">
        <f t="shared" si="0"/>
        <v>0.11203269829325878</v>
      </c>
      <c r="H63" s="54">
        <v>6452.7777777777774</v>
      </c>
      <c r="I63" s="21">
        <f t="shared" ref="I63:I74" si="5">(F63-H63)/H63</f>
        <v>7.7055531640121168E-3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47154.083333333336</v>
      </c>
      <c r="F64" s="46">
        <v>47046.625</v>
      </c>
      <c r="G64" s="21">
        <f t="shared" si="0"/>
        <v>-2.2788765200610571E-3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12342.930555555557</v>
      </c>
      <c r="F65" s="46">
        <v>12748.75</v>
      </c>
      <c r="G65" s="21">
        <f t="shared" si="0"/>
        <v>3.287869461938956E-2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6530</v>
      </c>
      <c r="F66" s="46">
        <v>7696.8888888888887</v>
      </c>
      <c r="G66" s="21">
        <f t="shared" si="0"/>
        <v>0.17869661391866595</v>
      </c>
      <c r="H66" s="46">
        <v>7551.333333333333</v>
      </c>
      <c r="I66" s="21">
        <f t="shared" si="5"/>
        <v>1.927547747270535E-2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3602.4444444444448</v>
      </c>
      <c r="F67" s="46">
        <v>3880</v>
      </c>
      <c r="G67" s="21">
        <f t="shared" si="0"/>
        <v>7.7046449941397713E-2</v>
      </c>
      <c r="H67" s="46">
        <v>3846.5</v>
      </c>
      <c r="I67" s="21">
        <f t="shared" si="5"/>
        <v>8.7092161705446518E-3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3427.9603174603176</v>
      </c>
      <c r="F68" s="58">
        <v>3652.8333333333335</v>
      </c>
      <c r="G68" s="31">
        <f t="shared" si="0"/>
        <v>6.5599655494150588E-2</v>
      </c>
      <c r="H68" s="58">
        <v>3529.1428571428573</v>
      </c>
      <c r="I68" s="31">
        <f t="shared" si="5"/>
        <v>3.5048305267702924E-2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3607.1999999999994</v>
      </c>
      <c r="F70" s="43">
        <v>3725.8</v>
      </c>
      <c r="G70" s="21">
        <f t="shared" si="0"/>
        <v>3.2878687070304072E-2</v>
      </c>
      <c r="H70" s="43">
        <v>3700.8888888888887</v>
      </c>
      <c r="I70" s="21">
        <f t="shared" si="5"/>
        <v>6.731115647892502E-3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1295.0370370370372</v>
      </c>
      <c r="F72" s="47">
        <v>1320</v>
      </c>
      <c r="G72" s="21">
        <f t="shared" si="0"/>
        <v>1.9275867986043471E-2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2171.4166666666665</v>
      </c>
      <c r="F73" s="47">
        <v>2117.1428571428573</v>
      </c>
      <c r="G73" s="21">
        <f t="shared" si="0"/>
        <v>-2.4994654575956947E-2</v>
      </c>
      <c r="H73" s="47">
        <v>2117.1428571428573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1651.2962962962963</v>
      </c>
      <c r="F74" s="50">
        <v>1681.4</v>
      </c>
      <c r="G74" s="21">
        <f t="shared" si="0"/>
        <v>1.8230346529101767E-2</v>
      </c>
      <c r="H74" s="50">
        <v>1681.4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1484.3333333333333</v>
      </c>
      <c r="F77" s="32">
        <v>1351.8</v>
      </c>
      <c r="G77" s="21">
        <f t="shared" si="0"/>
        <v>-8.9288120368291021E-2</v>
      </c>
      <c r="H77" s="32">
        <v>1351.8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959.16666666666663</v>
      </c>
      <c r="F78" s="47">
        <v>824.77777777777783</v>
      </c>
      <c r="G78" s="21">
        <f t="shared" si="0"/>
        <v>-0.14011004923255133</v>
      </c>
      <c r="H78" s="47">
        <v>824.77777777777783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1418.7</v>
      </c>
      <c r="F79" s="47">
        <v>1504.9</v>
      </c>
      <c r="G79" s="21">
        <f t="shared" si="0"/>
        <v>6.0759850567420906E-2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1745.4000000000003</v>
      </c>
      <c r="F80" s="61">
        <v>1933.8</v>
      </c>
      <c r="G80" s="21">
        <f t="shared" si="0"/>
        <v>0.10794087315228577</v>
      </c>
      <c r="H80" s="61">
        <v>1933.8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8303.3333333333339</v>
      </c>
      <c r="G81" s="21">
        <f t="shared" ref="G81:G82" si="7">(F81-E81)/E81</f>
        <v>-5.1047619047618981E-2</v>
      </c>
      <c r="H81" s="61">
        <v>8303.3333333333339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3901.9666666666672</v>
      </c>
      <c r="F82" s="50">
        <v>3996</v>
      </c>
      <c r="G82" s="23">
        <f t="shared" si="7"/>
        <v>2.4098958644785836E-2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1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4" t="s">
        <v>3</v>
      </c>
      <c r="B13" s="180"/>
      <c r="C13" s="199" t="s">
        <v>0</v>
      </c>
      <c r="D13" s="201" t="s">
        <v>23</v>
      </c>
      <c r="E13" s="176" t="s">
        <v>217</v>
      </c>
      <c r="F13" s="193" t="s">
        <v>224</v>
      </c>
      <c r="G13" s="176" t="s">
        <v>197</v>
      </c>
      <c r="H13" s="193" t="s">
        <v>220</v>
      </c>
      <c r="I13" s="176" t="s">
        <v>187</v>
      </c>
    </row>
    <row r="14" spans="1:9" ht="38.25" customHeight="1" thickBot="1" x14ac:dyDescent="0.25">
      <c r="A14" s="175"/>
      <c r="B14" s="181"/>
      <c r="C14" s="200"/>
      <c r="D14" s="202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5</v>
      </c>
      <c r="C16" s="14" t="s">
        <v>85</v>
      </c>
      <c r="D16" s="11" t="s">
        <v>161</v>
      </c>
      <c r="E16" s="42">
        <v>1196.6484814814817</v>
      </c>
      <c r="F16" s="42">
        <v>1557.4</v>
      </c>
      <c r="G16" s="21">
        <f t="shared" ref="G16:G31" si="0">(F16-E16)/E16</f>
        <v>0.30146824577247511</v>
      </c>
      <c r="H16" s="42">
        <v>1657.35</v>
      </c>
      <c r="I16" s="21">
        <f t="shared" ref="I16:I31" si="1">(F16-H16)/H16</f>
        <v>-6.0307116782815834E-2</v>
      </c>
    </row>
    <row r="17" spans="1:9" ht="16.5" x14ac:dyDescent="0.3">
      <c r="A17" s="37"/>
      <c r="B17" s="34" t="s">
        <v>9</v>
      </c>
      <c r="C17" s="15" t="s">
        <v>88</v>
      </c>
      <c r="D17" s="11" t="s">
        <v>161</v>
      </c>
      <c r="E17" s="46">
        <v>1162.817</v>
      </c>
      <c r="F17" s="46">
        <v>1114.8499999999999</v>
      </c>
      <c r="G17" s="21">
        <f t="shared" si="0"/>
        <v>-4.1250686909462195E-2</v>
      </c>
      <c r="H17" s="46">
        <v>1159.8499999999999</v>
      </c>
      <c r="I17" s="21">
        <f t="shared" si="1"/>
        <v>-3.8798120446609477E-2</v>
      </c>
    </row>
    <row r="18" spans="1:9" ht="16.5" x14ac:dyDescent="0.3">
      <c r="A18" s="37"/>
      <c r="B18" s="34" t="s">
        <v>19</v>
      </c>
      <c r="C18" s="15" t="s">
        <v>99</v>
      </c>
      <c r="D18" s="11" t="s">
        <v>161</v>
      </c>
      <c r="E18" s="46">
        <v>883.20966666666675</v>
      </c>
      <c r="F18" s="46">
        <v>933.95</v>
      </c>
      <c r="G18" s="21">
        <f t="shared" si="0"/>
        <v>5.7449929782622353E-2</v>
      </c>
      <c r="H18" s="46">
        <v>971.45</v>
      </c>
      <c r="I18" s="21">
        <f t="shared" si="1"/>
        <v>-3.8602089659786912E-2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742.93333333333339</v>
      </c>
      <c r="F19" s="46">
        <v>776.15</v>
      </c>
      <c r="G19" s="21">
        <f t="shared" si="0"/>
        <v>4.4710157932519624E-2</v>
      </c>
      <c r="H19" s="46">
        <v>789.75</v>
      </c>
      <c r="I19" s="21">
        <f t="shared" si="1"/>
        <v>-1.7220639442861695E-2</v>
      </c>
    </row>
    <row r="20" spans="1:9" ht="16.5" x14ac:dyDescent="0.3">
      <c r="A20" s="37"/>
      <c r="B20" s="34" t="s">
        <v>16</v>
      </c>
      <c r="C20" s="15" t="s">
        <v>96</v>
      </c>
      <c r="D20" s="11" t="s">
        <v>81</v>
      </c>
      <c r="E20" s="46">
        <v>468.23333333333335</v>
      </c>
      <c r="F20" s="46">
        <v>540.70000000000005</v>
      </c>
      <c r="G20" s="21">
        <f t="shared" si="0"/>
        <v>0.15476614223677659</v>
      </c>
      <c r="H20" s="46">
        <v>543.20000000000005</v>
      </c>
      <c r="I20" s="21">
        <f t="shared" si="1"/>
        <v>-4.6023564064801171E-3</v>
      </c>
    </row>
    <row r="21" spans="1:9" ht="16.5" x14ac:dyDescent="0.3">
      <c r="A21" s="37"/>
      <c r="B21" s="34" t="s">
        <v>15</v>
      </c>
      <c r="C21" s="15" t="s">
        <v>95</v>
      </c>
      <c r="D21" s="11" t="s">
        <v>82</v>
      </c>
      <c r="E21" s="46">
        <v>1182.0630000000001</v>
      </c>
      <c r="F21" s="46">
        <v>1370.6999999999998</v>
      </c>
      <c r="G21" s="21">
        <f t="shared" si="0"/>
        <v>0.15958286487268419</v>
      </c>
      <c r="H21" s="46">
        <v>1373.1999999999998</v>
      </c>
      <c r="I21" s="21">
        <f t="shared" si="1"/>
        <v>-1.8205651034080982E-3</v>
      </c>
    </row>
    <row r="22" spans="1:9" ht="16.5" x14ac:dyDescent="0.3">
      <c r="A22" s="37"/>
      <c r="B22" s="34" t="s">
        <v>18</v>
      </c>
      <c r="C22" s="15" t="s">
        <v>98</v>
      </c>
      <c r="D22" s="11" t="s">
        <v>83</v>
      </c>
      <c r="E22" s="46">
        <v>1762.8852222222222</v>
      </c>
      <c r="F22" s="46">
        <v>1471.5</v>
      </c>
      <c r="G22" s="21">
        <f t="shared" si="0"/>
        <v>-0.16528882229491587</v>
      </c>
      <c r="H22" s="46">
        <v>1472.3</v>
      </c>
      <c r="I22" s="21">
        <f t="shared" si="1"/>
        <v>-5.4336752020644878E-4</v>
      </c>
    </row>
    <row r="23" spans="1:9" ht="16.5" x14ac:dyDescent="0.3">
      <c r="A23" s="37"/>
      <c r="B23" s="34" t="s">
        <v>6</v>
      </c>
      <c r="C23" s="15" t="s">
        <v>86</v>
      </c>
      <c r="D23" s="13" t="s">
        <v>161</v>
      </c>
      <c r="E23" s="46">
        <v>1251.2800000000002</v>
      </c>
      <c r="F23" s="46">
        <v>1390.6999999999998</v>
      </c>
      <c r="G23" s="21">
        <f t="shared" si="0"/>
        <v>0.11142190397033405</v>
      </c>
      <c r="H23" s="46">
        <v>1378.1999999999998</v>
      </c>
      <c r="I23" s="21">
        <f t="shared" si="1"/>
        <v>9.0698011899579181E-3</v>
      </c>
    </row>
    <row r="24" spans="1:9" ht="16.5" x14ac:dyDescent="0.3">
      <c r="A24" s="37"/>
      <c r="B24" s="34" t="s">
        <v>10</v>
      </c>
      <c r="C24" s="15" t="s">
        <v>90</v>
      </c>
      <c r="D24" s="13" t="s">
        <v>161</v>
      </c>
      <c r="E24" s="46">
        <v>1495.6333333333332</v>
      </c>
      <c r="F24" s="46">
        <v>1349.85</v>
      </c>
      <c r="G24" s="21">
        <f t="shared" si="0"/>
        <v>-9.7472642581737934E-2</v>
      </c>
      <c r="H24" s="46">
        <v>1332.4</v>
      </c>
      <c r="I24" s="21">
        <f t="shared" si="1"/>
        <v>1.309666766736702E-2</v>
      </c>
    </row>
    <row r="25" spans="1:9" ht="16.5" x14ac:dyDescent="0.3">
      <c r="A25" s="37"/>
      <c r="B25" s="34" t="s">
        <v>4</v>
      </c>
      <c r="C25" s="15" t="s">
        <v>84</v>
      </c>
      <c r="D25" s="13" t="s">
        <v>161</v>
      </c>
      <c r="E25" s="46">
        <v>1158.8763333333334</v>
      </c>
      <c r="F25" s="46">
        <v>1386.9</v>
      </c>
      <c r="G25" s="21">
        <f t="shared" si="0"/>
        <v>0.19676272619252733</v>
      </c>
      <c r="H25" s="46">
        <v>1332.6999999999998</v>
      </c>
      <c r="I25" s="21">
        <f t="shared" si="1"/>
        <v>4.0669317926015067E-2</v>
      </c>
    </row>
    <row r="26" spans="1:9" ht="16.5" x14ac:dyDescent="0.3">
      <c r="A26" s="37"/>
      <c r="B26" s="34" t="s">
        <v>8</v>
      </c>
      <c r="C26" s="15" t="s">
        <v>89</v>
      </c>
      <c r="D26" s="13" t="s">
        <v>161</v>
      </c>
      <c r="E26" s="46">
        <v>1949.2603333333334</v>
      </c>
      <c r="F26" s="46">
        <v>2836.8</v>
      </c>
      <c r="G26" s="21">
        <f t="shared" si="0"/>
        <v>0.45532125775571969</v>
      </c>
      <c r="H26" s="46">
        <v>2725.2249999999999</v>
      </c>
      <c r="I26" s="21">
        <f t="shared" si="1"/>
        <v>4.0941573631535111E-2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1024.5583333333334</v>
      </c>
      <c r="F27" s="46">
        <v>1062.4000000000001</v>
      </c>
      <c r="G27" s="21">
        <f t="shared" si="0"/>
        <v>3.6934614102011466E-2</v>
      </c>
      <c r="H27" s="46">
        <v>1006.9</v>
      </c>
      <c r="I27" s="21">
        <f t="shared" si="1"/>
        <v>5.5119674247691049E-2</v>
      </c>
    </row>
    <row r="28" spans="1:9" ht="16.5" x14ac:dyDescent="0.3">
      <c r="A28" s="37"/>
      <c r="B28" s="34" t="s">
        <v>14</v>
      </c>
      <c r="C28" s="15" t="s">
        <v>94</v>
      </c>
      <c r="D28" s="13" t="s">
        <v>81</v>
      </c>
      <c r="E28" s="46">
        <v>494.9</v>
      </c>
      <c r="F28" s="46">
        <v>529.9</v>
      </c>
      <c r="G28" s="21">
        <f t="shared" si="0"/>
        <v>7.0721357850070721E-2</v>
      </c>
      <c r="H28" s="46">
        <v>492.4</v>
      </c>
      <c r="I28" s="21">
        <f t="shared" si="1"/>
        <v>7.6157595450852975E-2</v>
      </c>
    </row>
    <row r="29" spans="1:9" ht="17.25" thickBot="1" x14ac:dyDescent="0.35">
      <c r="A29" s="38"/>
      <c r="B29" s="34" t="s">
        <v>11</v>
      </c>
      <c r="C29" s="15" t="s">
        <v>91</v>
      </c>
      <c r="D29" s="13" t="s">
        <v>81</v>
      </c>
      <c r="E29" s="46">
        <v>330.09699999999998</v>
      </c>
      <c r="F29" s="46">
        <v>435.66500000000002</v>
      </c>
      <c r="G29" s="21">
        <f t="shared" si="0"/>
        <v>0.3198090258318011</v>
      </c>
      <c r="H29" s="46">
        <v>400.8</v>
      </c>
      <c r="I29" s="21">
        <f t="shared" si="1"/>
        <v>8.6988522954091832E-2</v>
      </c>
    </row>
    <row r="30" spans="1:9" ht="16.5" x14ac:dyDescent="0.3">
      <c r="A30" s="37"/>
      <c r="B30" s="34" t="s">
        <v>13</v>
      </c>
      <c r="C30" s="15" t="s">
        <v>93</v>
      </c>
      <c r="D30" s="13" t="s">
        <v>81</v>
      </c>
      <c r="E30" s="46">
        <v>442.4</v>
      </c>
      <c r="F30" s="46">
        <v>539.9</v>
      </c>
      <c r="G30" s="21">
        <f t="shared" si="0"/>
        <v>0.22038878842676313</v>
      </c>
      <c r="H30" s="46">
        <v>437.4</v>
      </c>
      <c r="I30" s="21">
        <f t="shared" si="1"/>
        <v>0.2343392775491541</v>
      </c>
    </row>
    <row r="31" spans="1:9" ht="17.25" thickBot="1" x14ac:dyDescent="0.35">
      <c r="A31" s="38"/>
      <c r="B31" s="36" t="s">
        <v>12</v>
      </c>
      <c r="C31" s="16" t="s">
        <v>92</v>
      </c>
      <c r="D31" s="12" t="s">
        <v>81</v>
      </c>
      <c r="E31" s="49">
        <v>456.98333333333335</v>
      </c>
      <c r="F31" s="49">
        <v>555.52499999999998</v>
      </c>
      <c r="G31" s="23">
        <f t="shared" si="0"/>
        <v>0.21563514351362184</v>
      </c>
      <c r="H31" s="49">
        <v>410.9</v>
      </c>
      <c r="I31" s="23">
        <f t="shared" si="1"/>
        <v>0.35197128255049892</v>
      </c>
    </row>
    <row r="32" spans="1:9" ht="15.75" customHeight="1" thickBot="1" x14ac:dyDescent="0.25">
      <c r="A32" s="186" t="s">
        <v>188</v>
      </c>
      <c r="B32" s="187"/>
      <c r="C32" s="187"/>
      <c r="D32" s="188"/>
      <c r="E32" s="106">
        <f>SUM(E16:E31)</f>
        <v>16002.778703703703</v>
      </c>
      <c r="F32" s="107">
        <f>SUM(F16:F31)</f>
        <v>17852.890000000003</v>
      </c>
      <c r="G32" s="108">
        <f t="shared" ref="G32" si="2">(F32-E32)/E32</f>
        <v>0.11561187782145033</v>
      </c>
      <c r="H32" s="107">
        <f>SUM(H16:H31)</f>
        <v>17484.025000000001</v>
      </c>
      <c r="I32" s="111">
        <f t="shared" ref="I32" si="3">(F32-H32)/H32</f>
        <v>2.1097258783375199E-2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2208.6296296296296</v>
      </c>
      <c r="F34" s="54">
        <v>2432.75</v>
      </c>
      <c r="G34" s="21">
        <f>(F34-E34)/E34</f>
        <v>0.10147485452685596</v>
      </c>
      <c r="H34" s="54">
        <v>2558.3000000000002</v>
      </c>
      <c r="I34" s="21">
        <f>(F34-H34)/H34</f>
        <v>-4.9075557987726295E-2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1745.827777777778</v>
      </c>
      <c r="F35" s="46">
        <v>1485.75</v>
      </c>
      <c r="G35" s="21">
        <f>(F35-E35)/E35</f>
        <v>-0.14897103888954311</v>
      </c>
      <c r="H35" s="46">
        <v>1477.0833333333335</v>
      </c>
      <c r="I35" s="21">
        <f>(F35-H35)/H35</f>
        <v>5.8674188998588533E-3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2572.9761904761908</v>
      </c>
      <c r="F36" s="46">
        <v>2652.5</v>
      </c>
      <c r="G36" s="21">
        <f>(F36-E36)/E36</f>
        <v>3.0907324295562717E-2</v>
      </c>
      <c r="H36" s="46">
        <v>2575</v>
      </c>
      <c r="I36" s="21">
        <f>(F36-H36)/H36</f>
        <v>3.0097087378640777E-2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2131.9444444444443</v>
      </c>
      <c r="F37" s="46">
        <v>2048.75</v>
      </c>
      <c r="G37" s="21">
        <f>(F37-E37)/E37</f>
        <v>-3.9022801302931551E-2</v>
      </c>
      <c r="H37" s="46">
        <v>1909.7249999999999</v>
      </c>
      <c r="I37" s="21">
        <f>(F37-H37)/H37</f>
        <v>7.2798439565906134E-2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1173.75</v>
      </c>
      <c r="F38" s="49">
        <v>1738.5</v>
      </c>
      <c r="G38" s="23">
        <f>(F38-E38)/E38</f>
        <v>0.48115015974440895</v>
      </c>
      <c r="H38" s="49">
        <v>1451</v>
      </c>
      <c r="I38" s="23">
        <f>(F38-H38)/H38</f>
        <v>0.19813921433494142</v>
      </c>
    </row>
    <row r="39" spans="1:9" ht="15.75" customHeight="1" thickBot="1" x14ac:dyDescent="0.25">
      <c r="A39" s="186" t="s">
        <v>189</v>
      </c>
      <c r="B39" s="187"/>
      <c r="C39" s="187"/>
      <c r="D39" s="188"/>
      <c r="E39" s="86">
        <f>SUM(E34:E38)</f>
        <v>9833.1280423280441</v>
      </c>
      <c r="F39" s="109">
        <f>SUM(F34:F38)</f>
        <v>10358.25</v>
      </c>
      <c r="G39" s="110">
        <f t="shared" ref="G39" si="4">(F39-E39)/E39</f>
        <v>5.3403347888026746E-2</v>
      </c>
      <c r="H39" s="109">
        <f>SUM(H34:H38)</f>
        <v>9971.1083333333336</v>
      </c>
      <c r="I39" s="111">
        <f t="shared" ref="I39" si="5">(F39-H39)/H39</f>
        <v>3.8826342441035867E-2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25852.111111111109</v>
      </c>
      <c r="F41" s="46">
        <v>26242.744444444445</v>
      </c>
      <c r="G41" s="21">
        <f t="shared" ref="G41:G46" si="6">(F41-E41)/E41</f>
        <v>1.5110306916692878E-2</v>
      </c>
      <c r="H41" s="46">
        <v>26898.3</v>
      </c>
      <c r="I41" s="21">
        <f t="shared" ref="I41:I46" si="7">(F41-H41)/H41</f>
        <v>-2.4371635216930244E-2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9968.3333333333339</v>
      </c>
      <c r="F42" s="46">
        <v>9968.3333333333339</v>
      </c>
      <c r="G42" s="21">
        <f t="shared" si="6"/>
        <v>0</v>
      </c>
      <c r="H42" s="46">
        <v>9968.5714285714294</v>
      </c>
      <c r="I42" s="21">
        <f t="shared" si="7"/>
        <v>-2.3884589662766969E-5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6130</v>
      </c>
      <c r="F43" s="57">
        <v>6033.2</v>
      </c>
      <c r="G43" s="21">
        <f t="shared" si="6"/>
        <v>-1.5791190864600357E-2</v>
      </c>
      <c r="H43" s="57">
        <v>6033.2</v>
      </c>
      <c r="I43" s="21">
        <f t="shared" si="7"/>
        <v>0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14928.374074074074</v>
      </c>
      <c r="F44" s="47">
        <v>15277.044444444444</v>
      </c>
      <c r="G44" s="21">
        <f t="shared" si="6"/>
        <v>2.3356218744270435E-2</v>
      </c>
      <c r="H44" s="47">
        <v>15152.044444444444</v>
      </c>
      <c r="I44" s="21">
        <f t="shared" si="7"/>
        <v>8.2497118100674349E-3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11196.416666666666</v>
      </c>
      <c r="F45" s="47">
        <v>11717.5</v>
      </c>
      <c r="G45" s="21">
        <f t="shared" si="6"/>
        <v>4.6540187708865241E-2</v>
      </c>
      <c r="H45" s="47">
        <v>11492.5</v>
      </c>
      <c r="I45" s="21">
        <f t="shared" si="7"/>
        <v>1.957798564281053E-2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12433.666666666666</v>
      </c>
      <c r="F46" s="50">
        <v>12380</v>
      </c>
      <c r="G46" s="31">
        <f t="shared" si="6"/>
        <v>-4.3162381705583817E-3</v>
      </c>
      <c r="H46" s="50">
        <v>12080</v>
      </c>
      <c r="I46" s="31">
        <f t="shared" si="7"/>
        <v>2.4834437086092714E-2</v>
      </c>
    </row>
    <row r="47" spans="1:9" ht="15.75" customHeight="1" thickBot="1" x14ac:dyDescent="0.25">
      <c r="A47" s="186" t="s">
        <v>190</v>
      </c>
      <c r="B47" s="187"/>
      <c r="C47" s="187"/>
      <c r="D47" s="188"/>
      <c r="E47" s="86">
        <f>SUM(E41:E46)</f>
        <v>80508.901851851857</v>
      </c>
      <c r="F47" s="86">
        <f>SUM(F41:F46)</f>
        <v>81618.822222222225</v>
      </c>
      <c r="G47" s="110">
        <f t="shared" ref="G47" si="8">(F47-E47)/E47</f>
        <v>1.3786306170375837E-2</v>
      </c>
      <c r="H47" s="109">
        <f>SUM(H41:H46)</f>
        <v>81624.615873015864</v>
      </c>
      <c r="I47" s="111">
        <f t="shared" ref="I47" si="9">(F47-H47)/H47</f>
        <v>-7.0979210519685369E-5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5232.0370370370374</v>
      </c>
      <c r="F49" s="43">
        <v>4967.7777777777774</v>
      </c>
      <c r="G49" s="21">
        <f t="shared" ref="G49:G54" si="10">(F49-E49)/E49</f>
        <v>-5.0507910664354373E-2</v>
      </c>
      <c r="H49" s="43">
        <v>4973.333333333333</v>
      </c>
      <c r="I49" s="21">
        <f t="shared" ref="I49:I54" si="11">(F49-H49)/H49</f>
        <v>-1.117068811438805E-3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19291.023809523809</v>
      </c>
      <c r="F50" s="47">
        <v>19273.75</v>
      </c>
      <c r="G50" s="21">
        <f t="shared" si="10"/>
        <v>-8.9543249204229638E-4</v>
      </c>
      <c r="H50" s="47">
        <v>19273.75</v>
      </c>
      <c r="I50" s="21">
        <f t="shared" si="11"/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17850.10042857143</v>
      </c>
      <c r="F51" s="47">
        <v>18591.34888888889</v>
      </c>
      <c r="G51" s="21">
        <f t="shared" si="10"/>
        <v>4.1526290750218658E-2</v>
      </c>
      <c r="H51" s="47">
        <v>18591.34888888889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1974.7142857142856</v>
      </c>
      <c r="F52" s="47">
        <v>2199.2857142857142</v>
      </c>
      <c r="G52" s="21">
        <f t="shared" si="10"/>
        <v>0.11372350430442023</v>
      </c>
      <c r="H52" s="47">
        <v>2199.2857142857142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24386.925925925927</v>
      </c>
      <c r="F53" s="47">
        <v>27101</v>
      </c>
      <c r="G53" s="21">
        <f t="shared" si="10"/>
        <v>0.11129217689502718</v>
      </c>
      <c r="H53" s="47">
        <v>27101</v>
      </c>
      <c r="I53" s="21">
        <f t="shared" si="11"/>
        <v>0</v>
      </c>
    </row>
    <row r="54" spans="1:9" ht="16.5" customHeight="1" thickBot="1" x14ac:dyDescent="0.35">
      <c r="A54" s="38"/>
      <c r="B54" s="34" t="s">
        <v>46</v>
      </c>
      <c r="C54" s="15" t="s">
        <v>111</v>
      </c>
      <c r="D54" s="12" t="s">
        <v>110</v>
      </c>
      <c r="E54" s="50">
        <v>6037.333333333333</v>
      </c>
      <c r="F54" s="50">
        <v>6166.25</v>
      </c>
      <c r="G54" s="31">
        <f t="shared" si="10"/>
        <v>2.1353246466431147E-2</v>
      </c>
      <c r="H54" s="50">
        <v>6144.4444444444443</v>
      </c>
      <c r="I54" s="31">
        <f t="shared" si="11"/>
        <v>3.548824593128407E-3</v>
      </c>
    </row>
    <row r="55" spans="1:9" ht="15.75" customHeight="1" thickBot="1" x14ac:dyDescent="0.25">
      <c r="A55" s="186" t="s">
        <v>191</v>
      </c>
      <c r="B55" s="187"/>
      <c r="C55" s="187"/>
      <c r="D55" s="188"/>
      <c r="E55" s="86">
        <f>SUM(E49:E54)</f>
        <v>74772.134820105814</v>
      </c>
      <c r="F55" s="86">
        <f>SUM(F49:F54)</f>
        <v>78299.412380952388</v>
      </c>
      <c r="G55" s="110">
        <f t="shared" ref="G55" si="12">(F55-E55)/E55</f>
        <v>4.7173690698183848E-2</v>
      </c>
      <c r="H55" s="86">
        <f>SUM(H49:H54)</f>
        <v>78283.162380952388</v>
      </c>
      <c r="I55" s="111">
        <f t="shared" ref="I55" si="13">(F55-H55)/H55</f>
        <v>2.0757975924531503E-4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3996.1666666666665</v>
      </c>
      <c r="F58" s="70">
        <v>3775.4285714285716</v>
      </c>
      <c r="G58" s="21">
        <f t="shared" si="14"/>
        <v>-5.5237459708410971E-2</v>
      </c>
      <c r="H58" s="70">
        <v>3775.4285714285716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2035.8333333333333</v>
      </c>
      <c r="F59" s="70">
        <v>2032.5</v>
      </c>
      <c r="G59" s="21">
        <f t="shared" si="14"/>
        <v>-1.6373311502250959E-3</v>
      </c>
      <c r="H59" s="70">
        <v>2032.5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5500</v>
      </c>
      <c r="G60" s="21">
        <f t="shared" si="14"/>
        <v>0</v>
      </c>
      <c r="H60" s="70">
        <v>5500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61">
        <v>1886.25</v>
      </c>
      <c r="F61" s="105">
        <v>2163.3333333333335</v>
      </c>
      <c r="G61" s="21">
        <f t="shared" si="14"/>
        <v>0.14689639938148893</v>
      </c>
      <c r="H61" s="105">
        <v>2163.3333333333335</v>
      </c>
      <c r="I61" s="21">
        <f t="shared" si="15"/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4638.125</v>
      </c>
      <c r="F62" s="50">
        <v>4472.7777777777774</v>
      </c>
      <c r="G62" s="29">
        <f t="shared" si="14"/>
        <v>-3.5649583015167255E-2</v>
      </c>
      <c r="H62" s="50">
        <v>4472.7777777777774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57">
        <v>5437.9</v>
      </c>
      <c r="F63" s="68">
        <v>5157.5</v>
      </c>
      <c r="G63" s="21">
        <f t="shared" si="14"/>
        <v>-5.1564022876477988E-2</v>
      </c>
      <c r="H63" s="68">
        <v>5157.5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4584.3999999999996</v>
      </c>
      <c r="F64" s="70">
        <v>4979.5</v>
      </c>
      <c r="G64" s="21">
        <f t="shared" si="14"/>
        <v>8.6183579094319951E-2</v>
      </c>
      <c r="H64" s="70">
        <v>4979.5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17589.875</v>
      </c>
      <c r="F65" s="73">
        <v>21223.75</v>
      </c>
      <c r="G65" s="29">
        <f t="shared" si="14"/>
        <v>0.2065890178298595</v>
      </c>
      <c r="H65" s="73">
        <v>20551.25</v>
      </c>
      <c r="I65" s="29">
        <f t="shared" si="15"/>
        <v>3.272307037284837E-2</v>
      </c>
    </row>
    <row r="66" spans="1:9" ht="15.75" customHeight="1" thickBot="1" x14ac:dyDescent="0.25">
      <c r="A66" s="186" t="s">
        <v>192</v>
      </c>
      <c r="B66" s="197"/>
      <c r="C66" s="197"/>
      <c r="D66" s="198"/>
      <c r="E66" s="106">
        <f>SUM(E57:E65)</f>
        <v>49418.55</v>
      </c>
      <c r="F66" s="106">
        <f>SUM(F57:F65)</f>
        <v>53054.789682539682</v>
      </c>
      <c r="G66" s="108">
        <f t="shared" ref="G66" si="16">(F66-E66)/E66</f>
        <v>7.3580460829783131E-2</v>
      </c>
      <c r="H66" s="106">
        <f>SUM(H57:H65)</f>
        <v>52382.289682539682</v>
      </c>
      <c r="I66" s="111">
        <f t="shared" ref="I66" si="17">(F66-H66)/H66</f>
        <v>1.2838308597727468E-2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60</v>
      </c>
      <c r="C68" s="15" t="s">
        <v>129</v>
      </c>
      <c r="D68" s="20" t="s">
        <v>215</v>
      </c>
      <c r="E68" s="43">
        <v>47154.083333333336</v>
      </c>
      <c r="F68" s="54">
        <v>47046.625</v>
      </c>
      <c r="G68" s="21">
        <f t="shared" ref="G68:G73" si="18">(F68-E68)/E68</f>
        <v>-2.2788765200610571E-3</v>
      </c>
      <c r="H68" s="54">
        <v>47046.625</v>
      </c>
      <c r="I68" s="21">
        <f t="shared" ref="I68:I73" si="19">(F68-H68)/H68</f>
        <v>0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12342.930555555557</v>
      </c>
      <c r="F69" s="46">
        <v>12748.75</v>
      </c>
      <c r="G69" s="21">
        <f t="shared" si="18"/>
        <v>3.287869461938956E-2</v>
      </c>
      <c r="H69" s="46">
        <v>12748.75</v>
      </c>
      <c r="I69" s="21">
        <f t="shared" si="19"/>
        <v>0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5847.3999999999987</v>
      </c>
      <c r="F70" s="46">
        <v>6502.5</v>
      </c>
      <c r="G70" s="21">
        <f t="shared" si="18"/>
        <v>0.11203269829325878</v>
      </c>
      <c r="H70" s="46">
        <v>6452.7777777777774</v>
      </c>
      <c r="I70" s="21">
        <f t="shared" si="19"/>
        <v>7.7055531640121168E-3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3602.4444444444448</v>
      </c>
      <c r="F71" s="46">
        <v>3880</v>
      </c>
      <c r="G71" s="21">
        <f t="shared" si="18"/>
        <v>7.7046449941397713E-2</v>
      </c>
      <c r="H71" s="46">
        <v>3846.5</v>
      </c>
      <c r="I71" s="21">
        <f t="shared" si="19"/>
        <v>8.7092161705446518E-3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6530</v>
      </c>
      <c r="F72" s="46">
        <v>7696.8888888888887</v>
      </c>
      <c r="G72" s="21">
        <f t="shared" si="18"/>
        <v>0.17869661391866595</v>
      </c>
      <c r="H72" s="46">
        <v>7551.333333333333</v>
      </c>
      <c r="I72" s="21">
        <f t="shared" si="19"/>
        <v>1.927547747270535E-2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3427.9603174603176</v>
      </c>
      <c r="F73" s="58">
        <v>3652.8333333333335</v>
      </c>
      <c r="G73" s="31">
        <f t="shared" si="18"/>
        <v>6.5599655494150588E-2</v>
      </c>
      <c r="H73" s="58">
        <v>3529.1428571428573</v>
      </c>
      <c r="I73" s="31">
        <f t="shared" si="19"/>
        <v>3.5048305267702924E-2</v>
      </c>
    </row>
    <row r="74" spans="1:9" ht="15.75" customHeight="1" thickBot="1" x14ac:dyDescent="0.25">
      <c r="A74" s="186" t="s">
        <v>214</v>
      </c>
      <c r="B74" s="187"/>
      <c r="C74" s="187"/>
      <c r="D74" s="188"/>
      <c r="E74" s="86">
        <f>SUM(E68:E73)</f>
        <v>78904.818650793648</v>
      </c>
      <c r="F74" s="86">
        <f>SUM(F68:F73)</f>
        <v>81527.597222222219</v>
      </c>
      <c r="G74" s="110">
        <f t="shared" ref="G74" si="20">(F74-E74)/E74</f>
        <v>3.3239776939810381E-2</v>
      </c>
      <c r="H74" s="86">
        <f>SUM(H68:H73)</f>
        <v>81175.128968253965</v>
      </c>
      <c r="I74" s="111">
        <f t="shared" ref="I74" si="21">(F74-H74)/H74</f>
        <v>4.3420719923475326E-3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2742.7777777777778</v>
      </c>
      <c r="F76" s="43">
        <v>2747.2222222222222</v>
      </c>
      <c r="G76" s="21">
        <f>(F76-E76)/E76</f>
        <v>1.620417257443755E-3</v>
      </c>
      <c r="H76" s="43">
        <v>2747.2222222222222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1295.0370370370372</v>
      </c>
      <c r="F77" s="47">
        <v>1320</v>
      </c>
      <c r="G77" s="21">
        <f>(F77-E77)/E77</f>
        <v>1.9275867986043471E-2</v>
      </c>
      <c r="H77" s="47">
        <v>1320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2171.4166666666665</v>
      </c>
      <c r="F78" s="47">
        <v>2117.1428571428573</v>
      </c>
      <c r="G78" s="21">
        <f>(F78-E78)/E78</f>
        <v>-2.4994654575956947E-2</v>
      </c>
      <c r="H78" s="47">
        <v>2117.1428571428573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1651.2962962962963</v>
      </c>
      <c r="F79" s="47">
        <v>1681.4</v>
      </c>
      <c r="G79" s="21">
        <f>(F79-E79)/E79</f>
        <v>1.8230346529101767E-2</v>
      </c>
      <c r="H79" s="47">
        <v>1681.4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3607.1999999999994</v>
      </c>
      <c r="F80" s="50">
        <v>3725.8</v>
      </c>
      <c r="G80" s="21">
        <f>(F80-E80)/E80</f>
        <v>3.2878687070304072E-2</v>
      </c>
      <c r="H80" s="50">
        <v>3700.8888888888887</v>
      </c>
      <c r="I80" s="21">
        <f>(F80-H80)/H80</f>
        <v>6.731115647892502E-3</v>
      </c>
    </row>
    <row r="81" spans="1:11" ht="15.75" customHeight="1" thickBot="1" x14ac:dyDescent="0.25">
      <c r="A81" s="186" t="s">
        <v>193</v>
      </c>
      <c r="B81" s="187"/>
      <c r="C81" s="187"/>
      <c r="D81" s="188"/>
      <c r="E81" s="86">
        <f>SUM(E76:E80)</f>
        <v>11467.727777777778</v>
      </c>
      <c r="F81" s="86">
        <f>SUM(F76:F80)</f>
        <v>11591.565079365078</v>
      </c>
      <c r="G81" s="110">
        <f t="shared" ref="G81" si="22">(F81-E81)/E81</f>
        <v>1.0798765368957648E-2</v>
      </c>
      <c r="H81" s="86">
        <f>SUM(H76:H80)</f>
        <v>11566.653968253968</v>
      </c>
      <c r="I81" s="111">
        <f t="shared" ref="I81" si="23">(F81-H81)/H81</f>
        <v>2.1537007313854151E-3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 t="shared" ref="G83:G89" si="24">(F83-E83)/E83</f>
        <v>0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1484.3333333333333</v>
      </c>
      <c r="F84" s="32">
        <v>1351.8</v>
      </c>
      <c r="G84" s="21">
        <f t="shared" si="24"/>
        <v>-8.9288120368291021E-2</v>
      </c>
      <c r="H84" s="32">
        <v>1351.8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959.16666666666663</v>
      </c>
      <c r="F85" s="47">
        <v>824.77777777777783</v>
      </c>
      <c r="G85" s="21">
        <f t="shared" si="24"/>
        <v>-0.14011004923255133</v>
      </c>
      <c r="H85" s="47">
        <v>824.77777777777783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1418.7</v>
      </c>
      <c r="F86" s="47">
        <v>1504.9</v>
      </c>
      <c r="G86" s="21">
        <f t="shared" si="24"/>
        <v>6.0759850567420906E-2</v>
      </c>
      <c r="H86" s="47">
        <v>1504.9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1745.4000000000003</v>
      </c>
      <c r="F87" s="61">
        <v>1933.8</v>
      </c>
      <c r="G87" s="21">
        <f t="shared" si="24"/>
        <v>0.10794087315228577</v>
      </c>
      <c r="H87" s="61">
        <v>1933.8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8303.3333333333339</v>
      </c>
      <c r="G88" s="21">
        <f t="shared" si="24"/>
        <v>-5.1047619047618981E-2</v>
      </c>
      <c r="H88" s="61">
        <v>8303.3333333333339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3901.9666666666672</v>
      </c>
      <c r="F89" s="50">
        <v>3996</v>
      </c>
      <c r="G89" s="23">
        <f t="shared" si="24"/>
        <v>2.4098958644785836E-2</v>
      </c>
      <c r="H89" s="50">
        <v>3996</v>
      </c>
      <c r="I89" s="23">
        <f t="shared" si="25"/>
        <v>0</v>
      </c>
    </row>
    <row r="90" spans="1:11" ht="15.75" customHeight="1" thickBot="1" x14ac:dyDescent="0.25">
      <c r="A90" s="186" t="s">
        <v>194</v>
      </c>
      <c r="B90" s="187"/>
      <c r="C90" s="187"/>
      <c r="D90" s="188"/>
      <c r="E90" s="86">
        <f>SUM(E83:E89)</f>
        <v>19725.995238095238</v>
      </c>
      <c r="F90" s="86">
        <f>SUM(F83:F89)</f>
        <v>19381.039682539682</v>
      </c>
      <c r="G90" s="120">
        <f t="shared" ref="G90:G91" si="26">(F90-E90)/E90</f>
        <v>-1.74873587563973E-2</v>
      </c>
      <c r="H90" s="86">
        <f>SUM(H83:H89)</f>
        <v>19381.039682539682</v>
      </c>
      <c r="I90" s="111">
        <f t="shared" ref="I90:I91" si="27">(F90-H90)/H90</f>
        <v>0</v>
      </c>
    </row>
    <row r="91" spans="1:11" ht="15.75" customHeight="1" thickBot="1" x14ac:dyDescent="0.25">
      <c r="A91" s="186" t="s">
        <v>195</v>
      </c>
      <c r="B91" s="187"/>
      <c r="C91" s="187"/>
      <c r="D91" s="188"/>
      <c r="E91" s="106">
        <f>SUM(E90+E81+E74+E66+E55+E47+E39+E32)</f>
        <v>340634.03508465609</v>
      </c>
      <c r="F91" s="106">
        <f>SUM(F32,F39,F47,F55,F66,F74,F81,F90)</f>
        <v>353684.36626984132</v>
      </c>
      <c r="G91" s="108">
        <f t="shared" si="26"/>
        <v>3.8311882668864546E-2</v>
      </c>
      <c r="H91" s="106">
        <f>SUM(H32,H39,H47,H55,H66,H74,H81,H90)</f>
        <v>351868.02388888894</v>
      </c>
      <c r="I91" s="121">
        <f t="shared" si="27"/>
        <v>5.1619989815441039E-3</v>
      </c>
      <c r="J91" s="122"/>
    </row>
    <row r="92" spans="1:11" x14ac:dyDescent="0.25">
      <c r="E92" s="123"/>
      <c r="F92" s="123"/>
      <c r="K92" s="124"/>
    </row>
    <row r="95" spans="1:11" x14ac:dyDescent="0.25">
      <c r="E95" s="140"/>
      <c r="F95" s="140"/>
      <c r="G95" s="140"/>
      <c r="H95" s="140"/>
      <c r="I95" s="140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0" zoomScaleNormal="100" workbookViewId="0">
      <selection activeCell="E27" sqref="E27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.25" customWidth="1"/>
    <col min="4" max="4" width="10.5" customWidth="1"/>
    <col min="5" max="5" width="11.5" customWidth="1"/>
    <col min="6" max="6" width="13.12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80" t="s">
        <v>3</v>
      </c>
      <c r="B13" s="180"/>
      <c r="C13" s="182" t="s">
        <v>0</v>
      </c>
      <c r="D13" s="176" t="s">
        <v>207</v>
      </c>
      <c r="E13" s="176" t="s">
        <v>208</v>
      </c>
      <c r="F13" s="176" t="s">
        <v>209</v>
      </c>
      <c r="G13" s="176" t="s">
        <v>210</v>
      </c>
      <c r="H13" s="176" t="s">
        <v>211</v>
      </c>
      <c r="I13" s="176" t="s">
        <v>212</v>
      </c>
    </row>
    <row r="14" spans="1:9" ht="42.75" customHeight="1" thickBot="1" x14ac:dyDescent="0.25">
      <c r="A14" s="181"/>
      <c r="B14" s="181"/>
      <c r="C14" s="183"/>
      <c r="D14" s="196"/>
      <c r="E14" s="196"/>
      <c r="F14" s="196"/>
      <c r="G14" s="177"/>
      <c r="H14" s="177"/>
      <c r="I14" s="196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1" t="s">
        <v>4</v>
      </c>
      <c r="C16" s="19" t="s">
        <v>163</v>
      </c>
      <c r="D16" s="137">
        <v>1375</v>
      </c>
      <c r="E16" s="138">
        <v>1250</v>
      </c>
      <c r="F16" s="142">
        <v>1500</v>
      </c>
      <c r="G16" s="143">
        <v>1375</v>
      </c>
      <c r="H16" s="138">
        <v>1500</v>
      </c>
      <c r="I16" s="144">
        <v>1400</v>
      </c>
    </row>
    <row r="17" spans="1:9" ht="16.5" x14ac:dyDescent="0.3">
      <c r="A17" s="92"/>
      <c r="B17" s="145" t="s">
        <v>5</v>
      </c>
      <c r="C17" s="15" t="s">
        <v>164</v>
      </c>
      <c r="D17" s="93">
        <v>2000</v>
      </c>
      <c r="E17" s="32">
        <v>1000</v>
      </c>
      <c r="F17" s="146">
        <v>1500</v>
      </c>
      <c r="G17" s="147">
        <v>2000</v>
      </c>
      <c r="H17" s="32">
        <v>1250</v>
      </c>
      <c r="I17" s="148">
        <v>1550</v>
      </c>
    </row>
    <row r="18" spans="1:9" ht="16.5" x14ac:dyDescent="0.3">
      <c r="A18" s="92"/>
      <c r="B18" s="145" t="s">
        <v>6</v>
      </c>
      <c r="C18" s="14" t="s">
        <v>165</v>
      </c>
      <c r="D18" s="149">
        <v>1375</v>
      </c>
      <c r="E18" s="150">
        <v>2000</v>
      </c>
      <c r="F18" s="146">
        <v>1375</v>
      </c>
      <c r="G18" s="151">
        <v>1500</v>
      </c>
      <c r="H18" s="150">
        <v>1333</v>
      </c>
      <c r="I18" s="148">
        <v>1516.6</v>
      </c>
    </row>
    <row r="19" spans="1:9" ht="16.5" x14ac:dyDescent="0.3">
      <c r="A19" s="92"/>
      <c r="B19" s="145" t="s">
        <v>7</v>
      </c>
      <c r="C19" s="15" t="s">
        <v>166</v>
      </c>
      <c r="D19" s="93">
        <v>875</v>
      </c>
      <c r="E19" s="32">
        <v>350</v>
      </c>
      <c r="F19" s="146">
        <v>750</v>
      </c>
      <c r="G19" s="147">
        <v>1000</v>
      </c>
      <c r="H19" s="32">
        <v>1000</v>
      </c>
      <c r="I19" s="148">
        <v>795</v>
      </c>
    </row>
    <row r="20" spans="1:9" ht="16.5" x14ac:dyDescent="0.3">
      <c r="A20" s="92"/>
      <c r="B20" s="145" t="s">
        <v>8</v>
      </c>
      <c r="C20" s="15" t="s">
        <v>167</v>
      </c>
      <c r="D20" s="93">
        <v>4250</v>
      </c>
      <c r="E20" s="32">
        <v>2500</v>
      </c>
      <c r="F20" s="146">
        <v>2875</v>
      </c>
      <c r="G20" s="147">
        <v>2250</v>
      </c>
      <c r="H20" s="32">
        <v>2333</v>
      </c>
      <c r="I20" s="148">
        <v>2841.6</v>
      </c>
    </row>
    <row r="21" spans="1:9" ht="16.5" x14ac:dyDescent="0.3">
      <c r="A21" s="92"/>
      <c r="B21" s="145" t="s">
        <v>9</v>
      </c>
      <c r="C21" s="15" t="s">
        <v>168</v>
      </c>
      <c r="D21" s="93">
        <v>1500</v>
      </c>
      <c r="E21" s="32">
        <v>1000</v>
      </c>
      <c r="F21" s="146">
        <v>1125</v>
      </c>
      <c r="G21" s="147">
        <v>1000</v>
      </c>
      <c r="H21" s="32">
        <v>1000</v>
      </c>
      <c r="I21" s="148">
        <v>1125</v>
      </c>
    </row>
    <row r="22" spans="1:9" ht="16.5" x14ac:dyDescent="0.3">
      <c r="A22" s="92"/>
      <c r="B22" s="145" t="s">
        <v>10</v>
      </c>
      <c r="C22" s="15" t="s">
        <v>169</v>
      </c>
      <c r="D22" s="93">
        <v>1750</v>
      </c>
      <c r="E22" s="32">
        <v>1250</v>
      </c>
      <c r="F22" s="146">
        <v>1500</v>
      </c>
      <c r="G22" s="147">
        <v>1000</v>
      </c>
      <c r="H22" s="32">
        <v>1000</v>
      </c>
      <c r="I22" s="148">
        <v>1300</v>
      </c>
    </row>
    <row r="23" spans="1:9" ht="16.5" x14ac:dyDescent="0.3">
      <c r="A23" s="92"/>
      <c r="B23" s="145" t="s">
        <v>11</v>
      </c>
      <c r="C23" s="15" t="s">
        <v>170</v>
      </c>
      <c r="D23" s="93">
        <v>500</v>
      </c>
      <c r="E23" s="32">
        <v>500</v>
      </c>
      <c r="F23" s="146">
        <v>291.64999999999998</v>
      </c>
      <c r="G23" s="147">
        <v>375</v>
      </c>
      <c r="H23" s="32">
        <v>366</v>
      </c>
      <c r="I23" s="148">
        <v>406.53000000000003</v>
      </c>
    </row>
    <row r="24" spans="1:9" ht="16.5" x14ac:dyDescent="0.3">
      <c r="A24" s="92"/>
      <c r="B24" s="145" t="s">
        <v>12</v>
      </c>
      <c r="C24" s="15" t="s">
        <v>171</v>
      </c>
      <c r="D24" s="93"/>
      <c r="E24" s="32">
        <v>500</v>
      </c>
      <c r="F24" s="146">
        <v>500</v>
      </c>
      <c r="G24" s="147">
        <v>625</v>
      </c>
      <c r="H24" s="32">
        <v>500</v>
      </c>
      <c r="I24" s="148">
        <v>531.25</v>
      </c>
    </row>
    <row r="25" spans="1:9" ht="16.5" x14ac:dyDescent="0.3">
      <c r="A25" s="92"/>
      <c r="B25" s="145" t="s">
        <v>13</v>
      </c>
      <c r="C25" s="15" t="s">
        <v>172</v>
      </c>
      <c r="D25" s="93">
        <v>625</v>
      </c>
      <c r="E25" s="32">
        <v>500</v>
      </c>
      <c r="F25" s="146">
        <v>500</v>
      </c>
      <c r="G25" s="147">
        <v>375</v>
      </c>
      <c r="H25" s="32">
        <v>500</v>
      </c>
      <c r="I25" s="148">
        <v>500</v>
      </c>
    </row>
    <row r="26" spans="1:9" ht="16.5" x14ac:dyDescent="0.3">
      <c r="A26" s="92"/>
      <c r="B26" s="145" t="s">
        <v>14</v>
      </c>
      <c r="C26" s="15" t="s">
        <v>173</v>
      </c>
      <c r="D26" s="93">
        <v>625</v>
      </c>
      <c r="E26" s="32">
        <v>500</v>
      </c>
      <c r="F26" s="146">
        <v>500</v>
      </c>
      <c r="G26" s="147">
        <v>375</v>
      </c>
      <c r="H26" s="32">
        <v>500</v>
      </c>
      <c r="I26" s="148">
        <v>500</v>
      </c>
    </row>
    <row r="27" spans="1:9" ht="16.5" x14ac:dyDescent="0.3">
      <c r="A27" s="92"/>
      <c r="B27" s="145" t="s">
        <v>15</v>
      </c>
      <c r="C27" s="15" t="s">
        <v>174</v>
      </c>
      <c r="D27" s="93">
        <v>1750</v>
      </c>
      <c r="E27" s="32">
        <v>1000</v>
      </c>
      <c r="F27" s="146">
        <v>1500</v>
      </c>
      <c r="G27" s="147">
        <v>1250</v>
      </c>
      <c r="H27" s="32">
        <v>1083</v>
      </c>
      <c r="I27" s="148">
        <v>1316.6</v>
      </c>
    </row>
    <row r="28" spans="1:9" ht="16.5" x14ac:dyDescent="0.3">
      <c r="A28" s="92"/>
      <c r="B28" s="152" t="s">
        <v>16</v>
      </c>
      <c r="C28" s="14" t="s">
        <v>175</v>
      </c>
      <c r="D28" s="149">
        <v>625</v>
      </c>
      <c r="E28" s="150">
        <v>500</v>
      </c>
      <c r="F28" s="146">
        <v>500</v>
      </c>
      <c r="G28" s="147">
        <v>375</v>
      </c>
      <c r="H28" s="32">
        <v>583</v>
      </c>
      <c r="I28" s="148">
        <v>516.6</v>
      </c>
    </row>
    <row r="29" spans="1:9" ht="16.5" x14ac:dyDescent="0.3">
      <c r="A29" s="92"/>
      <c r="B29" s="152" t="s">
        <v>17</v>
      </c>
      <c r="C29" s="14" t="s">
        <v>176</v>
      </c>
      <c r="D29" s="149"/>
      <c r="E29" s="150">
        <v>1500</v>
      </c>
      <c r="F29" s="146">
        <v>1500</v>
      </c>
      <c r="G29" s="147">
        <v>1000</v>
      </c>
      <c r="H29" s="32">
        <v>1000</v>
      </c>
      <c r="I29" s="148">
        <v>1250</v>
      </c>
    </row>
    <row r="30" spans="1:9" ht="16.5" x14ac:dyDescent="0.3">
      <c r="A30" s="92"/>
      <c r="B30" s="145" t="s">
        <v>18</v>
      </c>
      <c r="C30" s="15" t="s">
        <v>177</v>
      </c>
      <c r="D30" s="93">
        <v>1625</v>
      </c>
      <c r="E30" s="32">
        <v>2500</v>
      </c>
      <c r="F30" s="146">
        <v>1000</v>
      </c>
      <c r="G30" s="147">
        <v>1000</v>
      </c>
      <c r="H30" s="32">
        <v>1000</v>
      </c>
      <c r="I30" s="148">
        <v>1425</v>
      </c>
    </row>
    <row r="31" spans="1:9" ht="16.5" customHeight="1" thickBot="1" x14ac:dyDescent="0.35">
      <c r="A31" s="94"/>
      <c r="B31" s="153" t="s">
        <v>19</v>
      </c>
      <c r="C31" s="154" t="s">
        <v>178</v>
      </c>
      <c r="D31" s="155">
        <v>1125</v>
      </c>
      <c r="E31" s="156">
        <v>1250</v>
      </c>
      <c r="F31" s="157">
        <v>750</v>
      </c>
      <c r="G31" s="158">
        <v>1000</v>
      </c>
      <c r="H31" s="139">
        <v>916</v>
      </c>
      <c r="I31" s="95">
        <v>1008.2</v>
      </c>
    </row>
    <row r="32" spans="1:9" ht="17.25" customHeight="1" thickBot="1" x14ac:dyDescent="0.3">
      <c r="A32" s="90" t="s">
        <v>20</v>
      </c>
      <c r="B32" s="159" t="s">
        <v>21</v>
      </c>
      <c r="C32" s="160"/>
      <c r="D32" s="161"/>
      <c r="E32" s="161"/>
      <c r="F32" s="162"/>
      <c r="G32" s="161"/>
      <c r="H32" s="163"/>
      <c r="I32" s="172"/>
    </row>
    <row r="33" spans="1:9" ht="16.5" x14ac:dyDescent="0.3">
      <c r="A33" s="91"/>
      <c r="B33" s="141" t="s">
        <v>26</v>
      </c>
      <c r="C33" s="136" t="s">
        <v>179</v>
      </c>
      <c r="D33" s="137"/>
      <c r="E33" s="137">
        <v>3000</v>
      </c>
      <c r="F33" s="142">
        <v>2000</v>
      </c>
      <c r="G33" s="144">
        <v>3000</v>
      </c>
      <c r="H33" s="138">
        <v>2000</v>
      </c>
      <c r="I33" s="83">
        <v>2500</v>
      </c>
    </row>
    <row r="34" spans="1:9" ht="16.5" x14ac:dyDescent="0.3">
      <c r="A34" s="92"/>
      <c r="B34" s="145" t="s">
        <v>27</v>
      </c>
      <c r="C34" s="15" t="s">
        <v>180</v>
      </c>
      <c r="D34" s="93"/>
      <c r="E34" s="93">
        <v>3000</v>
      </c>
      <c r="F34" s="146">
        <v>2000</v>
      </c>
      <c r="G34" s="148">
        <v>3000</v>
      </c>
      <c r="H34" s="32">
        <v>1166</v>
      </c>
      <c r="I34" s="148">
        <v>2291.5</v>
      </c>
    </row>
    <row r="35" spans="1:9" ht="16.5" x14ac:dyDescent="0.3">
      <c r="A35" s="92"/>
      <c r="B35" s="152" t="s">
        <v>28</v>
      </c>
      <c r="C35" s="15" t="s">
        <v>181</v>
      </c>
      <c r="D35" s="93">
        <v>2150</v>
      </c>
      <c r="E35" s="93">
        <v>1750</v>
      </c>
      <c r="F35" s="146">
        <v>1750</v>
      </c>
      <c r="G35" s="148">
        <v>2000</v>
      </c>
      <c r="H35" s="32">
        <v>2000</v>
      </c>
      <c r="I35" s="148">
        <v>1930</v>
      </c>
    </row>
    <row r="36" spans="1:9" ht="16.5" x14ac:dyDescent="0.3">
      <c r="A36" s="92"/>
      <c r="B36" s="145" t="s">
        <v>29</v>
      </c>
      <c r="C36" s="15" t="s">
        <v>182</v>
      </c>
      <c r="D36" s="93">
        <v>2000</v>
      </c>
      <c r="E36" s="93">
        <v>2000</v>
      </c>
      <c r="F36" s="146">
        <v>1000</v>
      </c>
      <c r="G36" s="148"/>
      <c r="H36" s="32">
        <v>1166</v>
      </c>
      <c r="I36" s="148">
        <v>1541.5</v>
      </c>
    </row>
    <row r="37" spans="1:9" ht="16.5" customHeight="1" thickBot="1" x14ac:dyDescent="0.35">
      <c r="A37" s="94"/>
      <c r="B37" s="152" t="s">
        <v>30</v>
      </c>
      <c r="C37" s="15" t="s">
        <v>183</v>
      </c>
      <c r="D37" s="164">
        <v>2625</v>
      </c>
      <c r="E37" s="164">
        <v>1500</v>
      </c>
      <c r="F37" s="157">
        <v>1500</v>
      </c>
      <c r="G37" s="165">
        <v>2250</v>
      </c>
      <c r="H37" s="166">
        <v>1166</v>
      </c>
      <c r="I37" s="165">
        <v>1808.2</v>
      </c>
    </row>
    <row r="38" spans="1:9" ht="17.25" customHeight="1" thickBot="1" x14ac:dyDescent="0.3">
      <c r="A38" s="90" t="s">
        <v>25</v>
      </c>
      <c r="B38" s="159" t="s">
        <v>51</v>
      </c>
      <c r="C38" s="160"/>
      <c r="D38" s="161"/>
      <c r="E38" s="161"/>
      <c r="F38" s="162"/>
      <c r="G38" s="167"/>
      <c r="H38" s="168"/>
      <c r="I38" s="172"/>
    </row>
    <row r="39" spans="1:9" ht="16.5" x14ac:dyDescent="0.3">
      <c r="A39" s="91"/>
      <c r="B39" s="141" t="s">
        <v>31</v>
      </c>
      <c r="C39" s="19" t="s">
        <v>213</v>
      </c>
      <c r="D39" s="42">
        <v>27000</v>
      </c>
      <c r="E39" s="42">
        <v>27000</v>
      </c>
      <c r="F39" s="142">
        <v>22000</v>
      </c>
      <c r="G39" s="169">
        <v>20000</v>
      </c>
      <c r="H39" s="170">
        <v>24333</v>
      </c>
      <c r="I39" s="83">
        <v>24066.6</v>
      </c>
    </row>
    <row r="40" spans="1:9" ht="17.25" thickBot="1" x14ac:dyDescent="0.35">
      <c r="A40" s="94"/>
      <c r="B40" s="153" t="s">
        <v>32</v>
      </c>
      <c r="C40" s="16" t="s">
        <v>185</v>
      </c>
      <c r="D40" s="49">
        <v>15000</v>
      </c>
      <c r="E40" s="49">
        <v>17000</v>
      </c>
      <c r="F40" s="157">
        <v>15000</v>
      </c>
      <c r="G40" s="85">
        <v>14500</v>
      </c>
      <c r="H40" s="171">
        <v>16666</v>
      </c>
      <c r="I40" s="95">
        <v>15633.2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18-06-2018</vt:lpstr>
      <vt:lpstr>By Order</vt:lpstr>
      <vt:lpstr>All Stores</vt:lpstr>
      <vt:lpstr>'18-06-2018'!Print_Titles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2018-06-22T06:29:42Z</cp:lastPrinted>
  <dcterms:created xsi:type="dcterms:W3CDTF">2010-10-20T06:23:14Z</dcterms:created>
  <dcterms:modified xsi:type="dcterms:W3CDTF">2018-06-22T06:30:02Z</dcterms:modified>
</cp:coreProperties>
</file>