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5-06-2018" sheetId="9" r:id="rId4"/>
    <sheet name="By Order" sheetId="11" r:id="rId5"/>
    <sheet name="All Stores" sheetId="12" r:id="rId6"/>
  </sheets>
  <definedNames>
    <definedName name="_xlnm.Print_Titles" localSheetId="3">'25-06-2018'!$12:$14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9" i="11"/>
  <c r="G89" i="11"/>
  <c r="I84" i="11"/>
  <c r="G84" i="11"/>
  <c r="I83" i="11"/>
  <c r="G83" i="11"/>
  <c r="I79" i="11"/>
  <c r="G79" i="11"/>
  <c r="I80" i="11"/>
  <c r="G80" i="11"/>
  <c r="I78" i="11"/>
  <c r="G78" i="11"/>
  <c r="I77" i="11"/>
  <c r="G77" i="11"/>
  <c r="I76" i="11"/>
  <c r="G76" i="11"/>
  <c r="I68" i="11"/>
  <c r="G68" i="11"/>
  <c r="I72" i="11"/>
  <c r="G72" i="11"/>
  <c r="I73" i="11"/>
  <c r="G73" i="11"/>
  <c r="I71" i="11"/>
  <c r="G71" i="11"/>
  <c r="I70" i="11"/>
  <c r="G70" i="11"/>
  <c r="I69" i="11"/>
  <c r="G69" i="11"/>
  <c r="I65" i="11"/>
  <c r="G65" i="11"/>
  <c r="I64" i="11"/>
  <c r="G64" i="11"/>
  <c r="I63" i="11"/>
  <c r="G63" i="11"/>
  <c r="I62" i="11"/>
  <c r="G62" i="11"/>
  <c r="I57" i="11"/>
  <c r="G57" i="11"/>
  <c r="I61" i="11"/>
  <c r="G61" i="11"/>
  <c r="I60" i="11"/>
  <c r="G60" i="11"/>
  <c r="I58" i="11"/>
  <c r="G58" i="11"/>
  <c r="I59" i="11"/>
  <c r="G59" i="11"/>
  <c r="I52" i="11"/>
  <c r="G52" i="11"/>
  <c r="I53" i="11"/>
  <c r="G53" i="11"/>
  <c r="I54" i="11"/>
  <c r="G54" i="11"/>
  <c r="I51" i="11"/>
  <c r="G51" i="11"/>
  <c r="I50" i="11"/>
  <c r="G50" i="11"/>
  <c r="I49" i="11"/>
  <c r="G49" i="11"/>
  <c r="I42" i="11"/>
  <c r="G42" i="11"/>
  <c r="I43" i="11"/>
  <c r="G43" i="11"/>
  <c r="I41" i="11"/>
  <c r="G41" i="11"/>
  <c r="I46" i="11"/>
  <c r="G46" i="11"/>
  <c r="I44" i="11"/>
  <c r="G44" i="11"/>
  <c r="I45" i="11"/>
  <c r="G45" i="11"/>
  <c r="I35" i="11"/>
  <c r="G35" i="11"/>
  <c r="I34" i="11"/>
  <c r="G34" i="11"/>
  <c r="I36" i="11"/>
  <c r="G36" i="11"/>
  <c r="I38" i="11"/>
  <c r="G38" i="11"/>
  <c r="I37" i="11"/>
  <c r="G37" i="11"/>
  <c r="I25" i="11"/>
  <c r="G25" i="11"/>
  <c r="I28" i="11"/>
  <c r="G28" i="11"/>
  <c r="I19" i="11"/>
  <c r="G19" i="11"/>
  <c r="I27" i="11"/>
  <c r="G27" i="11"/>
  <c r="I21" i="11"/>
  <c r="G21" i="11"/>
  <c r="I23" i="11"/>
  <c r="G23" i="11"/>
  <c r="I20" i="11"/>
  <c r="G20" i="11"/>
  <c r="I16" i="11"/>
  <c r="G16" i="11"/>
  <c r="I18" i="11"/>
  <c r="G18" i="11"/>
  <c r="I24" i="11"/>
  <c r="G24" i="11"/>
  <c r="I31" i="11"/>
  <c r="G31" i="11"/>
  <c r="I17" i="11"/>
  <c r="G17" i="11"/>
  <c r="I30" i="11"/>
  <c r="G30" i="11"/>
  <c r="I22" i="11"/>
  <c r="G22" i="11"/>
  <c r="I29" i="11"/>
  <c r="G29" i="11"/>
  <c r="I26" i="11"/>
  <c r="G26" i="11"/>
  <c r="E32" i="11"/>
  <c r="F32" i="11"/>
  <c r="H32" i="11"/>
  <c r="I32" i="11" l="1"/>
  <c r="G32" i="11"/>
  <c r="D41" i="8"/>
  <c r="G18" i="5" l="1"/>
  <c r="G41" i="8" l="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47" i="11"/>
  <c r="I66" i="11"/>
  <c r="I81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<sst xmlns="http://schemas.openxmlformats.org/spreadsheetml/2006/main" count="849" uniqueCount="225">
  <si>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</si>
  <si>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</si>
  <si>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</si>
  <si>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</si>
  <si>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</si>
  <si>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</si>
  <si>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</si>
  <si>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</si>
  <si>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</si>
  <si>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</si>
  <si>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</si>
  <si>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</si>
  <si>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</si>
  <si>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</si>
  <si>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</si>
  <si>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</si>
  <si>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</si>
  <si>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</si>
  <si>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</si>
  <si>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</si>
  <si>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</si>
  <si>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</si>
  <si>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</si>
  <si>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</si>
  <si>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</si>
  <si>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</si>
  <si>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</si>
  <si>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</si>
  <si>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</si>
  <si>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</si>
  <si>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</si>
  <si>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</si>
  <si>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</si>
  <si>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</si>
  <si>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</si>
  <si>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</si>
  <si>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</si>
  <si>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</si>
  <si>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</si>
  <si>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</si>
  <si>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</si>
  <si>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</si>
  <si>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</si>
  <si>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</si>
  <si>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</si>
  <si>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</si>
  <si>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</si>
  <si>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</si>
  <si>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</si>
  <si>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</si>
  <si>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</si>
  <si>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</si>
  <si>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</si>
  <si>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</si>
  <si>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</si>
  <si>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</si>
  <si>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</si>
  <si>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</si>
  <si>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</si>
  <si>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</si>
  <si>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</si>
  <si>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</si>
  <si>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</si>
  <si>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</si>
  <si>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</si>
  <si>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</si>
  <si>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</si>
  <si>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</si>
  <si>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</si>
  <si>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</si>
  <si>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</si>
  <si>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</si>
  <si>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</si>
  <si>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</si>
  <si>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</si>
  <si>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</si>
  <si>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</si>
  <si>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</si>
  <si>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</si>
  <si>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</si>
  <si>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</si>
  <si>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</si>
  <si>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</si>
  <si>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</si>
  <si>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</si>
  <si>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</si>
  <si>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</si>
  <si>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</si>
  <si>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</si>
  <si>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</si>
  <si>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</si>
  <si>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</si>
  <si>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</si>
  <si>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</si>
  <si>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</si>
  <si>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</si>
  <si>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</si>
  <si>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</si>
  <si>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</si>
  <si>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</si>
  <si>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</si>
  <si>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</si>
  <si>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</si>
  <si>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</si>
  <si>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</si>
  <si>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</si>
  <si>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</si>
  <si>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</si>
  <si>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</si>
  <si>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</si>
  <si>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</si>
  <si>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</si>
  <si>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</si>
  <si>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</si>
  <si>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</si>
  <si>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</si>
  <si>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</si>
  <si>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</si>
  <si>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</si>
  <si>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</si>
  <si>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</si>
  <si>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</si>
  <si>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</si>
  <si>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</si>
  <si>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</si>
  <si>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</si>
  <si>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</si>
  <si>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</si>
  <si>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</si>
  <si>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</si>
  <si>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</si>
  <si>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</si>
  <si>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</si>
  <si>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</si>
  <si>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</si>
  <si>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</si>
  <si>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</si>
  <si>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</si>
  <si>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</si>
  <si>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</si>
  <si>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</si>
  <si>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</si>
  <si>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</si>
  <si>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</si>
  <si>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</si>
  <si>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</si>
  <si>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</si>
  <si>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</si>
  <si>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</si>
  <si>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</si>
  <si>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</si>
  <si>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</si>
  <si>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</si>
  <si>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</si>
  <si>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</si>
  <si>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</si>
  <si>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</si>
  <si>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</si>
  <si>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</si>
  <si>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</si>
  <si>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</si>
  <si>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</si>
  <si>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</si>
  <si>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</si>
  <si>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</si>
  <si>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</si>
  <si>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</si>
  <si>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</si>
  <si>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</si>
  <si>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</si>
  <si>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</si>
  <si>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</si>
  <si>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</si>
  <si>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</si>
  <si>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</si>
  <si>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</si>
  <si>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</si>
  <si>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</si>
  <si>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</si>
  <si>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</si>
  <si>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</si>
  <si>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</si>
  <si>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</si>
  <si>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</si>
  <si>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</si>
  <si>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</si>
  <si>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</si>
  <si>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</si>
  <si>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</si>
  <si>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</si>
  <si>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</si>
  <si>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</si>
  <si>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</si>
  <si>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</si>
  <si>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</si>
  <si>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</si>
  <si>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</si>
  <si>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</si>
  <si>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</si>
  <si>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</si>
  <si>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</si>
  <si>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</si>
  <si>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</si>
  <si>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</si>
  <si>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</si>
  <si>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</si>
  <si>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</si>
  <si>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</si>
  <si>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</si>
  <si>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</si>
  <si>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</si>
  <si>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</si>
  <si>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</si>
  <si>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</si>
  <si>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</si>
  <si>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</si>
  <si>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</si>
  <si>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2017 (ل.ل.)</t>
  </si>
  <si>
    <t>معدل أسعار  السوبرماركات في 18-06-2018 (ل.ل.)</t>
  </si>
  <si>
    <t>معدل أسعار المحلات والملاحم في 18-06-2018 (ل.ل.)</t>
  </si>
  <si>
    <t>المعدل العام للأسعار في 18-06-2018  (ل.ل.)</t>
  </si>
  <si>
    <t>معدل أسعار  السوبرماركات في 25-06-2018 (ل.ل.)</t>
  </si>
  <si>
    <t xml:space="preserve"> التاريخ 25 حزيران 2018</t>
  </si>
  <si>
    <t>معدل أسعار المحلات والملاحم في 25-06-2018 (ل.ل.)</t>
  </si>
  <si>
    <t>المعدل العام للأسعار في 25-06-2018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</si>
</sst>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3" t="s">
        <v>202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4" t="s">
        <v>3</v>
      </c>
      <c r="B12" s="180"/>
      <c r="C12" s="178" t="s">
        <v>0</v>
      </c>
      <c r="D12" s="176" t="s">
        <v>23</v>
      </c>
      <c r="E12" s="176" t="s">
        <v>217</v>
      </c>
      <c r="F12" s="176" t="s">
        <v>221</v>
      </c>
      <c r="G12" s="176" t="s">
        <v>197</v>
      </c>
      <c r="H12" s="176" t="s">
        <v>218</v>
      </c>
      <c r="I12" s="176" t="s">
        <v>187</v>
      </c>
    </row>
    <row r="13" spans="1:9" ht="38.25" customHeight="1" thickBot="1" x14ac:dyDescent="0.25">
      <c r="A13" s="175"/>
      <c r="B13" s="181"/>
      <c r="C13" s="179"/>
      <c r="D13" s="177"/>
      <c r="E13" s="177"/>
      <c r="F13" s="177"/>
      <c r="G13" s="177"/>
      <c r="H13" s="177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1158.8763333333334</v>
      </c>
      <c r="F15" s="43">
        <v>1344.8</v>
      </c>
      <c r="G15" s="45">
        <f>(F15-E15)/E15</f>
        <v>0.16043443231935295</v>
      </c>
      <c r="H15" s="43">
        <v>1373.8</v>
      </c>
      <c r="I15" s="45">
        <f>(F15-H15)/H15</f>
        <v>-2.110933178046295E-2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1196.6484814814817</v>
      </c>
      <c r="F16" s="47">
        <v>1644.8</v>
      </c>
      <c r="G16" s="48">
        <f t="shared" ref="G16:G79" si="0">(F16-E16)/E16</f>
        <v>0.37450556738574986</v>
      </c>
      <c r="H16" s="47">
        <v>1564.8</v>
      </c>
      <c r="I16" s="44">
        <f t="shared" ref="I16:I30" si="1">(F16-H16)/H16</f>
        <v>5.112474437627812E-2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1251.2800000000002</v>
      </c>
      <c r="F17" s="47">
        <v>1239.7</v>
      </c>
      <c r="G17" s="48">
        <f t="shared" si="0"/>
        <v>-9.2545233680712165E-3</v>
      </c>
      <c r="H17" s="47">
        <v>1264.8</v>
      </c>
      <c r="I17" s="44">
        <f t="shared" si="1"/>
        <v>-1.9845034788108722E-2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742.93333333333339</v>
      </c>
      <c r="F18" s="47">
        <v>822.2</v>
      </c>
      <c r="G18" s="48">
        <f>(F18-E18)/E18</f>
        <v>0.10669418521177312</v>
      </c>
      <c r="H18" s="47">
        <v>757.3</v>
      </c>
      <c r="I18" s="44">
        <f>(F18-H18)/H18</f>
        <v>8.5699194506800594E-2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1949.2603333333334</v>
      </c>
      <c r="F19" s="47">
        <v>2868.5</v>
      </c>
      <c r="G19" s="48">
        <f>(F19-E19)/E19</f>
        <v>0.47158383667240611</v>
      </c>
      <c r="H19" s="47">
        <v>2832</v>
      </c>
      <c r="I19" s="44">
        <f t="shared" si="1"/>
        <v>1.2888418079096044E-2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1162.817</v>
      </c>
      <c r="F20" s="47">
        <v>1232.3</v>
      </c>
      <c r="G20" s="48">
        <f t="shared" si="0"/>
        <v>5.9754028363878366E-2</v>
      </c>
      <c r="H20" s="47">
        <v>1104.7</v>
      </c>
      <c r="I20" s="44">
        <f t="shared" si="1"/>
        <v>0.11550647234543306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1495.6333333333332</v>
      </c>
      <c r="F21" s="47">
        <v>1384.8</v>
      </c>
      <c r="G21" s="48">
        <f t="shared" si="0"/>
        <v>-7.4104615658918141E-2</v>
      </c>
      <c r="H21" s="47">
        <v>1399.7</v>
      </c>
      <c r="I21" s="44">
        <f t="shared" si="1"/>
        <v>-1.0645138243909474E-2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330.09699999999998</v>
      </c>
      <c r="F22" s="47">
        <v>447.3</v>
      </c>
      <c r="G22" s="48">
        <f t="shared" si="0"/>
        <v>0.35505624104429923</v>
      </c>
      <c r="H22" s="47">
        <v>464.8</v>
      </c>
      <c r="I22" s="44">
        <f>(F22-H22)/H22</f>
        <v>-3.7650602409638551E-2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456.98333333333335</v>
      </c>
      <c r="F23" s="47">
        <v>559.79999999999995</v>
      </c>
      <c r="G23" s="48">
        <f t="shared" si="0"/>
        <v>0.22498997045844107</v>
      </c>
      <c r="H23" s="47">
        <v>579.79999999999995</v>
      </c>
      <c r="I23" s="44">
        <f t="shared" si="1"/>
        <v>-3.4494653328734047E-2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442.4</v>
      </c>
      <c r="F24" s="47">
        <v>574.79999999999995</v>
      </c>
      <c r="G24" s="48">
        <f t="shared" si="0"/>
        <v>0.29927667269439417</v>
      </c>
      <c r="H24" s="47">
        <v>579.79999999999995</v>
      </c>
      <c r="I24" s="44">
        <f t="shared" si="1"/>
        <v>-8.6236633321835118E-3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494.9</v>
      </c>
      <c r="F25" s="47">
        <v>549.79999999999995</v>
      </c>
      <c r="G25" s="48">
        <f t="shared" si="0"/>
        <v>0.1109315013133966</v>
      </c>
      <c r="H25" s="47">
        <v>559.79999999999995</v>
      </c>
      <c r="I25" s="44">
        <f t="shared" si="1"/>
        <v>-1.7863522686673815E-2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1182.0630000000001</v>
      </c>
      <c r="F26" s="47">
        <v>1384.8</v>
      </c>
      <c r="G26" s="48">
        <f t="shared" si="0"/>
        <v>0.1715111631105955</v>
      </c>
      <c r="H26" s="47">
        <v>1424.8</v>
      </c>
      <c r="I26" s="44">
        <f t="shared" si="1"/>
        <v>-2.8074115665356541E-2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468.23333333333335</v>
      </c>
      <c r="F27" s="47">
        <v>542.5</v>
      </c>
      <c r="G27" s="48">
        <f t="shared" si="0"/>
        <v>0.15861037944044987</v>
      </c>
      <c r="H27" s="47">
        <v>564.79999999999995</v>
      </c>
      <c r="I27" s="44">
        <f t="shared" si="1"/>
        <v>-3.948300283286111E-2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1024.5583333333334</v>
      </c>
      <c r="F28" s="47">
        <v>863.8</v>
      </c>
      <c r="G28" s="48">
        <f t="shared" si="0"/>
        <v>-0.15690500784891059</v>
      </c>
      <c r="H28" s="47">
        <v>874.8</v>
      </c>
      <c r="I28" s="44">
        <f t="shared" si="1"/>
        <v>-1.2574302697759488E-2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1762.8852222222222</v>
      </c>
      <c r="F29" s="47">
        <v>1518</v>
      </c>
      <c r="G29" s="48">
        <f t="shared" si="0"/>
        <v>-0.13891160872829242</v>
      </c>
      <c r="H29" s="47">
        <v>1518</v>
      </c>
      <c r="I29" s="44">
        <f t="shared" si="1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883.20966666666675</v>
      </c>
      <c r="F30" s="50">
        <v>847.2</v>
      </c>
      <c r="G30" s="51">
        <f t="shared" si="0"/>
        <v>-4.077136836893018E-2</v>
      </c>
      <c r="H30" s="50">
        <v>859.7</v>
      </c>
      <c r="I30" s="56">
        <f t="shared" si="1"/>
        <v>-1.4539955798534373E-2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2572.9761904761908</v>
      </c>
      <c r="F32" s="43">
        <v>3080</v>
      </c>
      <c r="G32" s="45">
        <f t="shared" si="0"/>
        <v>0.19705732660898517</v>
      </c>
      <c r="H32" s="43">
        <v>2805</v>
      </c>
      <c r="I32" s="44">
        <f>(F32-H32)/H32</f>
        <v>9.8039215686274508E-2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2208.6296296296296</v>
      </c>
      <c r="F33" s="47">
        <v>2794</v>
      </c>
      <c r="G33" s="48">
        <f t="shared" si="0"/>
        <v>0.26503781463283754</v>
      </c>
      <c r="H33" s="47">
        <v>2574</v>
      </c>
      <c r="I33" s="44">
        <f>(F33-H33)/H33</f>
        <v>8.5470085470085472E-2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2131.9444444444443</v>
      </c>
      <c r="F34" s="47">
        <v>2180</v>
      </c>
      <c r="G34" s="48">
        <f t="shared" si="0"/>
        <v>2.2540716612377897E-2</v>
      </c>
      <c r="H34" s="47">
        <v>2167.5</v>
      </c>
      <c r="I34" s="44">
        <f>(F34-H34)/H34</f>
        <v>5.7670126874279125E-3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1745.827777777778</v>
      </c>
      <c r="F35" s="47">
        <v>1430</v>
      </c>
      <c r="G35" s="48">
        <f t="shared" si="0"/>
        <v>-0.18090431473131191</v>
      </c>
      <c r="H35" s="47">
        <v>1430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1173.75</v>
      </c>
      <c r="F36" s="50">
        <v>1753.8</v>
      </c>
      <c r="G36" s="51">
        <f t="shared" si="0"/>
        <v>0.49418530351437695</v>
      </c>
      <c r="H36" s="50">
        <v>1668.8</v>
      </c>
      <c r="I36" s="56">
        <f>(F36-H36)/H36</f>
        <v>5.0934803451581974E-2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25852.111111111109</v>
      </c>
      <c r="F38" s="43">
        <v>28530</v>
      </c>
      <c r="G38" s="45">
        <f t="shared" si="0"/>
        <v>0.10358492106812689</v>
      </c>
      <c r="H38" s="43">
        <v>28418.888888888891</v>
      </c>
      <c r="I38" s="44">
        <f t="shared" ref="I38:I43" si="2">(F38-H38)/H38</f>
        <v>3.9097626774054241E-3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14928.374074074074</v>
      </c>
      <c r="F39" s="57">
        <v>14920.888888888889</v>
      </c>
      <c r="G39" s="48">
        <f t="shared" si="0"/>
        <v>-5.0140659311216152E-4</v>
      </c>
      <c r="H39" s="57">
        <v>14920.888888888889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11196.416666666666</v>
      </c>
      <c r="F40" s="57">
        <v>12092.25</v>
      </c>
      <c r="G40" s="48">
        <f t="shared" si="0"/>
        <v>8.0010717714745105E-2</v>
      </c>
      <c r="H40" s="57">
        <v>11717.5</v>
      </c>
      <c r="I40" s="44">
        <f t="shared" si="2"/>
        <v>3.1982078088329424E-2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6130</v>
      </c>
      <c r="F41" s="47">
        <v>5983.2</v>
      </c>
      <c r="G41" s="48">
        <f t="shared" si="0"/>
        <v>-2.3947797716150111E-2</v>
      </c>
      <c r="H41" s="47">
        <v>6033.2</v>
      </c>
      <c r="I41" s="44">
        <f t="shared" si="2"/>
        <v>-8.2874759663196986E-3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9968.3333333333339</v>
      </c>
      <c r="F42" s="47">
        <v>9968.5714285714294</v>
      </c>
      <c r="G42" s="48">
        <f t="shared" si="0"/>
        <v>2.3885160150016183E-5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12433.666666666666</v>
      </c>
      <c r="F43" s="50">
        <v>12380</v>
      </c>
      <c r="G43" s="51">
        <f t="shared" si="0"/>
        <v>-4.3162381705583817E-3</v>
      </c>
      <c r="H43" s="50">
        <v>12380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5232.0370370370374</v>
      </c>
      <c r="F45" s="43">
        <v>4956.666666666667</v>
      </c>
      <c r="G45" s="45">
        <f t="shared" si="0"/>
        <v>-5.2631578947368432E-2</v>
      </c>
      <c r="H45" s="43">
        <v>4967.7777777777774</v>
      </c>
      <c r="I45" s="44">
        <f t="shared" ref="I45:I49" si="3">(F45-H45)/H45</f>
        <v>-2.2366360993065007E-3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6166.25</v>
      </c>
      <c r="G46" s="48">
        <f t="shared" si="0"/>
        <v>2.1353246466431147E-2</v>
      </c>
      <c r="H46" s="47">
        <v>6166.25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19291.023809523809</v>
      </c>
      <c r="F47" s="47">
        <v>19273.75</v>
      </c>
      <c r="G47" s="48">
        <f t="shared" si="0"/>
        <v>-8.9543249204229638E-4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17850.10042857143</v>
      </c>
      <c r="F48" s="47">
        <v>18983.015555555558</v>
      </c>
      <c r="G48" s="48">
        <f t="shared" si="0"/>
        <v>6.3468277476509224E-2</v>
      </c>
      <c r="H48" s="47">
        <v>18591.34888888889</v>
      </c>
      <c r="I48" s="87">
        <f t="shared" si="3"/>
        <v>2.1067146284406899E-2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1974.7142857142856</v>
      </c>
      <c r="F49" s="47">
        <v>2209.2857142857142</v>
      </c>
      <c r="G49" s="48">
        <f t="shared" si="0"/>
        <v>0.11878752803298856</v>
      </c>
      <c r="H49" s="47">
        <v>2199.2857142857142</v>
      </c>
      <c r="I49" s="44">
        <f t="shared" si="3"/>
        <v>4.5469308216953561E-3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24386.925925925927</v>
      </c>
      <c r="F50" s="50">
        <v>27101</v>
      </c>
      <c r="G50" s="56">
        <f t="shared" si="0"/>
        <v>0.11129217689502718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3996.1666666666665</v>
      </c>
      <c r="F53" s="70">
        <v>3730.4285714285716</v>
      </c>
      <c r="G53" s="48">
        <f t="shared" si="0"/>
        <v>-6.649825130035325E-2</v>
      </c>
      <c r="H53" s="70">
        <v>3775.4285714285716</v>
      </c>
      <c r="I53" s="87">
        <f t="shared" si="4"/>
        <v>-1.1919176630846072E-2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2032.5</v>
      </c>
      <c r="G54" s="48">
        <f t="shared" si="0"/>
        <v>-1.6373311502250959E-3</v>
      </c>
      <c r="H54" s="70">
        <v>2032.5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0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2108.75</v>
      </c>
      <c r="G56" s="55">
        <f t="shared" si="0"/>
        <v>0.11795891318754141</v>
      </c>
      <c r="H56" s="105">
        <v>2163.3333333333335</v>
      </c>
      <c r="I56" s="88">
        <f t="shared" si="4"/>
        <v>-2.5231124807396064E-2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4638.125</v>
      </c>
      <c r="F57" s="50">
        <v>4472.7777777777774</v>
      </c>
      <c r="G57" s="51">
        <f t="shared" si="0"/>
        <v>-3.5649583015167255E-2</v>
      </c>
      <c r="H57" s="50">
        <v>4472.7777777777774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5437.9</v>
      </c>
      <c r="F58" s="68">
        <v>5157.5</v>
      </c>
      <c r="G58" s="44">
        <f t="shared" si="0"/>
        <v>-5.1564022876477988E-2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4584.3999999999996</v>
      </c>
      <c r="F59" s="70">
        <v>4979.5</v>
      </c>
      <c r="G59" s="48">
        <f t="shared" si="0"/>
        <v>8.6183579094319951E-2</v>
      </c>
      <c r="H59" s="70">
        <v>4979.5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17589.875</v>
      </c>
      <c r="F60" s="73">
        <v>21223.75</v>
      </c>
      <c r="G60" s="51">
        <f t="shared" si="0"/>
        <v>0.2065890178298595</v>
      </c>
      <c r="H60" s="73">
        <v>21223.75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5847.3999999999987</v>
      </c>
      <c r="F62" s="54">
        <v>6502.5</v>
      </c>
      <c r="G62" s="45">
        <f t="shared" si="0"/>
        <v>0.11203269829325878</v>
      </c>
      <c r="H62" s="54">
        <v>6502.5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47154.083333333336</v>
      </c>
      <c r="F63" s="46">
        <v>47046.625</v>
      </c>
      <c r="G63" s="48">
        <f t="shared" si="0"/>
        <v>-2.2788765200610571E-3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12342.930555555557</v>
      </c>
      <c r="F64" s="46">
        <v>12748.75</v>
      </c>
      <c r="G64" s="48">
        <f t="shared" si="0"/>
        <v>3.287869461938956E-2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6530</v>
      </c>
      <c r="F65" s="46">
        <v>7722.4444444444443</v>
      </c>
      <c r="G65" s="48">
        <f t="shared" si="0"/>
        <v>0.18261017525948611</v>
      </c>
      <c r="H65" s="46">
        <v>7696.8888888888887</v>
      </c>
      <c r="I65" s="87">
        <f t="shared" si="5"/>
        <v>3.3202448319667528E-3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3602.4444444444448</v>
      </c>
      <c r="F66" s="46">
        <v>3880</v>
      </c>
      <c r="G66" s="48">
        <f t="shared" si="0"/>
        <v>7.7046449941397713E-2</v>
      </c>
      <c r="H66" s="46">
        <v>3880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3427.9603174603176</v>
      </c>
      <c r="F67" s="58">
        <v>3634.5714285714284</v>
      </c>
      <c r="G67" s="51">
        <f t="shared" si="0"/>
        <v>6.0272317056512315E-2</v>
      </c>
      <c r="H67" s="58">
        <v>3652.8333333333335</v>
      </c>
      <c r="I67" s="88">
        <f t="shared" si="5"/>
        <v>-4.999380780737795E-3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3607.1999999999994</v>
      </c>
      <c r="F69" s="43">
        <v>3725.8</v>
      </c>
      <c r="G69" s="45">
        <f t="shared" si="0"/>
        <v>3.2878687070304072E-2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1295.0370370370372</v>
      </c>
      <c r="F71" s="47">
        <v>1320</v>
      </c>
      <c r="G71" s="48">
        <f t="shared" si="0"/>
        <v>1.9275867986043471E-2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2171.4166666666665</v>
      </c>
      <c r="F72" s="47">
        <v>2125.625</v>
      </c>
      <c r="G72" s="48">
        <f t="shared" si="0"/>
        <v>-2.1088383159995325E-2</v>
      </c>
      <c r="H72" s="47">
        <v>2117.1428571428573</v>
      </c>
      <c r="I72" s="44">
        <f>(F72-H72)/H72</f>
        <v>4.0064102564101641E-3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1651.2962962962963</v>
      </c>
      <c r="F73" s="50">
        <v>1681.4</v>
      </c>
      <c r="G73" s="48">
        <f t="shared" si="0"/>
        <v>1.8230346529101767E-2</v>
      </c>
      <c r="H73" s="50">
        <v>1681.4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0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1484.3333333333333</v>
      </c>
      <c r="F76" s="32">
        <v>1351.8</v>
      </c>
      <c r="G76" s="48">
        <f t="shared" si="0"/>
        <v>-8.9288120368291021E-2</v>
      </c>
      <c r="H76" s="32">
        <v>1351.8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959.16666666666663</v>
      </c>
      <c r="F77" s="47">
        <v>851.44444444444446</v>
      </c>
      <c r="G77" s="48">
        <f t="shared" si="0"/>
        <v>-0.11230813785114388</v>
      </c>
      <c r="H77" s="47">
        <v>824.77777777777783</v>
      </c>
      <c r="I77" s="44">
        <f t="shared" si="6"/>
        <v>3.2331941263639988E-2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1418.7</v>
      </c>
      <c r="F78" s="47">
        <v>1504.9</v>
      </c>
      <c r="G78" s="48">
        <f t="shared" si="0"/>
        <v>6.0759850567420906E-2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1745.4000000000003</v>
      </c>
      <c r="F79" s="61">
        <v>1933.8</v>
      </c>
      <c r="G79" s="48">
        <f t="shared" si="0"/>
        <v>0.10794087315228577</v>
      </c>
      <c r="H79" s="61">
        <v>1933.8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8303.3333333333339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3901.9666666666672</v>
      </c>
      <c r="F81" s="50">
        <v>3996</v>
      </c>
      <c r="G81" s="51">
        <f>(F81-E81)/E81</f>
        <v>2.4098958644785836E-2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3" zoomScaleNormal="100" workbookViewId="0">
      <selection activeCell="I38" sqref="I3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203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4" t="s">
        <v>3</v>
      </c>
      <c r="B12" s="180"/>
      <c r="C12" s="182" t="s">
        <v>0</v>
      </c>
      <c r="D12" s="176" t="s">
        <v>23</v>
      </c>
      <c r="E12" s="176" t="s">
        <v>217</v>
      </c>
      <c r="F12" s="184" t="s">
        <v>223</v>
      </c>
      <c r="G12" s="176" t="s">
        <v>197</v>
      </c>
      <c r="H12" s="184" t="s">
        <v>219</v>
      </c>
      <c r="I12" s="176" t="s">
        <v>187</v>
      </c>
    </row>
    <row r="13" spans="1:9" ht="30.75" customHeight="1" thickBot="1" x14ac:dyDescent="0.25">
      <c r="A13" s="175"/>
      <c r="B13" s="181"/>
      <c r="C13" s="183"/>
      <c r="D13" s="177"/>
      <c r="E13" s="177"/>
      <c r="F13" s="185"/>
      <c r="G13" s="177"/>
      <c r="H13" s="185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1158.8763333333334</v>
      </c>
      <c r="F15" s="83">
        <v>1423.2</v>
      </c>
      <c r="G15" s="44">
        <f>(F15-E15)/E15</f>
        <v>0.22808617197866093</v>
      </c>
      <c r="H15" s="83">
        <v>1400</v>
      </c>
      <c r="I15" s="127">
        <f>(F15-H15)/H15</f>
        <v>1.6571428571428605E-2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1196.6484814814817</v>
      </c>
      <c r="F16" s="83">
        <v>1675</v>
      </c>
      <c r="G16" s="48">
        <f t="shared" ref="G16:G39" si="0">(F16-E16)/E16</f>
        <v>0.39974271970521102</v>
      </c>
      <c r="H16" s="83">
        <v>1550</v>
      </c>
      <c r="I16" s="48">
        <f>(F16-H16)/H16</f>
        <v>8.0645161290322578E-2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1251.2800000000002</v>
      </c>
      <c r="F17" s="83">
        <v>1435</v>
      </c>
      <c r="G17" s="48">
        <f t="shared" si="0"/>
        <v>0.14682565053385316</v>
      </c>
      <c r="H17" s="83">
        <v>1516.6</v>
      </c>
      <c r="I17" s="48">
        <f t="shared" ref="I17:I29" si="1">(F17-H17)/H17</f>
        <v>-5.3804562837926888E-2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742.93333333333339</v>
      </c>
      <c r="F18" s="83">
        <v>873.2</v>
      </c>
      <c r="G18" s="48">
        <f t="shared" si="0"/>
        <v>0.17534099066762379</v>
      </c>
      <c r="H18" s="83">
        <v>795</v>
      </c>
      <c r="I18" s="48">
        <f t="shared" si="1"/>
        <v>9.8364779874213895E-2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1949.2603333333334</v>
      </c>
      <c r="F19" s="83">
        <v>2241.6</v>
      </c>
      <c r="G19" s="48">
        <f t="shared" si="0"/>
        <v>0.14997466560392728</v>
      </c>
      <c r="H19" s="83">
        <v>2841.6</v>
      </c>
      <c r="I19" s="48">
        <f t="shared" si="1"/>
        <v>-0.21114864864864866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1162.817</v>
      </c>
      <c r="F20" s="83">
        <v>1523.2</v>
      </c>
      <c r="G20" s="48">
        <f t="shared" si="0"/>
        <v>0.30992236955600067</v>
      </c>
      <c r="H20" s="83">
        <v>1125</v>
      </c>
      <c r="I20" s="48">
        <f t="shared" si="1"/>
        <v>0.35395555555555558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1495.6333333333332</v>
      </c>
      <c r="F21" s="83">
        <v>1226.5999999999999</v>
      </c>
      <c r="G21" s="48">
        <f t="shared" si="0"/>
        <v>-0.17987920390470036</v>
      </c>
      <c r="H21" s="83">
        <v>1300</v>
      </c>
      <c r="I21" s="48">
        <f t="shared" si="1"/>
        <v>-5.6461538461538528E-2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330.09699999999998</v>
      </c>
      <c r="F22" s="83">
        <v>363.2</v>
      </c>
      <c r="G22" s="48">
        <f t="shared" si="0"/>
        <v>0.10028264419246467</v>
      </c>
      <c r="H22" s="83">
        <v>406.53000000000003</v>
      </c>
      <c r="I22" s="48">
        <f t="shared" si="1"/>
        <v>-0.10658499987700794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456.98333333333335</v>
      </c>
      <c r="F23" s="83">
        <v>437.5</v>
      </c>
      <c r="G23" s="48">
        <f t="shared" si="0"/>
        <v>-4.2634669389839196E-2</v>
      </c>
      <c r="H23" s="83">
        <v>531.25</v>
      </c>
      <c r="I23" s="48">
        <f t="shared" si="1"/>
        <v>-0.17647058823529413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442.4</v>
      </c>
      <c r="F24" s="83">
        <v>440</v>
      </c>
      <c r="G24" s="48">
        <f t="shared" si="0"/>
        <v>-5.4249547920433485E-3</v>
      </c>
      <c r="H24" s="83">
        <v>500</v>
      </c>
      <c r="I24" s="48">
        <f t="shared" si="1"/>
        <v>-0.12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494.9</v>
      </c>
      <c r="F25" s="83">
        <v>470</v>
      </c>
      <c r="G25" s="48">
        <f t="shared" si="0"/>
        <v>-5.0313194584764555E-2</v>
      </c>
      <c r="H25" s="83">
        <v>500</v>
      </c>
      <c r="I25" s="48">
        <f t="shared" si="1"/>
        <v>-0.06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1182.0630000000001</v>
      </c>
      <c r="F26" s="83">
        <v>1206.5999999999999</v>
      </c>
      <c r="G26" s="48">
        <f t="shared" si="0"/>
        <v>2.0757776869760585E-2</v>
      </c>
      <c r="H26" s="83">
        <v>1316.6</v>
      </c>
      <c r="I26" s="48">
        <f t="shared" si="1"/>
        <v>-8.3548534102992567E-2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468.23333333333335</v>
      </c>
      <c r="F27" s="83">
        <v>541.6</v>
      </c>
      <c r="G27" s="48">
        <f t="shared" si="0"/>
        <v>0.15668826083861323</v>
      </c>
      <c r="H27" s="83">
        <v>516.6</v>
      </c>
      <c r="I27" s="48">
        <f t="shared" si="1"/>
        <v>4.8393341076267901E-2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1024.5583333333334</v>
      </c>
      <c r="F28" s="83">
        <v>1125</v>
      </c>
      <c r="G28" s="48">
        <f t="shared" si="0"/>
        <v>9.8034112259754141E-2</v>
      </c>
      <c r="H28" s="83">
        <v>1250</v>
      </c>
      <c r="I28" s="48">
        <f t="shared" si="1"/>
        <v>-0.1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1762.8852222222222</v>
      </c>
      <c r="F29" s="83">
        <v>1566.6</v>
      </c>
      <c r="G29" s="48">
        <f t="shared" si="0"/>
        <v>-0.11134316616188604</v>
      </c>
      <c r="H29" s="83">
        <v>1425</v>
      </c>
      <c r="I29" s="48">
        <f t="shared" si="1"/>
        <v>9.9368421052631509E-2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883.20966666666675</v>
      </c>
      <c r="F30" s="95">
        <v>1016.6</v>
      </c>
      <c r="G30" s="51">
        <f t="shared" si="0"/>
        <v>0.15102906859790552</v>
      </c>
      <c r="H30" s="95">
        <v>1008.2</v>
      </c>
      <c r="I30" s="51">
        <f>(F30-H30)/H30</f>
        <v>8.3316802221781155E-3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2572.9761904761908</v>
      </c>
      <c r="F32" s="83">
        <v>2300</v>
      </c>
      <c r="G32" s="44">
        <f t="shared" si="0"/>
        <v>-0.1060935548049786</v>
      </c>
      <c r="H32" s="83">
        <v>2500</v>
      </c>
      <c r="I32" s="45">
        <f>(F32-H32)/H32</f>
        <v>-0.08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2208.6296296296296</v>
      </c>
      <c r="F33" s="83">
        <v>2200</v>
      </c>
      <c r="G33" s="48">
        <f t="shared" si="0"/>
        <v>-3.9072325725688492E-3</v>
      </c>
      <c r="H33" s="83">
        <v>2291.5</v>
      </c>
      <c r="I33" s="48">
        <f>(F33-H33)/H33</f>
        <v>-3.9930176740126555E-2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2131.9444444444443</v>
      </c>
      <c r="F34" s="83">
        <v>1766.5340000000001</v>
      </c>
      <c r="G34" s="48">
        <f t="shared" si="0"/>
        <v>-0.17139773289902271</v>
      </c>
      <c r="H34" s="83">
        <v>1930</v>
      </c>
      <c r="I34" s="48">
        <f>(F34-H34)/H34</f>
        <v>-8.4697409326424819E-2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1745.827777777778</v>
      </c>
      <c r="F35" s="83">
        <v>1229</v>
      </c>
      <c r="G35" s="48">
        <f t="shared" si="0"/>
        <v>-0.2960359460173303</v>
      </c>
      <c r="H35" s="83">
        <v>1541.5</v>
      </c>
      <c r="I35" s="48">
        <f>(F35-H35)/H35</f>
        <v>-0.20272461887771651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1173.75</v>
      </c>
      <c r="F36" s="83">
        <v>1433.2</v>
      </c>
      <c r="G36" s="55">
        <f t="shared" si="0"/>
        <v>0.22104366347177853</v>
      </c>
      <c r="H36" s="83">
        <v>1808.2</v>
      </c>
      <c r="I36" s="48">
        <f>(F36-H36)/H36</f>
        <v>-0.20738856321203405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25852.111111111109</v>
      </c>
      <c r="F38" s="84">
        <v>25266.6</v>
      </c>
      <c r="G38" s="45">
        <f t="shared" si="0"/>
        <v>-2.2648483467930833E-2</v>
      </c>
      <c r="H38" s="84">
        <v>24066.6</v>
      </c>
      <c r="I38" s="45">
        <f>(F38-H38)/H38</f>
        <v>4.9861633965745063E-2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14928.374074074074</v>
      </c>
      <c r="F39" s="85">
        <v>15866.6</v>
      </c>
      <c r="G39" s="51">
        <f t="shared" si="0"/>
        <v>6.2848500531302462E-2</v>
      </c>
      <c r="H39" s="85">
        <v>15633.2</v>
      </c>
      <c r="I39" s="51">
        <f>(F39-H39)/H39</f>
        <v>1.4929764859401761E-2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B22" zoomScaleNormal="100" workbookViewId="0">
      <selection activeCell="I43" sqref="I43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204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221</v>
      </c>
      <c r="E13" s="184" t="s">
        <v>223</v>
      </c>
      <c r="F13" s="191" t="s">
        <v>186</v>
      </c>
      <c r="G13" s="176" t="s">
        <v>217</v>
      </c>
      <c r="H13" s="193" t="s">
        <v>224</v>
      </c>
      <c r="I13" s="189" t="s">
        <v>196</v>
      </c>
    </row>
    <row r="14" spans="1:9" ht="39.75" customHeight="1" thickBot="1" x14ac:dyDescent="0.25">
      <c r="A14" s="175"/>
      <c r="B14" s="181"/>
      <c r="C14" s="183"/>
      <c r="D14" s="177"/>
      <c r="E14" s="185"/>
      <c r="F14" s="192"/>
      <c r="G14" s="177"/>
      <c r="H14" s="194"/>
      <c r="I14" s="190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1344.8</v>
      </c>
      <c r="E16" s="83">
        <v>1423.2</v>
      </c>
      <c r="F16" s="67">
        <f t="shared" ref="F16:F31" si="0">D16-E16</f>
        <v>-78.400000000000091</v>
      </c>
      <c r="G16" s="42">
        <v>1158.8763333333334</v>
      </c>
      <c r="H16" s="66">
        <f>AVERAGE(D16:E16)</f>
        <v>1384</v>
      </c>
      <c r="I16" s="69">
        <f>(H16-G16)/G16</f>
        <v>0.19426030214900694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1644.8</v>
      </c>
      <c r="E17" s="83">
        <v>1675</v>
      </c>
      <c r="F17" s="71">
        <f t="shared" si="0"/>
        <v>-30.200000000000045</v>
      </c>
      <c r="G17" s="46">
        <v>1196.6484814814817</v>
      </c>
      <c r="H17" s="68">
        <f t="shared" ref="H17:H31" si="1">AVERAGE(D17:E17)</f>
        <v>1659.9</v>
      </c>
      <c r="I17" s="72">
        <f t="shared" ref="I17:I40" si="2">(H17-G17)/G17</f>
        <v>0.38712414354548053</v>
      </c>
    </row>
    <row r="18" spans="1:9" ht="16.5" x14ac:dyDescent="0.3">
      <c r="A18" s="37"/>
      <c r="B18" s="34" t="s">
        <v>6</v>
      </c>
      <c r="C18" s="15" t="s">
        <v>165</v>
      </c>
      <c r="D18" s="47">
        <v>1239.7</v>
      </c>
      <c r="E18" s="83">
        <v>1435</v>
      </c>
      <c r="F18" s="71">
        <f t="shared" si="0"/>
        <v>-195.29999999999995</v>
      </c>
      <c r="G18" s="46">
        <v>1251.2800000000002</v>
      </c>
      <c r="H18" s="68">
        <f t="shared" si="1"/>
        <v>1337.35</v>
      </c>
      <c r="I18" s="72">
        <f t="shared" si="2"/>
        <v>6.8785563582890882E-2</v>
      </c>
    </row>
    <row r="19" spans="1:9" ht="16.5" x14ac:dyDescent="0.3">
      <c r="A19" s="37"/>
      <c r="B19" s="34" t="s">
        <v>7</v>
      </c>
      <c r="C19" s="15" t="s">
        <v>166</v>
      </c>
      <c r="D19" s="47">
        <v>822.2</v>
      </c>
      <c r="E19" s="83">
        <v>873.2</v>
      </c>
      <c r="F19" s="71">
        <f t="shared" si="0"/>
        <v>-51</v>
      </c>
      <c r="G19" s="46">
        <v>742.93333333333339</v>
      </c>
      <c r="H19" s="68">
        <f t="shared" si="1"/>
        <v>847.7</v>
      </c>
      <c r="I19" s="72">
        <f t="shared" si="2"/>
        <v>0.14101758793969846</v>
      </c>
    </row>
    <row r="20" spans="1:9" ht="16.5" x14ac:dyDescent="0.3">
      <c r="A20" s="37"/>
      <c r="B20" s="34" t="s">
        <v>8</v>
      </c>
      <c r="C20" s="15" t="s">
        <v>167</v>
      </c>
      <c r="D20" s="47">
        <v>2868.5</v>
      </c>
      <c r="E20" s="83">
        <v>2241.6</v>
      </c>
      <c r="F20" s="71">
        <f t="shared" si="0"/>
        <v>626.90000000000009</v>
      </c>
      <c r="G20" s="46">
        <v>1949.2603333333334</v>
      </c>
      <c r="H20" s="68">
        <f t="shared" si="1"/>
        <v>2555.0500000000002</v>
      </c>
      <c r="I20" s="72">
        <f t="shared" si="2"/>
        <v>0.31077925113816685</v>
      </c>
    </row>
    <row r="21" spans="1:9" ht="16.5" x14ac:dyDescent="0.3">
      <c r="A21" s="37"/>
      <c r="B21" s="34" t="s">
        <v>9</v>
      </c>
      <c r="C21" s="15" t="s">
        <v>168</v>
      </c>
      <c r="D21" s="47">
        <v>1232.3</v>
      </c>
      <c r="E21" s="83">
        <v>1523.2</v>
      </c>
      <c r="F21" s="71">
        <f t="shared" si="0"/>
        <v>-290.90000000000009</v>
      </c>
      <c r="G21" s="46">
        <v>1162.817</v>
      </c>
      <c r="H21" s="68">
        <f t="shared" si="1"/>
        <v>1377.75</v>
      </c>
      <c r="I21" s="72">
        <f t="shared" si="2"/>
        <v>0.18483819895993953</v>
      </c>
    </row>
    <row r="22" spans="1:9" ht="16.5" x14ac:dyDescent="0.3">
      <c r="A22" s="37"/>
      <c r="B22" s="34" t="s">
        <v>10</v>
      </c>
      <c r="C22" s="15" t="s">
        <v>169</v>
      </c>
      <c r="D22" s="47">
        <v>1384.8</v>
      </c>
      <c r="E22" s="83">
        <v>1226.5999999999999</v>
      </c>
      <c r="F22" s="71">
        <f t="shared" si="0"/>
        <v>158.20000000000005</v>
      </c>
      <c r="G22" s="46">
        <v>1495.6333333333332</v>
      </c>
      <c r="H22" s="68">
        <f t="shared" si="1"/>
        <v>1305.6999999999998</v>
      </c>
      <c r="I22" s="72">
        <f t="shared" si="2"/>
        <v>-0.12699190978180933</v>
      </c>
    </row>
    <row r="23" spans="1:9" ht="16.5" x14ac:dyDescent="0.3">
      <c r="A23" s="37"/>
      <c r="B23" s="34" t="s">
        <v>11</v>
      </c>
      <c r="C23" s="15" t="s">
        <v>170</v>
      </c>
      <c r="D23" s="47">
        <v>447.3</v>
      </c>
      <c r="E23" s="83">
        <v>363.2</v>
      </c>
      <c r="F23" s="71">
        <f t="shared" si="0"/>
        <v>84.100000000000023</v>
      </c>
      <c r="G23" s="46">
        <v>330.09699999999998</v>
      </c>
      <c r="H23" s="68">
        <f t="shared" si="1"/>
        <v>405.25</v>
      </c>
      <c r="I23" s="72">
        <f t="shared" si="2"/>
        <v>0.22766944261838196</v>
      </c>
    </row>
    <row r="24" spans="1:9" ht="16.5" x14ac:dyDescent="0.3">
      <c r="A24" s="37"/>
      <c r="B24" s="34" t="s">
        <v>12</v>
      </c>
      <c r="C24" s="15" t="s">
        <v>171</v>
      </c>
      <c r="D24" s="47">
        <v>559.79999999999995</v>
      </c>
      <c r="E24" s="83">
        <v>437.5</v>
      </c>
      <c r="F24" s="71">
        <f t="shared" si="0"/>
        <v>122.29999999999995</v>
      </c>
      <c r="G24" s="46">
        <v>456.98333333333335</v>
      </c>
      <c r="H24" s="68">
        <f t="shared" si="1"/>
        <v>498.65</v>
      </c>
      <c r="I24" s="72">
        <f t="shared" si="2"/>
        <v>9.117765053430095E-2</v>
      </c>
    </row>
    <row r="25" spans="1:9" ht="16.5" x14ac:dyDescent="0.3">
      <c r="A25" s="37"/>
      <c r="B25" s="34" t="s">
        <v>13</v>
      </c>
      <c r="C25" s="15" t="s">
        <v>172</v>
      </c>
      <c r="D25" s="47">
        <v>574.79999999999995</v>
      </c>
      <c r="E25" s="83">
        <v>440</v>
      </c>
      <c r="F25" s="71">
        <f t="shared" si="0"/>
        <v>134.79999999999995</v>
      </c>
      <c r="G25" s="46">
        <v>442.4</v>
      </c>
      <c r="H25" s="68">
        <f t="shared" si="1"/>
        <v>507.4</v>
      </c>
      <c r="I25" s="72">
        <f t="shared" si="2"/>
        <v>0.14692585895117541</v>
      </c>
    </row>
    <row r="26" spans="1:9" ht="16.5" x14ac:dyDescent="0.3">
      <c r="A26" s="37"/>
      <c r="B26" s="34" t="s">
        <v>14</v>
      </c>
      <c r="C26" s="15" t="s">
        <v>173</v>
      </c>
      <c r="D26" s="47">
        <v>549.79999999999995</v>
      </c>
      <c r="E26" s="83">
        <v>470</v>
      </c>
      <c r="F26" s="71">
        <f t="shared" si="0"/>
        <v>79.799999999999955</v>
      </c>
      <c r="G26" s="46">
        <v>494.9</v>
      </c>
      <c r="H26" s="68">
        <f t="shared" si="1"/>
        <v>509.9</v>
      </c>
      <c r="I26" s="72">
        <f t="shared" si="2"/>
        <v>3.0309153364316024E-2</v>
      </c>
    </row>
    <row r="27" spans="1:9" ht="16.5" x14ac:dyDescent="0.3">
      <c r="A27" s="37"/>
      <c r="B27" s="34" t="s">
        <v>15</v>
      </c>
      <c r="C27" s="15" t="s">
        <v>174</v>
      </c>
      <c r="D27" s="47">
        <v>1384.8</v>
      </c>
      <c r="E27" s="83">
        <v>1206.5999999999999</v>
      </c>
      <c r="F27" s="71">
        <f t="shared" si="0"/>
        <v>178.20000000000005</v>
      </c>
      <c r="G27" s="46">
        <v>1182.0630000000001</v>
      </c>
      <c r="H27" s="68">
        <f t="shared" si="1"/>
        <v>1295.6999999999998</v>
      </c>
      <c r="I27" s="72">
        <f t="shared" si="2"/>
        <v>9.613446999017794E-2</v>
      </c>
    </row>
    <row r="28" spans="1:9" ht="16.5" x14ac:dyDescent="0.3">
      <c r="A28" s="37"/>
      <c r="B28" s="34" t="s">
        <v>16</v>
      </c>
      <c r="C28" s="15" t="s">
        <v>175</v>
      </c>
      <c r="D28" s="47">
        <v>542.5</v>
      </c>
      <c r="E28" s="83">
        <v>541.6</v>
      </c>
      <c r="F28" s="71">
        <f t="shared" si="0"/>
        <v>0.89999999999997726</v>
      </c>
      <c r="G28" s="46">
        <v>468.23333333333335</v>
      </c>
      <c r="H28" s="68">
        <f t="shared" si="1"/>
        <v>542.04999999999995</v>
      </c>
      <c r="I28" s="72">
        <f t="shared" si="2"/>
        <v>0.15764932013953145</v>
      </c>
    </row>
    <row r="29" spans="1:9" ht="16.5" x14ac:dyDescent="0.3">
      <c r="A29" s="37"/>
      <c r="B29" s="34" t="s">
        <v>17</v>
      </c>
      <c r="C29" s="15" t="s">
        <v>176</v>
      </c>
      <c r="D29" s="47">
        <v>863.8</v>
      </c>
      <c r="E29" s="83">
        <v>1125</v>
      </c>
      <c r="F29" s="71">
        <f t="shared" si="0"/>
        <v>-261.20000000000005</v>
      </c>
      <c r="G29" s="46">
        <v>1024.5583333333334</v>
      </c>
      <c r="H29" s="68">
        <f t="shared" si="1"/>
        <v>994.4</v>
      </c>
      <c r="I29" s="72">
        <f t="shared" si="2"/>
        <v>-2.943544779457823E-2</v>
      </c>
    </row>
    <row r="30" spans="1:9" ht="16.5" x14ac:dyDescent="0.3">
      <c r="A30" s="37"/>
      <c r="B30" s="34" t="s">
        <v>18</v>
      </c>
      <c r="C30" s="15" t="s">
        <v>177</v>
      </c>
      <c r="D30" s="47">
        <v>1518</v>
      </c>
      <c r="E30" s="83">
        <v>1566.6</v>
      </c>
      <c r="F30" s="71">
        <f t="shared" si="0"/>
        <v>-48.599999999999909</v>
      </c>
      <c r="G30" s="46">
        <v>1762.8852222222222</v>
      </c>
      <c r="H30" s="68">
        <f t="shared" si="1"/>
        <v>1542.3</v>
      </c>
      <c r="I30" s="72">
        <f t="shared" si="2"/>
        <v>-0.12512738744508922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847.2</v>
      </c>
      <c r="E31" s="95">
        <v>1016.6</v>
      </c>
      <c r="F31" s="74">
        <f t="shared" si="0"/>
        <v>-169.39999999999998</v>
      </c>
      <c r="G31" s="49">
        <v>883.20966666666675</v>
      </c>
      <c r="H31" s="107">
        <f t="shared" si="1"/>
        <v>931.90000000000009</v>
      </c>
      <c r="I31" s="75">
        <f t="shared" si="2"/>
        <v>5.5128850114487732E-2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3080</v>
      </c>
      <c r="E33" s="83">
        <v>2300</v>
      </c>
      <c r="F33" s="67">
        <f>D33-E33</f>
        <v>780</v>
      </c>
      <c r="G33" s="54">
        <v>2572.9761904761908</v>
      </c>
      <c r="H33" s="68">
        <f>AVERAGE(D33:E33)</f>
        <v>2690</v>
      </c>
      <c r="I33" s="78">
        <f t="shared" si="2"/>
        <v>4.5481885902003284E-2</v>
      </c>
    </row>
    <row r="34" spans="1:9" ht="16.5" x14ac:dyDescent="0.3">
      <c r="A34" s="37"/>
      <c r="B34" s="34" t="s">
        <v>27</v>
      </c>
      <c r="C34" s="15" t="s">
        <v>180</v>
      </c>
      <c r="D34" s="47">
        <v>2794</v>
      </c>
      <c r="E34" s="83">
        <v>2200</v>
      </c>
      <c r="F34" s="79">
        <f>D34-E34</f>
        <v>594</v>
      </c>
      <c r="G34" s="46">
        <v>2208.6296296296296</v>
      </c>
      <c r="H34" s="68">
        <f>AVERAGE(D34:E34)</f>
        <v>2497</v>
      </c>
      <c r="I34" s="72">
        <f t="shared" si="2"/>
        <v>0.13056529103013437</v>
      </c>
    </row>
    <row r="35" spans="1:9" ht="16.5" x14ac:dyDescent="0.3">
      <c r="A35" s="37"/>
      <c r="B35" s="39" t="s">
        <v>28</v>
      </c>
      <c r="C35" s="15" t="s">
        <v>181</v>
      </c>
      <c r="D35" s="47">
        <v>2180</v>
      </c>
      <c r="E35" s="83">
        <v>1766.5340000000001</v>
      </c>
      <c r="F35" s="71">
        <f>D35-E35</f>
        <v>413.46599999999989</v>
      </c>
      <c r="G35" s="46">
        <v>2131.9444444444443</v>
      </c>
      <c r="H35" s="68">
        <f>AVERAGE(D35:E35)</f>
        <v>1973.2670000000001</v>
      </c>
      <c r="I35" s="72">
        <f t="shared" si="2"/>
        <v>-7.4428508143322414E-2</v>
      </c>
    </row>
    <row r="36" spans="1:9" ht="16.5" x14ac:dyDescent="0.3">
      <c r="A36" s="37"/>
      <c r="B36" s="34" t="s">
        <v>29</v>
      </c>
      <c r="C36" s="15" t="s">
        <v>182</v>
      </c>
      <c r="D36" s="47">
        <v>1430</v>
      </c>
      <c r="E36" s="83">
        <v>1229</v>
      </c>
      <c r="F36" s="79">
        <f>D36-E36</f>
        <v>201</v>
      </c>
      <c r="G36" s="46">
        <v>1745.827777777778</v>
      </c>
      <c r="H36" s="68">
        <f>AVERAGE(D36:E36)</f>
        <v>1329.5</v>
      </c>
      <c r="I36" s="72">
        <f t="shared" si="2"/>
        <v>-0.2384701303743211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1753.8</v>
      </c>
      <c r="E37" s="83">
        <v>1433.2</v>
      </c>
      <c r="F37" s="71">
        <f>D37-E37</f>
        <v>320.59999999999991</v>
      </c>
      <c r="G37" s="49">
        <v>1173.75</v>
      </c>
      <c r="H37" s="68">
        <f>AVERAGE(D37:E37)</f>
        <v>1593.5</v>
      </c>
      <c r="I37" s="80">
        <f t="shared" si="2"/>
        <v>0.35761448349307773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25266.6</v>
      </c>
      <c r="F39" s="67">
        <f>D39-E39</f>
        <v>3263.4000000000015</v>
      </c>
      <c r="G39" s="46">
        <v>25852.111111111109</v>
      </c>
      <c r="H39" s="67">
        <f>AVERAGE(D39:E39)</f>
        <v>26898.3</v>
      </c>
      <c r="I39" s="78">
        <f t="shared" si="2"/>
        <v>4.046821880009803E-2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14920.888888888889</v>
      </c>
      <c r="E40" s="85">
        <v>15866.6</v>
      </c>
      <c r="F40" s="74">
        <f>D40-E40</f>
        <v>-945.71111111111168</v>
      </c>
      <c r="G40" s="46">
        <v>14928.374074074074</v>
      </c>
      <c r="H40" s="81">
        <f>AVERAGE(D40:E40)</f>
        <v>15393.744444444445</v>
      </c>
      <c r="I40" s="75">
        <f t="shared" si="2"/>
        <v>3.1173546969095148E-2</v>
      </c>
    </row>
    <row r="41" spans="1:9" ht="15.75" customHeight="1" thickBot="1" x14ac:dyDescent="0.25">
      <c r="A41" s="186"/>
      <c r="B41" s="187"/>
      <c r="C41" s="188"/>
      <c r="D41" s="86">
        <f>SUM(D16:D40)</f>
        <v>72513.788888888885</v>
      </c>
      <c r="E41" s="86">
        <f>SUM(E16:E40)</f>
        <v>67626.834000000003</v>
      </c>
      <c r="F41" s="86">
        <f>SUM(F16:F40)</f>
        <v>4886.9548888888894</v>
      </c>
      <c r="G41" s="86">
        <f>SUM(G16:G40)</f>
        <v>66616.391931216931</v>
      </c>
      <c r="H41" s="86">
        <f>AVERAGE(D41:E41)</f>
        <v>70070.311444444436</v>
      </c>
      <c r="I41" s="75">
        <f>(H41-G41)/G41</f>
        <v>5.1847892284435974E-2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23</v>
      </c>
      <c r="E13" s="176" t="s">
        <v>217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0" customHeight="1" thickBot="1" x14ac:dyDescent="0.25">
      <c r="A14" s="175"/>
      <c r="B14" s="181"/>
      <c r="C14" s="183"/>
      <c r="D14" s="196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1158.8763333333334</v>
      </c>
      <c r="F16" s="42">
        <v>1384</v>
      </c>
      <c r="G16" s="21">
        <f>(F16-E16)/E16</f>
        <v>0.19426030214900694</v>
      </c>
      <c r="H16" s="42">
        <v>1386.9</v>
      </c>
      <c r="I16" s="21">
        <f>(F16-H16)/H16</f>
        <v>-2.0909943038431686E-3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1196.6484814814817</v>
      </c>
      <c r="F17" s="46">
        <v>1659.9</v>
      </c>
      <c r="G17" s="21">
        <f t="shared" ref="G17:G80" si="0">(F17-E17)/E17</f>
        <v>0.38712414354548053</v>
      </c>
      <c r="H17" s="46">
        <v>1557.4</v>
      </c>
      <c r="I17" s="21">
        <f t="shared" ref="I17:I31" si="1">(F17-H17)/H17</f>
        <v>6.5814819571079999E-2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1251.2800000000002</v>
      </c>
      <c r="F18" s="46">
        <v>1337.35</v>
      </c>
      <c r="G18" s="21">
        <f t="shared" si="0"/>
        <v>6.8785563582890882E-2</v>
      </c>
      <c r="H18" s="46">
        <v>1390.6999999999998</v>
      </c>
      <c r="I18" s="21">
        <f t="shared" si="1"/>
        <v>-3.8361975983317691E-2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742.93333333333339</v>
      </c>
      <c r="F19" s="46">
        <v>847.7</v>
      </c>
      <c r="G19" s="21">
        <f t="shared" si="0"/>
        <v>0.14101758793969846</v>
      </c>
      <c r="H19" s="46">
        <v>776.15</v>
      </c>
      <c r="I19" s="21">
        <f t="shared" si="1"/>
        <v>9.2185788829478935E-2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1949.2603333333334</v>
      </c>
      <c r="F20" s="46">
        <v>2555.0500000000002</v>
      </c>
      <c r="G20" s="21">
        <f>(F20-E20)/E20</f>
        <v>0.31077925113816685</v>
      </c>
      <c r="H20" s="46">
        <v>2836.8</v>
      </c>
      <c r="I20" s="21">
        <f t="shared" si="1"/>
        <v>-9.9319655950366598E-2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1162.817</v>
      </c>
      <c r="F21" s="46">
        <v>1377.75</v>
      </c>
      <c r="G21" s="21">
        <f t="shared" si="0"/>
        <v>0.18483819895993953</v>
      </c>
      <c r="H21" s="46">
        <v>1114.8499999999999</v>
      </c>
      <c r="I21" s="21">
        <f t="shared" si="1"/>
        <v>0.23581647755303414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1495.6333333333332</v>
      </c>
      <c r="F22" s="46">
        <v>1305.6999999999998</v>
      </c>
      <c r="G22" s="21">
        <f t="shared" si="0"/>
        <v>-0.12699190978180933</v>
      </c>
      <c r="H22" s="46">
        <v>1349.85</v>
      </c>
      <c r="I22" s="21">
        <f t="shared" si="1"/>
        <v>-3.2707337852354038E-2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330.09699999999998</v>
      </c>
      <c r="F23" s="46">
        <v>405.25</v>
      </c>
      <c r="G23" s="21">
        <f t="shared" si="0"/>
        <v>0.22766944261838196</v>
      </c>
      <c r="H23" s="46">
        <v>435.66500000000002</v>
      </c>
      <c r="I23" s="21">
        <f t="shared" si="1"/>
        <v>-6.9812814892176375E-2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456.98333333333335</v>
      </c>
      <c r="F24" s="46">
        <v>498.65</v>
      </c>
      <c r="G24" s="21">
        <f t="shared" si="0"/>
        <v>9.117765053430095E-2</v>
      </c>
      <c r="H24" s="46">
        <v>555.52499999999998</v>
      </c>
      <c r="I24" s="21">
        <f t="shared" si="1"/>
        <v>-0.10238063093470141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442.4</v>
      </c>
      <c r="F25" s="46">
        <v>507.4</v>
      </c>
      <c r="G25" s="21">
        <f t="shared" si="0"/>
        <v>0.14692585895117541</v>
      </c>
      <c r="H25" s="46">
        <v>539.9</v>
      </c>
      <c r="I25" s="21">
        <f t="shared" si="1"/>
        <v>-6.0196332654195224E-2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494.9</v>
      </c>
      <c r="F26" s="46">
        <v>509.9</v>
      </c>
      <c r="G26" s="21">
        <f t="shared" si="0"/>
        <v>3.0309153364316024E-2</v>
      </c>
      <c r="H26" s="46">
        <v>529.9</v>
      </c>
      <c r="I26" s="21">
        <f t="shared" si="1"/>
        <v>-3.7742970371768263E-2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1182.0630000000001</v>
      </c>
      <c r="F27" s="46">
        <v>1295.6999999999998</v>
      </c>
      <c r="G27" s="21">
        <f t="shared" si="0"/>
        <v>9.613446999017794E-2</v>
      </c>
      <c r="H27" s="46">
        <v>1370.6999999999998</v>
      </c>
      <c r="I27" s="21">
        <f t="shared" si="1"/>
        <v>-5.4716568176843956E-2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468.23333333333335</v>
      </c>
      <c r="F28" s="46">
        <v>542.04999999999995</v>
      </c>
      <c r="G28" s="21">
        <f t="shared" si="0"/>
        <v>0.15764932013953145</v>
      </c>
      <c r="H28" s="46">
        <v>540.70000000000005</v>
      </c>
      <c r="I28" s="21">
        <f t="shared" si="1"/>
        <v>2.4967634547806714E-3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1024.5583333333334</v>
      </c>
      <c r="F29" s="46">
        <v>994.4</v>
      </c>
      <c r="G29" s="21">
        <f t="shared" si="0"/>
        <v>-2.943544779457823E-2</v>
      </c>
      <c r="H29" s="46">
        <v>1062.4000000000001</v>
      </c>
      <c r="I29" s="21">
        <f t="shared" si="1"/>
        <v>-6.4006024096385644E-2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1762.8852222222222</v>
      </c>
      <c r="F30" s="46">
        <v>1542.3</v>
      </c>
      <c r="G30" s="21">
        <f t="shared" si="0"/>
        <v>-0.12512738744508922</v>
      </c>
      <c r="H30" s="46">
        <v>1471.5</v>
      </c>
      <c r="I30" s="21">
        <f t="shared" si="1"/>
        <v>4.8114169215086613E-2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883.20966666666675</v>
      </c>
      <c r="F31" s="49">
        <v>931.90000000000009</v>
      </c>
      <c r="G31" s="23">
        <f t="shared" si="0"/>
        <v>5.5128850114487732E-2</v>
      </c>
      <c r="H31" s="49">
        <v>933.95</v>
      </c>
      <c r="I31" s="23">
        <f t="shared" si="1"/>
        <v>-2.1949783178970548E-3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2572.9761904761908</v>
      </c>
      <c r="F33" s="54">
        <v>2690</v>
      </c>
      <c r="G33" s="21">
        <f t="shared" si="0"/>
        <v>4.5481885902003284E-2</v>
      </c>
      <c r="H33" s="54">
        <v>2652.5</v>
      </c>
      <c r="I33" s="21">
        <f>(F33-H33)/H33</f>
        <v>1.413760603204524E-2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2208.6296296296296</v>
      </c>
      <c r="F34" s="46">
        <v>2497</v>
      </c>
      <c r="G34" s="21">
        <f t="shared" si="0"/>
        <v>0.13056529103013437</v>
      </c>
      <c r="H34" s="46">
        <v>2432.75</v>
      </c>
      <c r="I34" s="21">
        <f>(F34-H34)/H34</f>
        <v>2.6410440859110061E-2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2131.9444444444443</v>
      </c>
      <c r="F35" s="46">
        <v>1973.2670000000001</v>
      </c>
      <c r="G35" s="21">
        <f t="shared" si="0"/>
        <v>-7.4428508143322414E-2</v>
      </c>
      <c r="H35" s="46">
        <v>2048.75</v>
      </c>
      <c r="I35" s="21">
        <f>(F35-H35)/H35</f>
        <v>-3.6843441122635726E-2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1745.827777777778</v>
      </c>
      <c r="F36" s="46">
        <v>1329.5</v>
      </c>
      <c r="G36" s="21">
        <f t="shared" si="0"/>
        <v>-0.2384701303743211</v>
      </c>
      <c r="H36" s="46">
        <v>1485.75</v>
      </c>
      <c r="I36" s="21">
        <f>(F36-H36)/H36</f>
        <v>-0.10516574120814404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1173.75</v>
      </c>
      <c r="F37" s="49">
        <v>1593.5</v>
      </c>
      <c r="G37" s="23">
        <f t="shared" si="0"/>
        <v>0.35761448349307773</v>
      </c>
      <c r="H37" s="49">
        <v>1738.5</v>
      </c>
      <c r="I37" s="23">
        <f>(F37-H37)/H37</f>
        <v>-8.340523439746908E-2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25852.111111111109</v>
      </c>
      <c r="F39" s="46">
        <v>26898.3</v>
      </c>
      <c r="G39" s="21">
        <f t="shared" si="0"/>
        <v>4.046821880009803E-2</v>
      </c>
      <c r="H39" s="46">
        <v>26242.744444444445</v>
      </c>
      <c r="I39" s="21">
        <f t="shared" ref="I39:I44" si="2">(F39-H39)/H39</f>
        <v>2.4980449622689329E-2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14928.374074074074</v>
      </c>
      <c r="F40" s="46">
        <v>15393.744444444445</v>
      </c>
      <c r="G40" s="21">
        <f t="shared" si="0"/>
        <v>3.1173546969095148E-2</v>
      </c>
      <c r="H40" s="46">
        <v>15277.044444444444</v>
      </c>
      <c r="I40" s="21">
        <f t="shared" si="2"/>
        <v>7.6389121223273742E-3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11196.416666666666</v>
      </c>
      <c r="F41" s="57">
        <v>12092.25</v>
      </c>
      <c r="G41" s="21">
        <f t="shared" si="0"/>
        <v>8.0010717714745105E-2</v>
      </c>
      <c r="H41" s="57">
        <v>11717.5</v>
      </c>
      <c r="I41" s="21">
        <f t="shared" si="2"/>
        <v>3.1982078088329424E-2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6130</v>
      </c>
      <c r="F42" s="47">
        <v>5983.2</v>
      </c>
      <c r="G42" s="21">
        <f t="shared" si="0"/>
        <v>-2.3947797716150111E-2</v>
      </c>
      <c r="H42" s="47">
        <v>6033.2</v>
      </c>
      <c r="I42" s="21">
        <f t="shared" si="2"/>
        <v>-8.2874759663196986E-3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9968.3333333333339</v>
      </c>
      <c r="F43" s="47">
        <v>9968.5714285714294</v>
      </c>
      <c r="G43" s="21">
        <f t="shared" si="0"/>
        <v>2.3885160150016183E-5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12433.666666666666</v>
      </c>
      <c r="F44" s="50">
        <v>12380</v>
      </c>
      <c r="G44" s="31">
        <f t="shared" si="0"/>
        <v>-4.3162381705583817E-3</v>
      </c>
      <c r="H44" s="50">
        <v>12380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5232.0370370370374</v>
      </c>
      <c r="F46" s="43">
        <v>4956.666666666667</v>
      </c>
      <c r="G46" s="21">
        <f t="shared" si="0"/>
        <v>-5.2631578947368432E-2</v>
      </c>
      <c r="H46" s="43">
        <v>4967.7777777777774</v>
      </c>
      <c r="I46" s="21">
        <f t="shared" ref="I46:I51" si="3">(F46-H46)/H46</f>
        <v>-2.2366360993065007E-3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6166.25</v>
      </c>
      <c r="G47" s="21">
        <f t="shared" si="0"/>
        <v>2.1353246466431147E-2</v>
      </c>
      <c r="H47" s="47">
        <v>6166.25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19291.023809523809</v>
      </c>
      <c r="F48" s="47">
        <v>19273.75</v>
      </c>
      <c r="G48" s="21">
        <f t="shared" si="0"/>
        <v>-8.9543249204229638E-4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17850.10042857143</v>
      </c>
      <c r="F49" s="47">
        <v>18983.015555555558</v>
      </c>
      <c r="G49" s="21">
        <f t="shared" si="0"/>
        <v>6.3468277476509224E-2</v>
      </c>
      <c r="H49" s="47">
        <v>18591.34888888889</v>
      </c>
      <c r="I49" s="21">
        <f t="shared" si="3"/>
        <v>2.1067146284406899E-2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1974.7142857142856</v>
      </c>
      <c r="F50" s="47">
        <v>2209.2857142857142</v>
      </c>
      <c r="G50" s="21">
        <f t="shared" si="0"/>
        <v>0.11878752803298856</v>
      </c>
      <c r="H50" s="47">
        <v>2199.2857142857142</v>
      </c>
      <c r="I50" s="21">
        <f t="shared" si="3"/>
        <v>4.5469308216953561E-3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24386.925925925927</v>
      </c>
      <c r="F51" s="50">
        <v>27101</v>
      </c>
      <c r="G51" s="31">
        <f t="shared" si="0"/>
        <v>0.11129217689502718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3996.1666666666665</v>
      </c>
      <c r="F54" s="70">
        <v>3730.4285714285716</v>
      </c>
      <c r="G54" s="21">
        <f t="shared" si="0"/>
        <v>-6.649825130035325E-2</v>
      </c>
      <c r="H54" s="70">
        <v>3775.4285714285716</v>
      </c>
      <c r="I54" s="21">
        <f t="shared" si="4"/>
        <v>-1.1919176630846072E-2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2032.5</v>
      </c>
      <c r="G55" s="21">
        <f t="shared" si="0"/>
        <v>-1.6373311502250959E-3</v>
      </c>
      <c r="H55" s="70">
        <v>2032.5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2108.75</v>
      </c>
      <c r="G57" s="21">
        <f t="shared" si="0"/>
        <v>0.11795891318754141</v>
      </c>
      <c r="H57" s="105">
        <v>2163.3333333333335</v>
      </c>
      <c r="I57" s="21">
        <f t="shared" si="4"/>
        <v>-2.5231124807396064E-2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4638.125</v>
      </c>
      <c r="F58" s="50">
        <v>4472.7777777777774</v>
      </c>
      <c r="G58" s="29">
        <f t="shared" si="0"/>
        <v>-3.5649583015167255E-2</v>
      </c>
      <c r="H58" s="50">
        <v>4472.7777777777774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5437.9</v>
      </c>
      <c r="F59" s="68">
        <v>5157.5</v>
      </c>
      <c r="G59" s="21">
        <f t="shared" si="0"/>
        <v>-5.1564022876477988E-2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4584.3999999999996</v>
      </c>
      <c r="F60" s="70">
        <v>4979.5</v>
      </c>
      <c r="G60" s="21">
        <f t="shared" si="0"/>
        <v>8.6183579094319951E-2</v>
      </c>
      <c r="H60" s="70">
        <v>4979.5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17589.875</v>
      </c>
      <c r="F61" s="73">
        <v>21223.75</v>
      </c>
      <c r="G61" s="29">
        <f t="shared" si="0"/>
        <v>0.2065890178298595</v>
      </c>
      <c r="H61" s="73">
        <v>21223.75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5847.3999999999987</v>
      </c>
      <c r="F63" s="54">
        <v>6502.5</v>
      </c>
      <c r="G63" s="21">
        <f t="shared" si="0"/>
        <v>0.11203269829325878</v>
      </c>
      <c r="H63" s="54">
        <v>6502.5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47154.083333333336</v>
      </c>
      <c r="F64" s="46">
        <v>47046.625</v>
      </c>
      <c r="G64" s="21">
        <f t="shared" si="0"/>
        <v>-2.2788765200610571E-3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12342.930555555557</v>
      </c>
      <c r="F65" s="46">
        <v>12748.75</v>
      </c>
      <c r="G65" s="21">
        <f t="shared" si="0"/>
        <v>3.287869461938956E-2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6530</v>
      </c>
      <c r="F66" s="46">
        <v>7722.4444444444443</v>
      </c>
      <c r="G66" s="21">
        <f t="shared" si="0"/>
        <v>0.18261017525948611</v>
      </c>
      <c r="H66" s="46">
        <v>7696.8888888888887</v>
      </c>
      <c r="I66" s="21">
        <f t="shared" si="5"/>
        <v>3.3202448319667528E-3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3602.4444444444448</v>
      </c>
      <c r="F67" s="46">
        <v>3880</v>
      </c>
      <c r="G67" s="21">
        <f t="shared" si="0"/>
        <v>7.7046449941397713E-2</v>
      </c>
      <c r="H67" s="46">
        <v>3880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3427.9603174603176</v>
      </c>
      <c r="F68" s="58">
        <v>3634.5714285714284</v>
      </c>
      <c r="G68" s="31">
        <f t="shared" si="0"/>
        <v>6.0272317056512315E-2</v>
      </c>
      <c r="H68" s="58">
        <v>3652.8333333333335</v>
      </c>
      <c r="I68" s="31">
        <f t="shared" si="5"/>
        <v>-4.999380780737795E-3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3607.1999999999994</v>
      </c>
      <c r="F70" s="43">
        <v>3725.8</v>
      </c>
      <c r="G70" s="21">
        <f t="shared" si="0"/>
        <v>3.2878687070304072E-2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1295.0370370370372</v>
      </c>
      <c r="F72" s="47">
        <v>1320</v>
      </c>
      <c r="G72" s="21">
        <f t="shared" si="0"/>
        <v>1.9275867986043471E-2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2171.4166666666665</v>
      </c>
      <c r="F73" s="47">
        <v>2125.625</v>
      </c>
      <c r="G73" s="21">
        <f t="shared" si="0"/>
        <v>-2.1088383159995325E-2</v>
      </c>
      <c r="H73" s="47">
        <v>2117.1428571428573</v>
      </c>
      <c r="I73" s="21">
        <f t="shared" si="5"/>
        <v>4.0064102564101641E-3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1651.2962962962963</v>
      </c>
      <c r="F74" s="50">
        <v>1681.4</v>
      </c>
      <c r="G74" s="21">
        <f t="shared" si="0"/>
        <v>1.8230346529101767E-2</v>
      </c>
      <c r="H74" s="50">
        <v>1681.4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1484.3333333333333</v>
      </c>
      <c r="F77" s="32">
        <v>1351.8</v>
      </c>
      <c r="G77" s="21">
        <f t="shared" si="0"/>
        <v>-8.9288120368291021E-2</v>
      </c>
      <c r="H77" s="32">
        <v>1351.8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959.16666666666663</v>
      </c>
      <c r="F78" s="47">
        <v>851.44444444444446</v>
      </c>
      <c r="G78" s="21">
        <f t="shared" si="0"/>
        <v>-0.11230813785114388</v>
      </c>
      <c r="H78" s="47">
        <v>824.77777777777783</v>
      </c>
      <c r="I78" s="21">
        <f t="shared" si="6"/>
        <v>3.2331941263639988E-2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1418.7</v>
      </c>
      <c r="F79" s="47">
        <v>1504.9</v>
      </c>
      <c r="G79" s="21">
        <f t="shared" si="0"/>
        <v>6.0759850567420906E-2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1745.4000000000003</v>
      </c>
      <c r="F80" s="61">
        <v>1933.8</v>
      </c>
      <c r="G80" s="21">
        <f t="shared" si="0"/>
        <v>0.10794087315228577</v>
      </c>
      <c r="H80" s="61">
        <v>1933.8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8303.3333333333339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3901.9666666666672</v>
      </c>
      <c r="F82" s="50">
        <v>3996</v>
      </c>
      <c r="G82" s="23">
        <f t="shared" si="7"/>
        <v>2.4098958644785836E-2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1" zoomScaleNormal="100" workbookViewId="0">
      <selection activeCell="E90" sqref="E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4" t="s">
        <v>3</v>
      </c>
      <c r="B13" s="180"/>
      <c r="C13" s="197" t="s">
        <v>0</v>
      </c>
      <c r="D13" s="199" t="s">
        <v>23</v>
      </c>
      <c r="E13" s="176" t="s">
        <v>217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8.25" customHeight="1" thickBot="1" x14ac:dyDescent="0.25">
      <c r="A14" s="175"/>
      <c r="B14" s="181"/>
      <c r="C14" s="198"/>
      <c r="D14" s="200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12</v>
      </c>
      <c r="C16" s="14" t="s">
        <v>92</v>
      </c>
      <c r="D16" s="11" t="s">
        <v>81</v>
      </c>
      <c r="E16" s="42">
        <v>456.98333333333335</v>
      </c>
      <c r="F16" s="42">
        <v>498.65</v>
      </c>
      <c r="G16" s="21">
        <f>(F16-E16)/E16</f>
        <v>9.117765053430095E-2</v>
      </c>
      <c r="H16" s="42">
        <v>555.52499999999998</v>
      </c>
      <c r="I16" s="21">
        <f>(F16-H16)/H16</f>
        <v>-0.10238063093470141</v>
      </c>
    </row>
    <row r="17" spans="1:9" ht="16.5" x14ac:dyDescent="0.3">
      <c r="A17" s="37"/>
      <c r="B17" s="34" t="s">
        <v>8</v>
      </c>
      <c r="C17" s="15" t="s">
        <v>89</v>
      </c>
      <c r="D17" s="11" t="s">
        <v>161</v>
      </c>
      <c r="E17" s="46">
        <v>1949.2603333333334</v>
      </c>
      <c r="F17" s="46">
        <v>2555.0500000000002</v>
      </c>
      <c r="G17" s="21">
        <f>(F17-E17)/E17</f>
        <v>0.31077925113816685</v>
      </c>
      <c r="H17" s="46">
        <v>2836.8</v>
      </c>
      <c r="I17" s="21">
        <f>(F17-H17)/H17</f>
        <v>-9.9319655950366598E-2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330.09699999999998</v>
      </c>
      <c r="F18" s="46">
        <v>405.25</v>
      </c>
      <c r="G18" s="21">
        <f>(F18-E18)/E18</f>
        <v>0.22766944261838196</v>
      </c>
      <c r="H18" s="46">
        <v>435.66500000000002</v>
      </c>
      <c r="I18" s="21">
        <f>(F18-H18)/H18</f>
        <v>-6.9812814892176375E-2</v>
      </c>
    </row>
    <row r="19" spans="1:9" ht="16.5" x14ac:dyDescent="0.3">
      <c r="A19" s="37"/>
      <c r="B19" s="34" t="s">
        <v>17</v>
      </c>
      <c r="C19" s="15" t="s">
        <v>97</v>
      </c>
      <c r="D19" s="11" t="s">
        <v>161</v>
      </c>
      <c r="E19" s="46">
        <v>1024.5583333333334</v>
      </c>
      <c r="F19" s="46">
        <v>994.4</v>
      </c>
      <c r="G19" s="21">
        <f>(F19-E19)/E19</f>
        <v>-2.943544779457823E-2</v>
      </c>
      <c r="H19" s="46">
        <v>1062.4000000000001</v>
      </c>
      <c r="I19" s="21">
        <f>(F19-H19)/H19</f>
        <v>-6.4006024096385644E-2</v>
      </c>
    </row>
    <row r="20" spans="1:9" ht="16.5" x14ac:dyDescent="0.3">
      <c r="A20" s="37"/>
      <c r="B20" s="34" t="s">
        <v>13</v>
      </c>
      <c r="C20" s="15" t="s">
        <v>93</v>
      </c>
      <c r="D20" s="11" t="s">
        <v>81</v>
      </c>
      <c r="E20" s="46">
        <v>442.4</v>
      </c>
      <c r="F20" s="46">
        <v>507.4</v>
      </c>
      <c r="G20" s="21">
        <f>(F20-E20)/E20</f>
        <v>0.14692585895117541</v>
      </c>
      <c r="H20" s="46">
        <v>539.9</v>
      </c>
      <c r="I20" s="21">
        <f>(F20-H20)/H20</f>
        <v>-6.0196332654195224E-2</v>
      </c>
    </row>
    <row r="21" spans="1:9" ht="16.5" x14ac:dyDescent="0.3">
      <c r="A21" s="37"/>
      <c r="B21" s="34" t="s">
        <v>15</v>
      </c>
      <c r="C21" s="15" t="s">
        <v>95</v>
      </c>
      <c r="D21" s="11" t="s">
        <v>82</v>
      </c>
      <c r="E21" s="46">
        <v>1182.0630000000001</v>
      </c>
      <c r="F21" s="46">
        <v>1295.6999999999998</v>
      </c>
      <c r="G21" s="21">
        <f>(F21-E21)/E21</f>
        <v>9.613446999017794E-2</v>
      </c>
      <c r="H21" s="46">
        <v>1370.6999999999998</v>
      </c>
      <c r="I21" s="21">
        <f>(F21-H21)/H21</f>
        <v>-5.4716568176843956E-2</v>
      </c>
    </row>
    <row r="22" spans="1:9" ht="16.5" x14ac:dyDescent="0.3">
      <c r="A22" s="37"/>
      <c r="B22" s="34" t="s">
        <v>6</v>
      </c>
      <c r="C22" s="15" t="s">
        <v>86</v>
      </c>
      <c r="D22" s="11" t="s">
        <v>161</v>
      </c>
      <c r="E22" s="46">
        <v>1251.2800000000002</v>
      </c>
      <c r="F22" s="46">
        <v>1337.35</v>
      </c>
      <c r="G22" s="21">
        <f>(F22-E22)/E22</f>
        <v>6.8785563582890882E-2</v>
      </c>
      <c r="H22" s="46">
        <v>1390.6999999999998</v>
      </c>
      <c r="I22" s="21">
        <f>(F22-H22)/H22</f>
        <v>-3.8361975983317691E-2</v>
      </c>
    </row>
    <row r="23" spans="1:9" ht="16.5" x14ac:dyDescent="0.3">
      <c r="A23" s="37"/>
      <c r="B23" s="34" t="s">
        <v>14</v>
      </c>
      <c r="C23" s="15" t="s">
        <v>94</v>
      </c>
      <c r="D23" s="13" t="s">
        <v>81</v>
      </c>
      <c r="E23" s="46">
        <v>494.9</v>
      </c>
      <c r="F23" s="46">
        <v>509.9</v>
      </c>
      <c r="G23" s="21">
        <f>(F23-E23)/E23</f>
        <v>3.0309153364316024E-2</v>
      </c>
      <c r="H23" s="46">
        <v>529.9</v>
      </c>
      <c r="I23" s="21">
        <f>(F23-H23)/H23</f>
        <v>-3.7742970371768263E-2</v>
      </c>
    </row>
    <row r="24" spans="1:9" ht="16.5" x14ac:dyDescent="0.3">
      <c r="A24" s="37"/>
      <c r="B24" s="34" t="s">
        <v>10</v>
      </c>
      <c r="C24" s="15" t="s">
        <v>90</v>
      </c>
      <c r="D24" s="13" t="s">
        <v>161</v>
      </c>
      <c r="E24" s="46">
        <v>1495.6333333333332</v>
      </c>
      <c r="F24" s="46">
        <v>1305.6999999999998</v>
      </c>
      <c r="G24" s="21">
        <f>(F24-E24)/E24</f>
        <v>-0.12699190978180933</v>
      </c>
      <c r="H24" s="46">
        <v>1349.85</v>
      </c>
      <c r="I24" s="21">
        <f>(F24-H24)/H24</f>
        <v>-3.2707337852354038E-2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883.20966666666675</v>
      </c>
      <c r="F25" s="46">
        <v>931.90000000000009</v>
      </c>
      <c r="G25" s="21">
        <f>(F25-E25)/E25</f>
        <v>5.5128850114487732E-2</v>
      </c>
      <c r="H25" s="46">
        <v>933.95</v>
      </c>
      <c r="I25" s="21">
        <f>(F25-H25)/H25</f>
        <v>-2.1949783178970548E-3</v>
      </c>
    </row>
    <row r="26" spans="1:9" ht="16.5" x14ac:dyDescent="0.3">
      <c r="A26" s="37"/>
      <c r="B26" s="34" t="s">
        <v>4</v>
      </c>
      <c r="C26" s="15" t="s">
        <v>84</v>
      </c>
      <c r="D26" s="13" t="s">
        <v>161</v>
      </c>
      <c r="E26" s="46">
        <v>1158.8763333333334</v>
      </c>
      <c r="F26" s="46">
        <v>1384</v>
      </c>
      <c r="G26" s="21">
        <f>(F26-E26)/E26</f>
        <v>0.19426030214900694</v>
      </c>
      <c r="H26" s="46">
        <v>1386.9</v>
      </c>
      <c r="I26" s="21">
        <f>(F26-H26)/H26</f>
        <v>-2.0909943038431686E-3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468.23333333333335</v>
      </c>
      <c r="F27" s="46">
        <v>542.04999999999995</v>
      </c>
      <c r="G27" s="21">
        <f>(F27-E27)/E27</f>
        <v>0.15764932013953145</v>
      </c>
      <c r="H27" s="46">
        <v>540.70000000000005</v>
      </c>
      <c r="I27" s="21">
        <f>(F27-H27)/H27</f>
        <v>2.4967634547806714E-3</v>
      </c>
    </row>
    <row r="28" spans="1:9" ht="16.5" x14ac:dyDescent="0.3">
      <c r="A28" s="37"/>
      <c r="B28" s="34" t="s">
        <v>18</v>
      </c>
      <c r="C28" s="15" t="s">
        <v>98</v>
      </c>
      <c r="D28" s="13" t="s">
        <v>83</v>
      </c>
      <c r="E28" s="46">
        <v>1762.8852222222222</v>
      </c>
      <c r="F28" s="46">
        <v>1542.3</v>
      </c>
      <c r="G28" s="21">
        <f>(F28-E28)/E28</f>
        <v>-0.12512738744508922</v>
      </c>
      <c r="H28" s="46">
        <v>1471.5</v>
      </c>
      <c r="I28" s="21">
        <f>(F28-H28)/H28</f>
        <v>4.8114169215086613E-2</v>
      </c>
    </row>
    <row r="29" spans="1:9" ht="17.25" thickBot="1" x14ac:dyDescent="0.35">
      <c r="A29" s="38"/>
      <c r="B29" s="34" t="s">
        <v>5</v>
      </c>
      <c r="C29" s="15" t="s">
        <v>85</v>
      </c>
      <c r="D29" s="13" t="s">
        <v>161</v>
      </c>
      <c r="E29" s="46">
        <v>1196.6484814814817</v>
      </c>
      <c r="F29" s="46">
        <v>1659.9</v>
      </c>
      <c r="G29" s="21">
        <f>(F29-E29)/E29</f>
        <v>0.38712414354548053</v>
      </c>
      <c r="H29" s="46">
        <v>1557.4</v>
      </c>
      <c r="I29" s="21">
        <f>(F29-H29)/H29</f>
        <v>6.5814819571079999E-2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742.93333333333339</v>
      </c>
      <c r="F30" s="46">
        <v>847.7</v>
      </c>
      <c r="G30" s="21">
        <f>(F30-E30)/E30</f>
        <v>0.14101758793969846</v>
      </c>
      <c r="H30" s="46">
        <v>776.15</v>
      </c>
      <c r="I30" s="21">
        <f>(F30-H30)/H30</f>
        <v>9.2185788829478935E-2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1162.817</v>
      </c>
      <c r="F31" s="49">
        <v>1377.75</v>
      </c>
      <c r="G31" s="23">
        <f>(F31-E31)/E31</f>
        <v>0.18483819895993953</v>
      </c>
      <c r="H31" s="49">
        <v>1114.8499999999999</v>
      </c>
      <c r="I31" s="23">
        <f>(F31-H31)/H31</f>
        <v>0.23581647755303414</v>
      </c>
    </row>
    <row r="32" spans="1:9" ht="15.75" customHeight="1" thickBot="1" x14ac:dyDescent="0.25">
      <c r="A32" s="186" t="s">
        <v>188</v>
      </c>
      <c r="B32" s="187"/>
      <c r="C32" s="187"/>
      <c r="D32" s="188"/>
      <c r="E32" s="106">
        <f>SUM(E16:E31)</f>
        <v>16002.778703703701</v>
      </c>
      <c r="F32" s="107">
        <f>SUM(F16:F31)</f>
        <v>17694.999999999996</v>
      </c>
      <c r="G32" s="108">
        <f t="shared" ref="G32" si="0">(F32-E32)/E32</f>
        <v>0.10574546631108792</v>
      </c>
      <c r="H32" s="107">
        <f>SUM(H16:H31)</f>
        <v>17852.89</v>
      </c>
      <c r="I32" s="111">
        <f t="shared" ref="I32" si="1">(F32-H32)/H32</f>
        <v>-8.8439462742448457E-3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1745.827777777778</v>
      </c>
      <c r="F34" s="54">
        <v>1329.5</v>
      </c>
      <c r="G34" s="21">
        <f>(F34-E34)/E34</f>
        <v>-0.2384701303743211</v>
      </c>
      <c r="H34" s="54">
        <v>1485.75</v>
      </c>
      <c r="I34" s="21">
        <f>(F34-H34)/H34</f>
        <v>-0.10516574120814404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1173.75</v>
      </c>
      <c r="F35" s="46">
        <v>1593.5</v>
      </c>
      <c r="G35" s="21">
        <f>(F35-E35)/E35</f>
        <v>0.35761448349307773</v>
      </c>
      <c r="H35" s="46">
        <v>1738.5</v>
      </c>
      <c r="I35" s="21">
        <f>(F35-H35)/H35</f>
        <v>-8.340523439746908E-2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2131.9444444444443</v>
      </c>
      <c r="F36" s="46">
        <v>1973.2670000000001</v>
      </c>
      <c r="G36" s="21">
        <f>(F36-E36)/E36</f>
        <v>-7.4428508143322414E-2</v>
      </c>
      <c r="H36" s="46">
        <v>2048.75</v>
      </c>
      <c r="I36" s="21">
        <f>(F36-H36)/H36</f>
        <v>-3.6843441122635726E-2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2572.9761904761908</v>
      </c>
      <c r="F37" s="46">
        <v>2690</v>
      </c>
      <c r="G37" s="21">
        <f>(F37-E37)/E37</f>
        <v>4.5481885902003284E-2</v>
      </c>
      <c r="H37" s="46">
        <v>2652.5</v>
      </c>
      <c r="I37" s="21">
        <f>(F37-H37)/H37</f>
        <v>1.413760603204524E-2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2208.6296296296296</v>
      </c>
      <c r="F38" s="49">
        <v>2497</v>
      </c>
      <c r="G38" s="23">
        <f>(F38-E38)/E38</f>
        <v>0.13056529103013437</v>
      </c>
      <c r="H38" s="49">
        <v>2432.75</v>
      </c>
      <c r="I38" s="23">
        <f>(F38-H38)/H38</f>
        <v>2.6410440859110061E-2</v>
      </c>
    </row>
    <row r="39" spans="1:9" ht="15.75" customHeight="1" thickBot="1" x14ac:dyDescent="0.25">
      <c r="A39" s="186" t="s">
        <v>189</v>
      </c>
      <c r="B39" s="187"/>
      <c r="C39" s="187"/>
      <c r="D39" s="188"/>
      <c r="E39" s="86">
        <f>SUM(E34:E38)</f>
        <v>9833.1280423280423</v>
      </c>
      <c r="F39" s="109">
        <f>SUM(F34:F38)</f>
        <v>10083.267</v>
      </c>
      <c r="G39" s="110">
        <f t="shared" ref="G39" si="2">(F39-E39)/E39</f>
        <v>2.5438391180832819E-2</v>
      </c>
      <c r="H39" s="109">
        <f>SUM(H34:H38)</f>
        <v>10358.25</v>
      </c>
      <c r="I39" s="111">
        <f t="shared" ref="I39" si="3">(F39-H39)/H39</f>
        <v>-2.654724494967781E-2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6130</v>
      </c>
      <c r="F41" s="46">
        <v>5983.2</v>
      </c>
      <c r="G41" s="21">
        <f>(F41-E41)/E41</f>
        <v>-2.3947797716150111E-2</v>
      </c>
      <c r="H41" s="46">
        <v>6033.2</v>
      </c>
      <c r="I41" s="21">
        <f>(F41-H41)/H41</f>
        <v>-8.2874759663196986E-3</v>
      </c>
    </row>
    <row r="42" spans="1:9" ht="16.5" x14ac:dyDescent="0.3">
      <c r="A42" s="37"/>
      <c r="B42" s="34" t="s">
        <v>36</v>
      </c>
      <c r="C42" s="15" t="s">
        <v>153</v>
      </c>
      <c r="D42" s="11" t="s">
        <v>161</v>
      </c>
      <c r="E42" s="46">
        <v>12433.666666666666</v>
      </c>
      <c r="F42" s="46">
        <v>12380</v>
      </c>
      <c r="G42" s="21">
        <f>(F42-E42)/E42</f>
        <v>-4.3162381705583817E-3</v>
      </c>
      <c r="H42" s="46">
        <v>12380</v>
      </c>
      <c r="I42" s="21">
        <f>(F42-H42)/H42</f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9968.3333333333339</v>
      </c>
      <c r="F43" s="57">
        <v>9968.5714285714294</v>
      </c>
      <c r="G43" s="21">
        <f>(F43-E43)/E43</f>
        <v>2.3885160150016183E-5</v>
      </c>
      <c r="H43" s="57">
        <v>9968.3333333333339</v>
      </c>
      <c r="I43" s="21">
        <f>(F43-H43)/H43</f>
        <v>2.3885160150016183E-5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14928.374074074074</v>
      </c>
      <c r="F44" s="47">
        <v>15393.744444444445</v>
      </c>
      <c r="G44" s="21">
        <f>(F44-E44)/E44</f>
        <v>3.1173546969095148E-2</v>
      </c>
      <c r="H44" s="47">
        <v>15277.044444444444</v>
      </c>
      <c r="I44" s="21">
        <f>(F44-H44)/H44</f>
        <v>7.6389121223273742E-3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25852.111111111109</v>
      </c>
      <c r="F45" s="47">
        <v>26898.3</v>
      </c>
      <c r="G45" s="21">
        <f>(F45-E45)/E45</f>
        <v>4.046821880009803E-2</v>
      </c>
      <c r="H45" s="47">
        <v>26242.744444444445</v>
      </c>
      <c r="I45" s="21">
        <f>(F45-H45)/H45</f>
        <v>2.4980449622689329E-2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11196.416666666666</v>
      </c>
      <c r="F46" s="50">
        <v>12092.25</v>
      </c>
      <c r="G46" s="31">
        <f>(F46-E46)/E46</f>
        <v>8.0010717714745105E-2</v>
      </c>
      <c r="H46" s="50">
        <v>11717.5</v>
      </c>
      <c r="I46" s="31">
        <f>(F46-H46)/H46</f>
        <v>3.1982078088329424E-2</v>
      </c>
    </row>
    <row r="47" spans="1:9" ht="15.75" customHeight="1" thickBot="1" x14ac:dyDescent="0.25">
      <c r="A47" s="186" t="s">
        <v>190</v>
      </c>
      <c r="B47" s="187"/>
      <c r="C47" s="187"/>
      <c r="D47" s="188"/>
      <c r="E47" s="86">
        <f>SUM(E41:E46)</f>
        <v>80508.901851851857</v>
      </c>
      <c r="F47" s="86">
        <f>SUM(F41:F46)</f>
        <v>82716.065873015876</v>
      </c>
      <c r="G47" s="110">
        <f t="shared" ref="G47" si="4">(F47-E47)/E47</f>
        <v>2.7415154975353198E-2</v>
      </c>
      <c r="H47" s="109">
        <f>SUM(H41:H46)</f>
        <v>81618.822222222225</v>
      </c>
      <c r="I47" s="111">
        <f t="shared" ref="I47" si="5">(F47-H47)/H47</f>
        <v>1.34435124266582E-2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5232.0370370370374</v>
      </c>
      <c r="F49" s="43">
        <v>4956.666666666667</v>
      </c>
      <c r="G49" s="21">
        <f>(F49-E49)/E49</f>
        <v>-5.2631578947368432E-2</v>
      </c>
      <c r="H49" s="43">
        <v>4967.7777777777774</v>
      </c>
      <c r="I49" s="21">
        <f>(F49-H49)/H49</f>
        <v>-2.2366360993065007E-3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6166.25</v>
      </c>
      <c r="G50" s="21">
        <f>(F50-E50)/E50</f>
        <v>2.1353246466431147E-2</v>
      </c>
      <c r="H50" s="47">
        <v>6166.25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19291.023809523809</v>
      </c>
      <c r="F51" s="47">
        <v>19273.75</v>
      </c>
      <c r="G51" s="21">
        <f>(F51-E51)/E51</f>
        <v>-8.9543249204229638E-4</v>
      </c>
      <c r="H51" s="47">
        <v>19273.75</v>
      </c>
      <c r="I51" s="21">
        <f>(F51-H51)/H51</f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24386.925925925927</v>
      </c>
      <c r="F52" s="47">
        <v>27101</v>
      </c>
      <c r="G52" s="21">
        <f>(F52-E52)/E52</f>
        <v>0.11129217689502718</v>
      </c>
      <c r="H52" s="47">
        <v>27101</v>
      </c>
      <c r="I52" s="21">
        <f>(F52-H52)/H52</f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1974.7142857142856</v>
      </c>
      <c r="F53" s="47">
        <v>2209.2857142857142</v>
      </c>
      <c r="G53" s="21">
        <f>(F53-E53)/E53</f>
        <v>0.11878752803298856</v>
      </c>
      <c r="H53" s="47">
        <v>2199.2857142857142</v>
      </c>
      <c r="I53" s="21">
        <f>(F53-H53)/H53</f>
        <v>4.5469308216953561E-3</v>
      </c>
    </row>
    <row r="54" spans="1:9" ht="16.5" customHeight="1" thickBot="1" x14ac:dyDescent="0.35">
      <c r="A54" s="38"/>
      <c r="B54" s="34" t="s">
        <v>48</v>
      </c>
      <c r="C54" s="15" t="s">
        <v>157</v>
      </c>
      <c r="D54" s="12" t="s">
        <v>114</v>
      </c>
      <c r="E54" s="50">
        <v>17850.10042857143</v>
      </c>
      <c r="F54" s="50">
        <v>18983.015555555558</v>
      </c>
      <c r="G54" s="31">
        <f>(F54-E54)/E54</f>
        <v>6.3468277476509224E-2</v>
      </c>
      <c r="H54" s="50">
        <v>18591.34888888889</v>
      </c>
      <c r="I54" s="31">
        <f>(F54-H54)/H54</f>
        <v>2.1067146284406899E-2</v>
      </c>
    </row>
    <row r="55" spans="1:9" ht="15.75" customHeight="1" thickBot="1" x14ac:dyDescent="0.25">
      <c r="A55" s="186" t="s">
        <v>191</v>
      </c>
      <c r="B55" s="187"/>
      <c r="C55" s="187"/>
      <c r="D55" s="188"/>
      <c r="E55" s="86">
        <f>SUM(E49:E54)</f>
        <v>74772.134820105828</v>
      </c>
      <c r="F55" s="86">
        <f>SUM(F49:F54)</f>
        <v>78689.96793650795</v>
      </c>
      <c r="G55" s="110">
        <f t="shared" ref="G55" si="6">(F55-E55)/E55</f>
        <v>5.2396967477630951E-2</v>
      </c>
      <c r="H55" s="86">
        <f>SUM(H49:H54)</f>
        <v>78299.412380952388</v>
      </c>
      <c r="I55" s="111">
        <f t="shared" ref="I55" si="7">(F55-H55)/H55</f>
        <v>4.9879755630269718E-3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42</v>
      </c>
      <c r="C57" s="19" t="s">
        <v>198</v>
      </c>
      <c r="D57" s="20" t="s">
        <v>114</v>
      </c>
      <c r="E57" s="43">
        <v>1886.25</v>
      </c>
      <c r="F57" s="66">
        <v>2108.75</v>
      </c>
      <c r="G57" s="22">
        <f>(F57-E57)/E57</f>
        <v>0.11795891318754141</v>
      </c>
      <c r="H57" s="66">
        <v>2163.3333333333335</v>
      </c>
      <c r="I57" s="22">
        <f>(F57-H57)/H57</f>
        <v>-2.5231124807396064E-2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3996.1666666666665</v>
      </c>
      <c r="F58" s="70">
        <v>3730.4285714285716</v>
      </c>
      <c r="G58" s="21">
        <f>(F58-E58)/E58</f>
        <v>-6.649825130035325E-2</v>
      </c>
      <c r="H58" s="70">
        <v>3775.4285714285716</v>
      </c>
      <c r="I58" s="21">
        <f>(F58-H58)/H58</f>
        <v>-1.1919176630846072E-2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>(F59-E59)/E59</f>
        <v>0</v>
      </c>
      <c r="H59" s="70">
        <v>3750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2035.8333333333333</v>
      </c>
      <c r="F60" s="70">
        <v>2032.5</v>
      </c>
      <c r="G60" s="21">
        <f>(F60-E60)/E60</f>
        <v>-1.6373311502250959E-3</v>
      </c>
      <c r="H60" s="70">
        <v>2032.5</v>
      </c>
      <c r="I60" s="21">
        <f>(F60-H60)/H60</f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5500</v>
      </c>
      <c r="F61" s="105">
        <v>5500</v>
      </c>
      <c r="G61" s="21">
        <f>(F61-E61)/E61</f>
        <v>0</v>
      </c>
      <c r="H61" s="105">
        <v>5500</v>
      </c>
      <c r="I61" s="21">
        <f>(F61-H61)/H61</f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4638.125</v>
      </c>
      <c r="F62" s="50">
        <v>4472.7777777777774</v>
      </c>
      <c r="G62" s="29">
        <f>(F62-E62)/E62</f>
        <v>-3.5649583015167255E-2</v>
      </c>
      <c r="H62" s="50">
        <v>4472.7777777777774</v>
      </c>
      <c r="I62" s="29">
        <f>(F62-H62)/H62</f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5437.9</v>
      </c>
      <c r="F63" s="68">
        <v>5157.5</v>
      </c>
      <c r="G63" s="21">
        <f>(F63-E63)/E63</f>
        <v>-5.1564022876477988E-2</v>
      </c>
      <c r="H63" s="68">
        <v>5157.5</v>
      </c>
      <c r="I63" s="21">
        <f>(F63-H63)/H63</f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4584.3999999999996</v>
      </c>
      <c r="F64" s="70">
        <v>4979.5</v>
      </c>
      <c r="G64" s="21">
        <f>(F64-E64)/E64</f>
        <v>8.6183579094319951E-2</v>
      </c>
      <c r="H64" s="70">
        <v>4979.5</v>
      </c>
      <c r="I64" s="21">
        <f>(F64-H64)/H64</f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17589.875</v>
      </c>
      <c r="F65" s="73">
        <v>21223.75</v>
      </c>
      <c r="G65" s="29">
        <f>(F65-E65)/E65</f>
        <v>0.2065890178298595</v>
      </c>
      <c r="H65" s="73">
        <v>21223.75</v>
      </c>
      <c r="I65" s="29">
        <f>(F65-H65)/H65</f>
        <v>0</v>
      </c>
    </row>
    <row r="66" spans="1:9" ht="15.75" customHeight="1" thickBot="1" x14ac:dyDescent="0.25">
      <c r="A66" s="186" t="s">
        <v>192</v>
      </c>
      <c r="B66" s="201"/>
      <c r="C66" s="201"/>
      <c r="D66" s="202"/>
      <c r="E66" s="106">
        <f>SUM(E57:E65)</f>
        <v>49418.55</v>
      </c>
      <c r="F66" s="106">
        <f>SUM(F57:F65)</f>
        <v>52955.206349206346</v>
      </c>
      <c r="G66" s="108">
        <f t="shared" ref="G66" si="8">(F66-E66)/E66</f>
        <v>7.1565360562103567E-2</v>
      </c>
      <c r="H66" s="106">
        <f>SUM(H57:H65)</f>
        <v>53054.789682539682</v>
      </c>
      <c r="I66" s="111">
        <f t="shared" ref="I66" si="9">(F66-H66)/H66</f>
        <v>-1.8769904457110421E-3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3427.9603174603176</v>
      </c>
      <c r="F68" s="54">
        <v>3634.5714285714284</v>
      </c>
      <c r="G68" s="21">
        <f>(F68-E68)/E68</f>
        <v>6.0272317056512315E-2</v>
      </c>
      <c r="H68" s="54">
        <v>3652.8333333333335</v>
      </c>
      <c r="I68" s="21">
        <f>(F68-H68)/H68</f>
        <v>-4.999380780737795E-3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5847.3999999999987</v>
      </c>
      <c r="F69" s="46">
        <v>6502.5</v>
      </c>
      <c r="G69" s="21">
        <f>(F69-E69)/E69</f>
        <v>0.11203269829325878</v>
      </c>
      <c r="H69" s="46">
        <v>6502.5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47154.083333333336</v>
      </c>
      <c r="F70" s="46">
        <v>47046.625</v>
      </c>
      <c r="G70" s="21">
        <f>(F70-E70)/E70</f>
        <v>-2.2788765200610571E-3</v>
      </c>
      <c r="H70" s="46">
        <v>47046.625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12342.930555555557</v>
      </c>
      <c r="F71" s="46">
        <v>12748.75</v>
      </c>
      <c r="G71" s="21">
        <f>(F71-E71)/E71</f>
        <v>3.287869461938956E-2</v>
      </c>
      <c r="H71" s="46">
        <v>12748.75</v>
      </c>
      <c r="I71" s="21">
        <f>(F71-H71)/H71</f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3602.4444444444448</v>
      </c>
      <c r="F72" s="46">
        <v>3880</v>
      </c>
      <c r="G72" s="21">
        <f>(F72-E72)/E72</f>
        <v>7.7046449941397713E-2</v>
      </c>
      <c r="H72" s="46">
        <v>3880</v>
      </c>
      <c r="I72" s="21">
        <f>(F72-H72)/H72</f>
        <v>0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6530</v>
      </c>
      <c r="F73" s="58">
        <v>7722.4444444444443</v>
      </c>
      <c r="G73" s="31">
        <f>(F73-E73)/E73</f>
        <v>0.18261017525948611</v>
      </c>
      <c r="H73" s="58">
        <v>7696.8888888888887</v>
      </c>
      <c r="I73" s="31">
        <f>(F73-H73)/H73</f>
        <v>3.3202448319667528E-3</v>
      </c>
    </row>
    <row r="74" spans="1:9" ht="15.75" customHeight="1" thickBot="1" x14ac:dyDescent="0.25">
      <c r="A74" s="186" t="s">
        <v>214</v>
      </c>
      <c r="B74" s="187"/>
      <c r="C74" s="187"/>
      <c r="D74" s="188"/>
      <c r="E74" s="86">
        <f>SUM(E68:E73)</f>
        <v>78904.818650793648</v>
      </c>
      <c r="F74" s="86">
        <f>SUM(F68:F73)</f>
        <v>81534.890873015858</v>
      </c>
      <c r="G74" s="110">
        <f t="shared" ref="G74" si="10">(F74-E74)/E74</f>
        <v>3.3332213002884283E-2</v>
      </c>
      <c r="H74" s="86">
        <f>SUM(H68:H73)</f>
        <v>81527.597222222234</v>
      </c>
      <c r="I74" s="111">
        <f t="shared" ref="I74" si="11">(F74-H74)/H74</f>
        <v>8.9462354369946275E-5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3607.1999999999994</v>
      </c>
      <c r="F76" s="43">
        <v>3725.8</v>
      </c>
      <c r="G76" s="21">
        <f>(F76-E76)/E76</f>
        <v>3.2878687070304072E-2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2742.7777777777778</v>
      </c>
      <c r="F77" s="47">
        <v>2747.2222222222222</v>
      </c>
      <c r="G77" s="21">
        <f>(F77-E77)/E77</f>
        <v>1.620417257443755E-3</v>
      </c>
      <c r="H77" s="47">
        <v>2747.2222222222222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1295.0370370370372</v>
      </c>
      <c r="F78" s="47">
        <v>1320</v>
      </c>
      <c r="G78" s="21">
        <f>(F78-E78)/E78</f>
        <v>1.9275867986043471E-2</v>
      </c>
      <c r="H78" s="47">
        <v>1320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1651.2962962962963</v>
      </c>
      <c r="F79" s="47">
        <v>1681.4</v>
      </c>
      <c r="G79" s="21">
        <f>(F79-E79)/E79</f>
        <v>1.8230346529101767E-2</v>
      </c>
      <c r="H79" s="47">
        <v>1681.4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2171.4166666666665</v>
      </c>
      <c r="F80" s="50">
        <v>2125.625</v>
      </c>
      <c r="G80" s="21">
        <f>(F80-E80)/E80</f>
        <v>-2.1088383159995325E-2</v>
      </c>
      <c r="H80" s="50">
        <v>2117.1428571428573</v>
      </c>
      <c r="I80" s="21">
        <f>(F80-H80)/H80</f>
        <v>4.0064102564101641E-3</v>
      </c>
    </row>
    <row r="81" spans="1:11" ht="15.75" customHeight="1" thickBot="1" x14ac:dyDescent="0.25">
      <c r="A81" s="186" t="s">
        <v>193</v>
      </c>
      <c r="B81" s="187"/>
      <c r="C81" s="187"/>
      <c r="D81" s="188"/>
      <c r="E81" s="86">
        <f>SUM(E76:E80)</f>
        <v>11467.727777777776</v>
      </c>
      <c r="F81" s="86">
        <f>SUM(F76:F80)</f>
        <v>11600.047222222222</v>
      </c>
      <c r="G81" s="110">
        <f t="shared" ref="G81" si="12">(F81-E81)/E81</f>
        <v>1.1538418683154876E-2</v>
      </c>
      <c r="H81" s="86">
        <f>SUM(H76:H80)</f>
        <v>11591.565079365078</v>
      </c>
      <c r="I81" s="111">
        <f t="shared" ref="I81" si="13">(F81-H81)/H81</f>
        <v>7.3175130356147922E-4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>(F83-E83)/E83</f>
        <v>0</v>
      </c>
      <c r="H83" s="43">
        <v>1466.4285714285713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1484.3333333333333</v>
      </c>
      <c r="F84" s="32">
        <v>1351.8</v>
      </c>
      <c r="G84" s="21">
        <f>(F84-E84)/E84</f>
        <v>-8.9288120368291021E-2</v>
      </c>
      <c r="H84" s="32">
        <v>1351.8</v>
      </c>
      <c r="I84" s="21">
        <f>(F84-H84)/H84</f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1418.7</v>
      </c>
      <c r="F85" s="47">
        <v>1504.9</v>
      </c>
      <c r="G85" s="21">
        <f>(F85-E85)/E85</f>
        <v>6.0759850567420906E-2</v>
      </c>
      <c r="H85" s="47">
        <v>1504.9</v>
      </c>
      <c r="I85" s="21">
        <f>(F85-H85)/H85</f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1745.4000000000003</v>
      </c>
      <c r="F86" s="47">
        <v>1933.8</v>
      </c>
      <c r="G86" s="21">
        <f>(F86-E86)/E86</f>
        <v>0.10794087315228577</v>
      </c>
      <c r="H86" s="47">
        <v>1933.8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8303.3333333333339</v>
      </c>
      <c r="G87" s="21">
        <f>(F87-E87)/E87</f>
        <v>-5.1047619047618981E-2</v>
      </c>
      <c r="H87" s="61">
        <v>8303.3333333333339</v>
      </c>
      <c r="I87" s="21">
        <f>(F87-H87)/H87</f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3901.9666666666672</v>
      </c>
      <c r="F88" s="61">
        <v>3996</v>
      </c>
      <c r="G88" s="21">
        <f>(F88-E88)/E88</f>
        <v>2.4098958644785836E-2</v>
      </c>
      <c r="H88" s="61">
        <v>3996</v>
      </c>
      <c r="I88" s="21">
        <f>(F88-H88)/H88</f>
        <v>0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959.16666666666663</v>
      </c>
      <c r="F89" s="50">
        <v>851.44444444444446</v>
      </c>
      <c r="G89" s="23">
        <f>(F89-E89)/E89</f>
        <v>-0.11230813785114388</v>
      </c>
      <c r="H89" s="50">
        <v>824.77777777777783</v>
      </c>
      <c r="I89" s="23">
        <f>(F89-H89)/H89</f>
        <v>3.2331941263639988E-2</v>
      </c>
    </row>
    <row r="90" spans="1:11" ht="15.75" customHeight="1" thickBot="1" x14ac:dyDescent="0.25">
      <c r="A90" s="186" t="s">
        <v>194</v>
      </c>
      <c r="B90" s="187"/>
      <c r="C90" s="187"/>
      <c r="D90" s="188"/>
      <c r="E90" s="86">
        <f>SUM(E83:E89)</f>
        <v>19725.995238095242</v>
      </c>
      <c r="F90" s="86">
        <f>SUM(F83:F89)</f>
        <v>19407.70634920635</v>
      </c>
      <c r="G90" s="120">
        <f t="shared" ref="G90:G91" si="14">(F90-E90)/E90</f>
        <v>-1.6135504700630059E-2</v>
      </c>
      <c r="H90" s="86">
        <f>SUM(H83:H89)</f>
        <v>19381.039682539682</v>
      </c>
      <c r="I90" s="111">
        <f t="shared" ref="I90:I91" si="15">(F90-H90)/H90</f>
        <v>1.375915178105321E-3</v>
      </c>
    </row>
    <row r="91" spans="1:11" ht="15.75" customHeight="1" thickBot="1" x14ac:dyDescent="0.25">
      <c r="A91" s="186" t="s">
        <v>195</v>
      </c>
      <c r="B91" s="187"/>
      <c r="C91" s="187"/>
      <c r="D91" s="188"/>
      <c r="E91" s="106">
        <f>SUM(E90+E81+E74+E66+E55+E47+E39+E32)</f>
        <v>340634.03508465615</v>
      </c>
      <c r="F91" s="106">
        <f>SUM(F32,F39,F47,F55,F66,F74,F81,F90)</f>
        <v>354682.15160317457</v>
      </c>
      <c r="G91" s="108">
        <f t="shared" si="14"/>
        <v>4.1241083014582236E-2</v>
      </c>
      <c r="H91" s="106">
        <f>SUM(H32,H39,H47,H55,H66,H74,H81,H90)</f>
        <v>353684.36626984132</v>
      </c>
      <c r="I91" s="121">
        <f t="shared" si="15"/>
        <v>2.8211180037626873E-3</v>
      </c>
      <c r="J91" s="122"/>
    </row>
    <row r="92" spans="1:11" x14ac:dyDescent="0.25">
      <c r="E92" s="123"/>
      <c r="F92" s="123"/>
      <c r="K92" s="124"/>
    </row>
    <row r="95" spans="1:11" x14ac:dyDescent="0.25">
      <c r="E95" s="140"/>
      <c r="F95" s="140"/>
      <c r="G95" s="140"/>
      <c r="H95" s="140"/>
      <c r="I95" s="140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10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25" customWidth="1"/>
    <col min="4" max="4" width="10.5" customWidth="1"/>
    <col min="5" max="5" width="11.5" customWidth="1"/>
    <col min="6" max="6" width="13.12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0" t="s">
        <v>3</v>
      </c>
      <c r="B13" s="180"/>
      <c r="C13" s="182" t="s">
        <v>0</v>
      </c>
      <c r="D13" s="176" t="s">
        <v>207</v>
      </c>
      <c r="E13" s="176" t="s">
        <v>208</v>
      </c>
      <c r="F13" s="176" t="s">
        <v>209</v>
      </c>
      <c r="G13" s="176" t="s">
        <v>210</v>
      </c>
      <c r="H13" s="176" t="s">
        <v>211</v>
      </c>
      <c r="I13" s="176" t="s">
        <v>212</v>
      </c>
    </row>
    <row r="14" spans="1:9" ht="42.75" customHeight="1" thickBot="1" x14ac:dyDescent="0.25">
      <c r="A14" s="181"/>
      <c r="B14" s="181"/>
      <c r="C14" s="183"/>
      <c r="D14" s="196"/>
      <c r="E14" s="196"/>
      <c r="F14" s="196"/>
      <c r="G14" s="177"/>
      <c r="H14" s="177"/>
      <c r="I14" s="196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1" t="s">
        <v>4</v>
      </c>
      <c r="C16" s="19" t="s">
        <v>163</v>
      </c>
      <c r="D16" s="137">
        <v>1200</v>
      </c>
      <c r="E16" s="138">
        <v>1250</v>
      </c>
      <c r="F16" s="142">
        <v>1750</v>
      </c>
      <c r="G16" s="143">
        <v>1500</v>
      </c>
      <c r="H16" s="138">
        <v>1416</v>
      </c>
      <c r="I16" s="144">
        <v>1423.2</v>
      </c>
    </row>
    <row r="17" spans="1:9" ht="16.5" x14ac:dyDescent="0.3">
      <c r="A17" s="92"/>
      <c r="B17" s="145" t="s">
        <v>5</v>
      </c>
      <c r="C17" s="15" t="s">
        <v>164</v>
      </c>
      <c r="D17" s="93">
        <v>1875</v>
      </c>
      <c r="E17" s="32">
        <v>1500</v>
      </c>
      <c r="F17" s="146">
        <v>2000</v>
      </c>
      <c r="G17" s="147">
        <v>1750</v>
      </c>
      <c r="H17" s="32">
        <v>1250</v>
      </c>
      <c r="I17" s="148">
        <v>1675</v>
      </c>
    </row>
    <row r="18" spans="1:9" ht="16.5" x14ac:dyDescent="0.3">
      <c r="A18" s="92"/>
      <c r="B18" s="145" t="s">
        <v>6</v>
      </c>
      <c r="C18" s="14" t="s">
        <v>165</v>
      </c>
      <c r="D18" s="149">
        <v>1300</v>
      </c>
      <c r="E18" s="150">
        <v>2000</v>
      </c>
      <c r="F18" s="146">
        <v>1500</v>
      </c>
      <c r="G18" s="151">
        <v>1125</v>
      </c>
      <c r="H18" s="150">
        <v>1250</v>
      </c>
      <c r="I18" s="148">
        <v>1435</v>
      </c>
    </row>
    <row r="19" spans="1:9" ht="16.5" x14ac:dyDescent="0.3">
      <c r="A19" s="92"/>
      <c r="B19" s="145" t="s">
        <v>7</v>
      </c>
      <c r="C19" s="15" t="s">
        <v>166</v>
      </c>
      <c r="D19" s="93">
        <v>950</v>
      </c>
      <c r="E19" s="32">
        <v>500</v>
      </c>
      <c r="F19" s="146">
        <v>1000</v>
      </c>
      <c r="G19" s="147">
        <v>1000</v>
      </c>
      <c r="H19" s="32">
        <v>916</v>
      </c>
      <c r="I19" s="148">
        <v>873.2</v>
      </c>
    </row>
    <row r="20" spans="1:9" ht="16.5" x14ac:dyDescent="0.3">
      <c r="A20" s="92"/>
      <c r="B20" s="145" t="s">
        <v>8</v>
      </c>
      <c r="C20" s="15" t="s">
        <v>167</v>
      </c>
      <c r="D20" s="93">
        <v>2500</v>
      </c>
      <c r="E20" s="32">
        <v>2500</v>
      </c>
      <c r="F20" s="146">
        <v>2375</v>
      </c>
      <c r="G20" s="147">
        <v>2000</v>
      </c>
      <c r="H20" s="32">
        <v>1833</v>
      </c>
      <c r="I20" s="148">
        <v>2241.6</v>
      </c>
    </row>
    <row r="21" spans="1:9" ht="16.5" x14ac:dyDescent="0.3">
      <c r="A21" s="92"/>
      <c r="B21" s="145" t="s">
        <v>9</v>
      </c>
      <c r="C21" s="15" t="s">
        <v>168</v>
      </c>
      <c r="D21" s="93">
        <v>1200</v>
      </c>
      <c r="E21" s="32">
        <v>1500</v>
      </c>
      <c r="F21" s="146">
        <v>1500</v>
      </c>
      <c r="G21" s="147">
        <v>2000</v>
      </c>
      <c r="H21" s="32">
        <v>1416</v>
      </c>
      <c r="I21" s="148">
        <v>1523.2</v>
      </c>
    </row>
    <row r="22" spans="1:9" ht="16.5" x14ac:dyDescent="0.3">
      <c r="A22" s="92"/>
      <c r="B22" s="145" t="s">
        <v>10</v>
      </c>
      <c r="C22" s="15" t="s">
        <v>169</v>
      </c>
      <c r="D22" s="93">
        <v>1300</v>
      </c>
      <c r="E22" s="32">
        <v>1000</v>
      </c>
      <c r="F22" s="146">
        <v>1500</v>
      </c>
      <c r="G22" s="147">
        <v>1250</v>
      </c>
      <c r="H22" s="32">
        <v>1083</v>
      </c>
      <c r="I22" s="148">
        <v>1226.5999999999999</v>
      </c>
    </row>
    <row r="23" spans="1:9" ht="16.5" x14ac:dyDescent="0.3">
      <c r="A23" s="92"/>
      <c r="B23" s="145" t="s">
        <v>11</v>
      </c>
      <c r="C23" s="15" t="s">
        <v>170</v>
      </c>
      <c r="D23" s="93">
        <v>400</v>
      </c>
      <c r="E23" s="32">
        <v>350</v>
      </c>
      <c r="F23" s="146">
        <v>250</v>
      </c>
      <c r="G23" s="147">
        <v>500</v>
      </c>
      <c r="H23" s="32">
        <v>316</v>
      </c>
      <c r="I23" s="148">
        <v>363.2</v>
      </c>
    </row>
    <row r="24" spans="1:9" ht="16.5" x14ac:dyDescent="0.3">
      <c r="A24" s="92"/>
      <c r="B24" s="145" t="s">
        <v>12</v>
      </c>
      <c r="C24" s="15" t="s">
        <v>171</v>
      </c>
      <c r="D24" s="93"/>
      <c r="E24" s="32">
        <v>250</v>
      </c>
      <c r="F24" s="146">
        <v>500</v>
      </c>
      <c r="G24" s="147">
        <v>500</v>
      </c>
      <c r="H24" s="32">
        <v>500</v>
      </c>
      <c r="I24" s="148">
        <v>437.5</v>
      </c>
    </row>
    <row r="25" spans="1:9" ht="16.5" x14ac:dyDescent="0.3">
      <c r="A25" s="92"/>
      <c r="B25" s="145" t="s">
        <v>13</v>
      </c>
      <c r="C25" s="15" t="s">
        <v>172</v>
      </c>
      <c r="D25" s="93">
        <v>450</v>
      </c>
      <c r="E25" s="32">
        <v>250</v>
      </c>
      <c r="F25" s="146">
        <v>500</v>
      </c>
      <c r="G25" s="147">
        <v>500</v>
      </c>
      <c r="H25" s="32">
        <v>500</v>
      </c>
      <c r="I25" s="148">
        <v>440</v>
      </c>
    </row>
    <row r="26" spans="1:9" ht="16.5" x14ac:dyDescent="0.3">
      <c r="A26" s="92"/>
      <c r="B26" s="145" t="s">
        <v>14</v>
      </c>
      <c r="C26" s="15" t="s">
        <v>173</v>
      </c>
      <c r="D26" s="93">
        <v>500</v>
      </c>
      <c r="E26" s="32">
        <v>350</v>
      </c>
      <c r="F26" s="146">
        <v>500</v>
      </c>
      <c r="G26" s="147">
        <v>500</v>
      </c>
      <c r="H26" s="32">
        <v>500</v>
      </c>
      <c r="I26" s="148">
        <v>470</v>
      </c>
    </row>
    <row r="27" spans="1:9" ht="16.5" x14ac:dyDescent="0.3">
      <c r="A27" s="92"/>
      <c r="B27" s="145" t="s">
        <v>15</v>
      </c>
      <c r="C27" s="15" t="s">
        <v>174</v>
      </c>
      <c r="D27" s="93">
        <v>1200</v>
      </c>
      <c r="E27" s="32">
        <v>1000</v>
      </c>
      <c r="F27" s="146">
        <v>1500</v>
      </c>
      <c r="G27" s="147">
        <v>1250</v>
      </c>
      <c r="H27" s="32">
        <v>1083</v>
      </c>
      <c r="I27" s="148">
        <v>1206.5999999999999</v>
      </c>
    </row>
    <row r="28" spans="1:9" ht="16.5" x14ac:dyDescent="0.3">
      <c r="A28" s="92"/>
      <c r="B28" s="152" t="s">
        <v>16</v>
      </c>
      <c r="C28" s="14" t="s">
        <v>175</v>
      </c>
      <c r="D28" s="149">
        <v>500</v>
      </c>
      <c r="E28" s="150">
        <v>500</v>
      </c>
      <c r="F28" s="146">
        <v>625</v>
      </c>
      <c r="G28" s="147">
        <v>500</v>
      </c>
      <c r="H28" s="32">
        <v>583</v>
      </c>
      <c r="I28" s="148">
        <v>541.6</v>
      </c>
    </row>
    <row r="29" spans="1:9" ht="16.5" x14ac:dyDescent="0.3">
      <c r="A29" s="92"/>
      <c r="B29" s="152" t="s">
        <v>17</v>
      </c>
      <c r="C29" s="14" t="s">
        <v>176</v>
      </c>
      <c r="D29" s="149"/>
      <c r="E29" s="150">
        <v>1500</v>
      </c>
      <c r="F29" s="146">
        <v>1000</v>
      </c>
      <c r="G29" s="147">
        <v>1000</v>
      </c>
      <c r="H29" s="32">
        <v>1000</v>
      </c>
      <c r="I29" s="148">
        <v>1125</v>
      </c>
    </row>
    <row r="30" spans="1:9" ht="16.5" x14ac:dyDescent="0.3">
      <c r="A30" s="92"/>
      <c r="B30" s="145" t="s">
        <v>18</v>
      </c>
      <c r="C30" s="15" t="s">
        <v>177</v>
      </c>
      <c r="D30" s="93">
        <v>2000</v>
      </c>
      <c r="E30" s="32">
        <v>2500</v>
      </c>
      <c r="F30" s="146">
        <v>1500</v>
      </c>
      <c r="G30" s="147">
        <v>1000</v>
      </c>
      <c r="H30" s="32">
        <v>833</v>
      </c>
      <c r="I30" s="148">
        <v>1566.6</v>
      </c>
    </row>
    <row r="31" spans="1:9" ht="16.5" customHeight="1" thickBot="1" x14ac:dyDescent="0.35">
      <c r="A31" s="94"/>
      <c r="B31" s="153" t="s">
        <v>19</v>
      </c>
      <c r="C31" s="154" t="s">
        <v>178</v>
      </c>
      <c r="D31" s="155">
        <v>1000</v>
      </c>
      <c r="E31" s="156">
        <v>1000</v>
      </c>
      <c r="F31" s="157">
        <v>1250</v>
      </c>
      <c r="G31" s="158">
        <v>1000</v>
      </c>
      <c r="H31" s="139">
        <v>833</v>
      </c>
      <c r="I31" s="95">
        <v>1016.6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1"/>
      <c r="F32" s="162"/>
      <c r="G32" s="161"/>
      <c r="H32" s="163"/>
      <c r="I32" s="172"/>
    </row>
    <row r="33" spans="1:9" ht="16.5" x14ac:dyDescent="0.3">
      <c r="A33" s="91"/>
      <c r="B33" s="141" t="s">
        <v>26</v>
      </c>
      <c r="C33" s="136" t="s">
        <v>179</v>
      </c>
      <c r="D33" s="137">
        <v>2000</v>
      </c>
      <c r="E33" s="137">
        <v>2500</v>
      </c>
      <c r="F33" s="142">
        <v>2000</v>
      </c>
      <c r="G33" s="144">
        <v>3000</v>
      </c>
      <c r="H33" s="138">
        <v>2000</v>
      </c>
      <c r="I33" s="83">
        <v>2300</v>
      </c>
    </row>
    <row r="34" spans="1:9" ht="16.5" x14ac:dyDescent="0.3">
      <c r="A34" s="92"/>
      <c r="B34" s="145" t="s">
        <v>27</v>
      </c>
      <c r="C34" s="15" t="s">
        <v>180</v>
      </c>
      <c r="D34" s="93">
        <v>2000</v>
      </c>
      <c r="E34" s="93">
        <v>2500</v>
      </c>
      <c r="F34" s="146">
        <v>1500</v>
      </c>
      <c r="G34" s="148">
        <v>3000</v>
      </c>
      <c r="H34" s="32">
        <v>2000</v>
      </c>
      <c r="I34" s="148">
        <v>2200</v>
      </c>
    </row>
    <row r="35" spans="1:9" ht="16.5" x14ac:dyDescent="0.3">
      <c r="A35" s="92"/>
      <c r="B35" s="152" t="s">
        <v>28</v>
      </c>
      <c r="C35" s="15" t="s">
        <v>181</v>
      </c>
      <c r="D35" s="93">
        <v>1666.67</v>
      </c>
      <c r="E35" s="93">
        <v>1500</v>
      </c>
      <c r="F35" s="146">
        <v>2000</v>
      </c>
      <c r="G35" s="148">
        <v>2000</v>
      </c>
      <c r="H35" s="32">
        <v>1666</v>
      </c>
      <c r="I35" s="148">
        <v>1766.5340000000001</v>
      </c>
    </row>
    <row r="36" spans="1:9" ht="16.5" x14ac:dyDescent="0.3">
      <c r="A36" s="92"/>
      <c r="B36" s="145" t="s">
        <v>29</v>
      </c>
      <c r="C36" s="15" t="s">
        <v>182</v>
      </c>
      <c r="D36" s="93">
        <v>1000</v>
      </c>
      <c r="E36" s="93">
        <v>1000</v>
      </c>
      <c r="F36" s="146">
        <v>2000</v>
      </c>
      <c r="G36" s="148"/>
      <c r="H36" s="32">
        <v>916</v>
      </c>
      <c r="I36" s="148">
        <v>1229</v>
      </c>
    </row>
    <row r="37" spans="1:9" ht="16.5" customHeight="1" thickBot="1" x14ac:dyDescent="0.35">
      <c r="A37" s="94"/>
      <c r="B37" s="152" t="s">
        <v>30</v>
      </c>
      <c r="C37" s="15" t="s">
        <v>183</v>
      </c>
      <c r="D37" s="164">
        <v>1500</v>
      </c>
      <c r="E37" s="164">
        <v>1000</v>
      </c>
      <c r="F37" s="157">
        <v>1500</v>
      </c>
      <c r="G37" s="165">
        <v>2000</v>
      </c>
      <c r="H37" s="166">
        <v>1166</v>
      </c>
      <c r="I37" s="165">
        <v>1433.2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1"/>
      <c r="F38" s="162" t="e">
        <v>#DIV/0!</v>
      </c>
      <c r="G38" s="167"/>
      <c r="H38" s="168"/>
      <c r="I38" s="172"/>
    </row>
    <row r="39" spans="1:9" ht="16.5" x14ac:dyDescent="0.3">
      <c r="A39" s="91"/>
      <c r="B39" s="141" t="s">
        <v>31</v>
      </c>
      <c r="C39" s="19" t="s">
        <v>213</v>
      </c>
      <c r="D39" s="42">
        <v>25000</v>
      </c>
      <c r="E39" s="42">
        <v>27000</v>
      </c>
      <c r="F39" s="142">
        <v>30000</v>
      </c>
      <c r="G39" s="169">
        <v>20000</v>
      </c>
      <c r="H39" s="170">
        <v>24333</v>
      </c>
      <c r="I39" s="83">
        <v>25266.6</v>
      </c>
    </row>
    <row r="40" spans="1:9" ht="17.25" thickBot="1" x14ac:dyDescent="0.35">
      <c r="A40" s="94"/>
      <c r="B40" s="153" t="s">
        <v>32</v>
      </c>
      <c r="C40" s="16" t="s">
        <v>185</v>
      </c>
      <c r="D40" s="49">
        <v>16000</v>
      </c>
      <c r="E40" s="49">
        <v>17000</v>
      </c>
      <c r="F40" s="157">
        <v>16000</v>
      </c>
      <c r="G40" s="85">
        <v>14000</v>
      </c>
      <c r="H40" s="171">
        <v>16333</v>
      </c>
      <c r="I40" s="95">
        <v>15866.6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25-06-2018</vt:lpstr>
      <vt:lpstr>By Order</vt:lpstr>
      <vt:lpstr>All Stores</vt:lpstr>
      <vt:lpstr>'25-06-2018'!Print_Titles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2018-06-22T06:29:42Z</cp:lastPrinted>
  <dcterms:created xsi:type="dcterms:W3CDTF">2010-10-20T06:23:14Z</dcterms:created>
  <dcterms:modified xsi:type="dcterms:W3CDTF">2018-06-28T07:51:24Z</dcterms:modified>
</cp:coreProperties>
</file>