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6-07-2018" sheetId="9" r:id="rId4"/>
    <sheet name="By Order" sheetId="11" r:id="rId5"/>
    <sheet name="All Stores" sheetId="12" r:id="rId6"/>
  </sheets>
  <definedNames>
    <definedName name="_xlnm.Print_Titles" localSheetId="3">'16-07-2018'!$12:$14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9" i="11"/>
  <c r="G89" i="11"/>
  <c r="I87" i="11"/>
  <c r="G87" i="11"/>
  <c r="I86" i="11"/>
  <c r="G86" i="11"/>
  <c r="I83" i="11"/>
  <c r="G83" i="11"/>
  <c r="I85" i="11"/>
  <c r="G85" i="11"/>
  <c r="I84" i="11"/>
  <c r="G84" i="11"/>
  <c r="I77" i="11"/>
  <c r="G77" i="11"/>
  <c r="I80" i="11"/>
  <c r="G80" i="11"/>
  <c r="I79" i="11"/>
  <c r="G79" i="11"/>
  <c r="I78" i="11"/>
  <c r="G78" i="11"/>
  <c r="I76" i="11"/>
  <c r="G76" i="11"/>
  <c r="I69" i="11"/>
  <c r="G69" i="11"/>
  <c r="I73" i="11"/>
  <c r="G73" i="11"/>
  <c r="I68" i="11"/>
  <c r="G68" i="11"/>
  <c r="I72" i="11"/>
  <c r="G72" i="11"/>
  <c r="I71" i="11"/>
  <c r="G71" i="11"/>
  <c r="I70" i="11"/>
  <c r="G70" i="11"/>
  <c r="I65" i="11"/>
  <c r="G65" i="11"/>
  <c r="I64" i="11"/>
  <c r="G64" i="11"/>
  <c r="I63" i="11"/>
  <c r="G63" i="11"/>
  <c r="I62" i="11"/>
  <c r="G62" i="11"/>
  <c r="I61" i="11"/>
  <c r="G61" i="11"/>
  <c r="I60" i="11"/>
  <c r="G60" i="11"/>
  <c r="I57" i="11"/>
  <c r="G57" i="11"/>
  <c r="I59" i="11"/>
  <c r="G59" i="11"/>
  <c r="I58" i="11"/>
  <c r="G58" i="11"/>
  <c r="I53" i="11"/>
  <c r="G53" i="11"/>
  <c r="I52" i="11"/>
  <c r="G52" i="11"/>
  <c r="I49" i="11"/>
  <c r="G49" i="11"/>
  <c r="I51" i="11"/>
  <c r="G51" i="11"/>
  <c r="I50" i="11"/>
  <c r="G50" i="11"/>
  <c r="I54" i="11"/>
  <c r="G54" i="11"/>
  <c r="I43" i="11"/>
  <c r="G43" i="11"/>
  <c r="I45" i="11"/>
  <c r="G45" i="11"/>
  <c r="I44" i="11"/>
  <c r="G44" i="11"/>
  <c r="I41" i="11"/>
  <c r="G41" i="11"/>
  <c r="I42" i="11"/>
  <c r="G42" i="11"/>
  <c r="I46" i="11"/>
  <c r="G46" i="11"/>
  <c r="I37" i="11"/>
  <c r="G37" i="11"/>
  <c r="I38" i="11"/>
  <c r="G38" i="11"/>
  <c r="I36" i="11"/>
  <c r="G36" i="11"/>
  <c r="I35" i="11"/>
  <c r="G35" i="11"/>
  <c r="I34" i="11"/>
  <c r="G34" i="11"/>
  <c r="I28" i="11"/>
  <c r="G28" i="11"/>
  <c r="I22" i="11"/>
  <c r="G22" i="11"/>
  <c r="I23" i="11"/>
  <c r="G23" i="11"/>
  <c r="I21" i="11"/>
  <c r="G21" i="11"/>
  <c r="I24" i="11"/>
  <c r="G24" i="11"/>
  <c r="I26" i="11"/>
  <c r="G26" i="11"/>
  <c r="I20" i="11"/>
  <c r="G20" i="11"/>
  <c r="I25" i="11"/>
  <c r="G25" i="11"/>
  <c r="I18" i="11"/>
  <c r="G18" i="11"/>
  <c r="I30" i="11"/>
  <c r="G30" i="11"/>
  <c r="I29" i="11"/>
  <c r="G29" i="11"/>
  <c r="I19" i="11"/>
  <c r="G19" i="11"/>
  <c r="I31" i="11"/>
  <c r="G31" i="11"/>
  <c r="I17" i="11"/>
  <c r="G17" i="11"/>
  <c r="I27" i="11"/>
  <c r="G27" i="11"/>
  <c r="I16" i="11"/>
  <c r="G16" i="11"/>
  <c r="D41" i="8" l="1"/>
  <c r="I39" i="7" l="1"/>
  <c r="G16" i="5" l="1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16" i="5" l="1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<sst xmlns="http://schemas.openxmlformats.org/spreadsheetml/2006/main" count="849" uniqueCount="226">
  <si>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</si>
  <si>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</si>
  <si>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</si>
  <si>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</si>
  <si>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</si>
  <si>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</si>
  <si>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</si>
  <si>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</si>
  <si>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</si>
  <si>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</si>
  <si>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</si>
  <si>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</si>
  <si>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</si>
  <si>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</si>
  <si>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</si>
  <si>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</si>
  <si>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</si>
  <si>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</si>
  <si>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</si>
  <si>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</si>
  <si>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</si>
  <si>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</si>
  <si>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</si>
  <si>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</si>
  <si>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</si>
  <si>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</si>
  <si>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</si>
  <si>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</si>
  <si>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</si>
  <si>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</si>
  <si>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</si>
  <si>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</si>
  <si>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</si>
  <si>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</si>
  <si>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</si>
  <si>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</si>
  <si>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</si>
  <si>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</si>
  <si>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</si>
  <si>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</si>
  <si>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</si>
  <si>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</si>
  <si>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</si>
  <si>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</si>
  <si>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</si>
  <si>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</si>
  <si>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</si>
  <si>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</si>
  <si>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</si>
  <si>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</si>
  <si>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</si>
  <si>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</si>
  <si>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</si>
  <si>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</si>
  <si>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</si>
  <si>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</si>
  <si>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</si>
  <si>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</si>
  <si>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</si>
  <si>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</si>
  <si>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</si>
  <si>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</si>
  <si>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</si>
  <si>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</si>
  <si>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</si>
  <si>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</si>
  <si>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</si>
  <si>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</si>
  <si>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</si>
  <si>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</si>
  <si>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</si>
  <si>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</si>
  <si>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</si>
  <si>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</si>
  <si>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</si>
  <si>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</si>
  <si>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</si>
  <si>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</si>
  <si>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</si>
  <si>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</si>
  <si>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</si>
  <si>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</si>
  <si>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</si>
  <si>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</si>
  <si>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</si>
  <si>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</si>
  <si>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</si>
  <si>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</si>
  <si>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</si>
  <si>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</si>
  <si>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</si>
  <si>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</si>
  <si>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</si>
  <si>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</si>
  <si>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</si>
  <si>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</si>
  <si>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</si>
  <si>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</si>
  <si>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</si>
  <si>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</si>
  <si>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</si>
  <si>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</si>
  <si>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</si>
  <si>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</si>
  <si>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</si>
  <si>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</si>
  <si>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</si>
  <si>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</si>
  <si>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</si>
  <si>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</si>
  <si>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</si>
  <si>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</si>
  <si>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</si>
  <si>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</si>
  <si>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</si>
  <si>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</si>
  <si>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</si>
  <si>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</si>
  <si>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</si>
  <si>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</si>
  <si>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</si>
  <si>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</si>
  <si>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</si>
  <si>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</si>
  <si>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</si>
  <si>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</si>
  <si>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</si>
  <si>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</si>
  <si>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</si>
  <si>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</si>
  <si>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</si>
  <si>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</si>
  <si>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</si>
  <si>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</si>
  <si>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</si>
  <si>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</si>
  <si>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</si>
  <si>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</si>
  <si>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</si>
  <si>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</si>
  <si>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</si>
  <si>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</si>
  <si>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</si>
  <si>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</si>
  <si>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</si>
  <si>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</si>
  <si>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</si>
  <si>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</si>
  <si>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</si>
  <si>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</si>
  <si>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</si>
  <si>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</si>
  <si>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</si>
  <si>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</si>
  <si>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</si>
  <si>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</si>
  <si>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</si>
  <si>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</si>
  <si>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</si>
  <si>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</si>
  <si>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</si>
  <si>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</si>
  <si>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</si>
  <si>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</si>
  <si>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</si>
  <si>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</si>
  <si>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</si>
  <si>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</si>
  <si>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</si>
  <si>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</si>
  <si>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</si>
  <si>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</si>
  <si>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</si>
  <si>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</si>
  <si>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</si>
  <si>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</si>
  <si>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</si>
  <si>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</si>
  <si>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</si>
  <si>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</si>
  <si>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</si>
  <si>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</si>
  <si>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</si>
  <si>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</si>
  <si>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</si>
  <si>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</si>
  <si>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</si>
  <si>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</si>
  <si>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</si>
  <si>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</si>
  <si>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</si>
  <si>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</si>
  <si>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</si>
  <si>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</si>
  <si>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</si>
  <si>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</si>
  <si>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</si>
  <si>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</si>
  <si>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</si>
  <si>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</si>
  <si>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</si>
  <si>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</si>
  <si>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</si>
  <si>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</si>
  <si>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</si>
  <si>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</si>
  <si>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</si>
  <si>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</si>
  <si>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</si>
  <si>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</si>
  <si>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</si>
  <si>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</si>
  <si>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</si>
  <si>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</si>
  <si>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</si>
  <si>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</si>
  <si>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</si>
  <si>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تموز 2017 (ل.ل.)</t>
  </si>
  <si>
    <t>معدل أسعار  السوبرماركات في 09-07-2018 (ل.ل.)</t>
  </si>
  <si>
    <t>معدل أسعار المحلات والملاحم في 09-07-2018 (ل.ل.)</t>
  </si>
  <si>
    <t>المعدل العام للأسعار في 09-07-2018  (ل.ل.)</t>
  </si>
  <si>
    <t>معدل أسعار  السوبرماركات في 16-07-2018 (ل.ل.)</t>
  </si>
  <si>
    <t xml:space="preserve"> التاريخ 16 تموز 2018</t>
  </si>
  <si>
    <t>معدل أسعار المحلات والملاحم في 16-07-2018 (ل.ل.)</t>
  </si>
  <si>
    <t>المعدل العام للأسعار في 16-07-2018  (ل.ل.)</t>
  </si>
  <si>
    <t>المعدل العام للأسعار في 9-07-2018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</si>
</sst>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8" t="s">
        <v>202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9" t="s">
        <v>3</v>
      </c>
      <c r="B12" s="155"/>
      <c r="C12" s="153" t="s">
        <v>0</v>
      </c>
      <c r="D12" s="151" t="s">
        <v>23</v>
      </c>
      <c r="E12" s="151" t="s">
        <v>217</v>
      </c>
      <c r="F12" s="151" t="s">
        <v>221</v>
      </c>
      <c r="G12" s="151" t="s">
        <v>197</v>
      </c>
      <c r="H12" s="151" t="s">
        <v>218</v>
      </c>
      <c r="I12" s="151" t="s">
        <v>187</v>
      </c>
    </row>
    <row r="13" spans="1:9" ht="38.25" customHeight="1" thickBot="1" x14ac:dyDescent="0.25">
      <c r="A13" s="150"/>
      <c r="B13" s="156"/>
      <c r="C13" s="154"/>
      <c r="D13" s="152"/>
      <c r="E13" s="152"/>
      <c r="F13" s="152"/>
      <c r="G13" s="152"/>
      <c r="H13" s="152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1140.6100000000001</v>
      </c>
      <c r="F15" s="43">
        <v>1863.8</v>
      </c>
      <c r="G15" s="45">
        <f>(F15-E15)/E15</f>
        <v>0.63403792707410922</v>
      </c>
      <c r="H15" s="43">
        <v>1793.8</v>
      </c>
      <c r="I15" s="45">
        <f>(F15-H15)/H15</f>
        <v>3.9023302486341845E-2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1253.3148888888891</v>
      </c>
      <c r="F16" s="47">
        <v>1613.8</v>
      </c>
      <c r="G16" s="48">
        <f>(F16-E16)/E16</f>
        <v>0.28762533207492214</v>
      </c>
      <c r="H16" s="47">
        <v>1683.8</v>
      </c>
      <c r="I16" s="44">
        <f t="shared" ref="I16:I30" si="0">(F16-H16)/H16</f>
        <v>-4.1572633329374033E-2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1076.8499999999999</v>
      </c>
      <c r="F17" s="47">
        <v>997.7</v>
      </c>
      <c r="G17" s="48">
        <f t="shared" ref="G17:G79" si="1">(F17-E17)/E17</f>
        <v>-7.3501416167525535E-2</v>
      </c>
      <c r="H17" s="47">
        <v>1199.7</v>
      </c>
      <c r="I17" s="44">
        <f t="shared" si="0"/>
        <v>-0.16837542719013085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747.90599999999995</v>
      </c>
      <c r="F18" s="47">
        <v>814.8</v>
      </c>
      <c r="G18" s="48">
        <f>(F18-E18)/E18</f>
        <v>8.9441721285830056E-2</v>
      </c>
      <c r="H18" s="47">
        <v>794.8</v>
      </c>
      <c r="I18" s="44">
        <f>(F18-H18)/H18</f>
        <v>2.5163563160543533E-2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1988.597777777778</v>
      </c>
      <c r="F19" s="47">
        <v>2704.75</v>
      </c>
      <c r="G19" s="48">
        <f>(F19-E19)/E19</f>
        <v>0.36012924796813822</v>
      </c>
      <c r="H19" s="47">
        <v>2792.25</v>
      </c>
      <c r="I19" s="44">
        <f t="shared" si="0"/>
        <v>-3.1336735607485004E-2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1197.27</v>
      </c>
      <c r="F20" s="47">
        <v>1738.8</v>
      </c>
      <c r="G20" s="48">
        <f t="shared" si="1"/>
        <v>0.45230399158084639</v>
      </c>
      <c r="H20" s="47">
        <v>1514.8</v>
      </c>
      <c r="I20" s="44">
        <f t="shared" si="0"/>
        <v>0.1478743068391867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1504.942</v>
      </c>
      <c r="F21" s="47">
        <v>1464.8</v>
      </c>
      <c r="G21" s="48">
        <f t="shared" si="1"/>
        <v>-2.6673453196202946E-2</v>
      </c>
      <c r="H21" s="47">
        <v>1364.7</v>
      </c>
      <c r="I21" s="44">
        <f t="shared" si="0"/>
        <v>7.3349454092474467E-2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372.94529999999997</v>
      </c>
      <c r="F22" s="47">
        <v>424.8</v>
      </c>
      <c r="G22" s="48">
        <f t="shared" si="1"/>
        <v>0.13904103363147369</v>
      </c>
      <c r="H22" s="47">
        <v>449.8</v>
      </c>
      <c r="I22" s="44">
        <f>(F22-H22)/H22</f>
        <v>-5.5580257892396616E-2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499.72499999999997</v>
      </c>
      <c r="F23" s="47">
        <v>599.79999999999995</v>
      </c>
      <c r="G23" s="48">
        <f t="shared" si="1"/>
        <v>0.20026014307869328</v>
      </c>
      <c r="H23" s="47">
        <v>574.79999999999995</v>
      </c>
      <c r="I23" s="44">
        <f t="shared" si="0"/>
        <v>4.3493389004871263E-2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478.73199999999997</v>
      </c>
      <c r="F24" s="47">
        <v>527.29999999999995</v>
      </c>
      <c r="G24" s="48">
        <f t="shared" si="1"/>
        <v>0.10145133394049277</v>
      </c>
      <c r="H24" s="47">
        <v>517.29999999999995</v>
      </c>
      <c r="I24" s="44">
        <f t="shared" si="0"/>
        <v>1.9331142470520011E-2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524.37200000000007</v>
      </c>
      <c r="F25" s="47">
        <v>604.79999999999995</v>
      </c>
      <c r="G25" s="48">
        <f t="shared" si="1"/>
        <v>0.15337966176683704</v>
      </c>
      <c r="H25" s="47">
        <v>582.29999999999995</v>
      </c>
      <c r="I25" s="44">
        <f t="shared" si="0"/>
        <v>3.8639876352395679E-2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1209.232</v>
      </c>
      <c r="F26" s="47">
        <v>1454.8</v>
      </c>
      <c r="G26" s="48">
        <f t="shared" si="1"/>
        <v>0.20307765590060467</v>
      </c>
      <c r="H26" s="47">
        <v>1409.8</v>
      </c>
      <c r="I26" s="44">
        <f t="shared" si="0"/>
        <v>3.1919421194495673E-2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512.37200000000007</v>
      </c>
      <c r="F27" s="47">
        <v>564.79999999999995</v>
      </c>
      <c r="G27" s="48">
        <f t="shared" si="1"/>
        <v>0.1023240926514327</v>
      </c>
      <c r="H27" s="47">
        <v>522.29999999999995</v>
      </c>
      <c r="I27" s="44">
        <f t="shared" si="0"/>
        <v>8.1370859659199699E-2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927.83249999999998</v>
      </c>
      <c r="F28" s="47">
        <v>819.8</v>
      </c>
      <c r="G28" s="48">
        <f t="shared" si="1"/>
        <v>-0.11643534797498474</v>
      </c>
      <c r="H28" s="47">
        <v>859.8</v>
      </c>
      <c r="I28" s="44">
        <f t="shared" si="0"/>
        <v>-4.6522447080716449E-2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1642.6008333333334</v>
      </c>
      <c r="F29" s="47">
        <v>1503</v>
      </c>
      <c r="G29" s="48">
        <f t="shared" si="1"/>
        <v>-8.4987679599578148E-2</v>
      </c>
      <c r="H29" s="47">
        <v>1518</v>
      </c>
      <c r="I29" s="44">
        <f t="shared" si="0"/>
        <v>-9.881422924901186E-3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881.97600000000011</v>
      </c>
      <c r="F30" s="50">
        <v>823.8</v>
      </c>
      <c r="G30" s="51">
        <f t="shared" si="1"/>
        <v>-6.5960978530028205E-2</v>
      </c>
      <c r="H30" s="50">
        <v>838.8</v>
      </c>
      <c r="I30" s="56">
        <f t="shared" si="0"/>
        <v>-1.7882689556509301E-2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2467.945238095238</v>
      </c>
      <c r="F32" s="43">
        <v>3091.4285714285716</v>
      </c>
      <c r="G32" s="45">
        <f t="shared" si="1"/>
        <v>0.25263256400881023</v>
      </c>
      <c r="H32" s="43">
        <v>3127.1428571428573</v>
      </c>
      <c r="I32" s="44">
        <f>(F32-H32)/H32</f>
        <v>-1.1420740063956164E-2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2087.9286666666667</v>
      </c>
      <c r="F33" s="47">
        <v>2465.3333333333335</v>
      </c>
      <c r="G33" s="48">
        <f t="shared" si="1"/>
        <v>0.18075553666744049</v>
      </c>
      <c r="H33" s="47">
        <v>2465.3333333333335</v>
      </c>
      <c r="I33" s="44">
        <f>(F33-H33)/H33</f>
        <v>0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2045.5504761904763</v>
      </c>
      <c r="F34" s="47">
        <v>2284.2857142857142</v>
      </c>
      <c r="G34" s="48">
        <f t="shared" si="1"/>
        <v>0.11670953167572069</v>
      </c>
      <c r="H34" s="47">
        <v>2320</v>
      </c>
      <c r="I34" s="44">
        <f>(F34-H34)/H34</f>
        <v>-1.5394088669950767E-2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1648.17</v>
      </c>
      <c r="F35" s="47">
        <v>1883.3333333333333</v>
      </c>
      <c r="G35" s="48">
        <f t="shared" si="1"/>
        <v>0.14268147905454728</v>
      </c>
      <c r="H35" s="47">
        <v>1430</v>
      </c>
      <c r="I35" s="44">
        <f>(F35-H35)/H35</f>
        <v>0.31701631701631694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1250.482</v>
      </c>
      <c r="F36" s="50">
        <v>2358.8000000000002</v>
      </c>
      <c r="G36" s="51">
        <f t="shared" si="1"/>
        <v>0.88631263784684644</v>
      </c>
      <c r="H36" s="50">
        <v>2134.8000000000002</v>
      </c>
      <c r="I36" s="56">
        <f>(F36-H36)/H36</f>
        <v>0.10492786209480981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26049.85422222222</v>
      </c>
      <c r="F38" s="43">
        <v>28530</v>
      </c>
      <c r="G38" s="45">
        <f t="shared" si="1"/>
        <v>9.5207664373877912E-2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15104.842222222222</v>
      </c>
      <c r="F39" s="57">
        <v>14709.777777777777</v>
      </c>
      <c r="G39" s="48">
        <f t="shared" si="1"/>
        <v>-2.6154820992650027E-2</v>
      </c>
      <c r="H39" s="57">
        <v>15020.888888888889</v>
      </c>
      <c r="I39" s="44">
        <f t="shared" si="2"/>
        <v>-2.0711897505695787E-2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11067.3</v>
      </c>
      <c r="F40" s="57">
        <v>10654.75</v>
      </c>
      <c r="G40" s="48">
        <f t="shared" si="1"/>
        <v>-3.7276481165234458E-2</v>
      </c>
      <c r="H40" s="57">
        <v>11904.75</v>
      </c>
      <c r="I40" s="44">
        <f t="shared" si="2"/>
        <v>-0.105000105000105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6149.7599999999993</v>
      </c>
      <c r="F41" s="47">
        <v>6250</v>
      </c>
      <c r="G41" s="48">
        <f t="shared" si="1"/>
        <v>1.629982308252691E-2</v>
      </c>
      <c r="H41" s="47">
        <v>6250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9968.523809523811</v>
      </c>
      <c r="F42" s="47">
        <v>9968.5714285714294</v>
      </c>
      <c r="G42" s="48">
        <f t="shared" si="1"/>
        <v>4.7769407515343432E-6</v>
      </c>
      <c r="H42" s="47">
        <v>9968.3333333333339</v>
      </c>
      <c r="I42" s="44">
        <f t="shared" si="2"/>
        <v>2.3885160150016183E-5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12586.178571428571</v>
      </c>
      <c r="F43" s="50">
        <v>12405</v>
      </c>
      <c r="G43" s="51">
        <f t="shared" si="1"/>
        <v>-1.4395042180623242E-2</v>
      </c>
      <c r="H43" s="50">
        <v>12560</v>
      </c>
      <c r="I43" s="59">
        <f t="shared" si="2"/>
        <v>-1.2340764331210192E-2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5294.844444444444</v>
      </c>
      <c r="F45" s="43">
        <v>5582.7777777777774</v>
      </c>
      <c r="G45" s="45">
        <f t="shared" si="1"/>
        <v>5.4379941914147113E-2</v>
      </c>
      <c r="H45" s="43">
        <v>4965</v>
      </c>
      <c r="I45" s="44">
        <f t="shared" ref="I45:I49" si="3">(F45-H45)/H45</f>
        <v>0.12442654134497026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6035.5555555555557</v>
      </c>
      <c r="G46" s="48">
        <f t="shared" si="1"/>
        <v>-2.9446407538273638E-4</v>
      </c>
      <c r="H46" s="47">
        <v>6035.5555555555557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1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18064.387257142858</v>
      </c>
      <c r="F48" s="47">
        <v>18983</v>
      </c>
      <c r="G48" s="48">
        <f t="shared" si="1"/>
        <v>5.085213961486084E-2</v>
      </c>
      <c r="H48" s="47">
        <v>18983.015555555558</v>
      </c>
      <c r="I48" s="87">
        <f t="shared" si="3"/>
        <v>-8.1944596800161713E-7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1975.2285714285717</v>
      </c>
      <c r="F49" s="47">
        <v>2209.2857142857142</v>
      </c>
      <c r="G49" s="48">
        <f t="shared" si="1"/>
        <v>0.11849623190082863</v>
      </c>
      <c r="H49" s="47">
        <v>2209.2857142857142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24985.444444444445</v>
      </c>
      <c r="F50" s="50">
        <v>27101</v>
      </c>
      <c r="G50" s="56">
        <f t="shared" si="1"/>
        <v>8.4671519862675571E-2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4008.8333333333335</v>
      </c>
      <c r="F53" s="70">
        <v>3730.4285714285716</v>
      </c>
      <c r="G53" s="48">
        <f t="shared" si="1"/>
        <v>-6.944782652594568E-2</v>
      </c>
      <c r="H53" s="70">
        <v>3730.4285714285716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2040.3666666666668</v>
      </c>
      <c r="F54" s="70">
        <v>2031.6666666666667</v>
      </c>
      <c r="G54" s="48">
        <f t="shared" si="1"/>
        <v>-4.2639394880005449E-3</v>
      </c>
      <c r="H54" s="70">
        <v>2032.5</v>
      </c>
      <c r="I54" s="87">
        <f t="shared" si="4"/>
        <v>-4.1000410004096314E-4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5500</v>
      </c>
      <c r="G55" s="48">
        <f t="shared" si="1"/>
        <v>0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2155.8333333333335</v>
      </c>
      <c r="G56" s="55">
        <f t="shared" si="1"/>
        <v>2.2327603240466384E-2</v>
      </c>
      <c r="H56" s="105">
        <v>2155.8333333333335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4639.1805555555566</v>
      </c>
      <c r="F57" s="50">
        <v>4472.7777777777774</v>
      </c>
      <c r="G57" s="51">
        <f t="shared" si="1"/>
        <v>-3.5869002248361925E-2</v>
      </c>
      <c r="H57" s="50">
        <v>4472.7777777777774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5492.3</v>
      </c>
      <c r="F58" s="68">
        <v>5157.5</v>
      </c>
      <c r="G58" s="44">
        <f t="shared" si="1"/>
        <v>-6.0958068568723517E-2</v>
      </c>
      <c r="H58" s="68">
        <v>5157.5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4594.2</v>
      </c>
      <c r="F59" s="70">
        <v>4999.5</v>
      </c>
      <c r="G59" s="48">
        <f t="shared" si="1"/>
        <v>8.8219929476296241E-2</v>
      </c>
      <c r="H59" s="70">
        <v>4999.5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17708.125</v>
      </c>
      <c r="F60" s="73">
        <v>21223.75</v>
      </c>
      <c r="G60" s="51">
        <f t="shared" si="1"/>
        <v>0.19853174743232274</v>
      </c>
      <c r="H60" s="73">
        <v>21223.75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5896.6888888888889</v>
      </c>
      <c r="F62" s="54">
        <v>6502.5</v>
      </c>
      <c r="G62" s="45">
        <f t="shared" si="1"/>
        <v>0.10273750617107152</v>
      </c>
      <c r="H62" s="54">
        <v>6502.5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47111.1</v>
      </c>
      <c r="F63" s="46">
        <v>47046.625</v>
      </c>
      <c r="G63" s="48">
        <f t="shared" si="1"/>
        <v>-1.3685734359842701E-3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12264.491666666669</v>
      </c>
      <c r="F64" s="46">
        <v>12748.75</v>
      </c>
      <c r="G64" s="48">
        <f t="shared" si="1"/>
        <v>3.9484582524482774E-2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6519.3055555555557</v>
      </c>
      <c r="F65" s="46">
        <v>7481.2</v>
      </c>
      <c r="G65" s="48">
        <f t="shared" si="1"/>
        <v>0.14754553782568861</v>
      </c>
      <c r="H65" s="46">
        <v>7625.2</v>
      </c>
      <c r="I65" s="87">
        <f t="shared" si="5"/>
        <v>-1.8884750563919635E-2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3728.0800000000004</v>
      </c>
      <c r="F66" s="46">
        <v>3880</v>
      </c>
      <c r="G66" s="48">
        <f t="shared" si="1"/>
        <v>4.0750198493594451E-2</v>
      </c>
      <c r="H66" s="46">
        <v>3880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3431</v>
      </c>
      <c r="F67" s="58">
        <v>3625.7142857142858</v>
      </c>
      <c r="G67" s="51">
        <f t="shared" si="1"/>
        <v>5.6751467710371838E-2</v>
      </c>
      <c r="H67" s="58">
        <v>3659.1666666666665</v>
      </c>
      <c r="I67" s="88">
        <f t="shared" si="5"/>
        <v>-9.142076324950326E-3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3597.2</v>
      </c>
      <c r="F69" s="43">
        <v>3700.8888888888887</v>
      </c>
      <c r="G69" s="45">
        <f t="shared" si="1"/>
        <v>2.8824888493519649E-2</v>
      </c>
      <c r="H69" s="43">
        <v>3725.8</v>
      </c>
      <c r="I69" s="44">
        <f>(F69-H69)/H69</f>
        <v>-6.6861106637799922E-3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2743.8888888888891</v>
      </c>
      <c r="F70" s="47">
        <v>2780.3333333333335</v>
      </c>
      <c r="G70" s="48">
        <f t="shared" si="1"/>
        <v>1.3282040898967364E-2</v>
      </c>
      <c r="H70" s="47">
        <v>2774.7777777777778</v>
      </c>
      <c r="I70" s="44">
        <f>(F70-H70)/H70</f>
        <v>2.0021623353221841E-3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1311.3333333333333</v>
      </c>
      <c r="F71" s="47">
        <v>1336.875</v>
      </c>
      <c r="G71" s="48">
        <f t="shared" si="1"/>
        <v>1.9477630910015309E-2</v>
      </c>
      <c r="H71" s="47">
        <v>1317.1111111111111</v>
      </c>
      <c r="I71" s="44">
        <f>(F71-H71)/H71</f>
        <v>1.5005483381137188E-2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2176.7555555555555</v>
      </c>
      <c r="F72" s="47">
        <v>2205.375</v>
      </c>
      <c r="G72" s="48">
        <f t="shared" si="1"/>
        <v>1.3147753026931046E-2</v>
      </c>
      <c r="H72" s="47">
        <v>2132.875</v>
      </c>
      <c r="I72" s="44">
        <f>(F72-H72)/H72</f>
        <v>3.3991677899548732E-2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1629.6888888888889</v>
      </c>
      <c r="F73" s="50">
        <v>1678.4</v>
      </c>
      <c r="G73" s="48">
        <f t="shared" si="1"/>
        <v>2.9889822188284131E-2</v>
      </c>
      <c r="H73" s="50">
        <v>1678.4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1451.6</v>
      </c>
      <c r="F76" s="32">
        <v>1319.3</v>
      </c>
      <c r="G76" s="48">
        <f t="shared" si="1"/>
        <v>-9.1140810140534559E-2</v>
      </c>
      <c r="H76" s="32">
        <v>1319.3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932.46</v>
      </c>
      <c r="F77" s="47">
        <v>802</v>
      </c>
      <c r="G77" s="48">
        <f t="shared" si="1"/>
        <v>-0.13990948673401543</v>
      </c>
      <c r="H77" s="47">
        <v>816.8</v>
      </c>
      <c r="I77" s="44">
        <f t="shared" si="6"/>
        <v>-1.8119490695396614E-2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1454.1</v>
      </c>
      <c r="F78" s="47">
        <v>1504.9</v>
      </c>
      <c r="G78" s="48">
        <f t="shared" si="1"/>
        <v>3.493569905783659E-2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</v>
      </c>
      <c r="F79" s="61">
        <v>1933.8</v>
      </c>
      <c r="G79" s="48">
        <f t="shared" si="1"/>
        <v>0.10794087315228593</v>
      </c>
      <c r="H79" s="61">
        <v>1933.8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8303.3333333333339</v>
      </c>
      <c r="I80" s="44">
        <f t="shared" si="6"/>
        <v>6.3428342031312646E-2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203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9" t="s">
        <v>3</v>
      </c>
      <c r="B12" s="155"/>
      <c r="C12" s="157" t="s">
        <v>0</v>
      </c>
      <c r="D12" s="151" t="s">
        <v>23</v>
      </c>
      <c r="E12" s="151" t="s">
        <v>217</v>
      </c>
      <c r="F12" s="159" t="s">
        <v>223</v>
      </c>
      <c r="G12" s="151" t="s">
        <v>197</v>
      </c>
      <c r="H12" s="159" t="s">
        <v>219</v>
      </c>
      <c r="I12" s="151" t="s">
        <v>187</v>
      </c>
    </row>
    <row r="13" spans="1:9" ht="30.75" customHeight="1" thickBot="1" x14ac:dyDescent="0.25">
      <c r="A13" s="150"/>
      <c r="B13" s="156"/>
      <c r="C13" s="158"/>
      <c r="D13" s="152"/>
      <c r="E13" s="152"/>
      <c r="F13" s="160"/>
      <c r="G13" s="152"/>
      <c r="H13" s="160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1140.6100000000001</v>
      </c>
      <c r="F15" s="83">
        <v>1666.6</v>
      </c>
      <c r="G15" s="44">
        <f>(F15-E15)/E15</f>
        <v>0.46114798222003989</v>
      </c>
      <c r="H15" s="83">
        <v>2124.866</v>
      </c>
      <c r="I15" s="127">
        <f>(F15-H15)/H15</f>
        <v>-0.21566818801750326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1253.3148888888891</v>
      </c>
      <c r="F16" s="83">
        <v>1550</v>
      </c>
      <c r="G16" s="48">
        <f t="shared" ref="G16:G39" si="0">(F16-E16)/E16</f>
        <v>0.23672032762184247</v>
      </c>
      <c r="H16" s="83">
        <v>1324.934</v>
      </c>
      <c r="I16" s="48">
        <f>(F16-H16)/H16</f>
        <v>0.16986959350428024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1076.8499999999999</v>
      </c>
      <c r="F17" s="83">
        <v>1316.6</v>
      </c>
      <c r="G17" s="48">
        <f t="shared" si="0"/>
        <v>0.22264010772159543</v>
      </c>
      <c r="H17" s="83">
        <v>1293.2660000000001</v>
      </c>
      <c r="I17" s="48">
        <f t="shared" ref="I17:I29" si="1">(F17-H17)/H17</f>
        <v>1.8042691913341749E-2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747.90599999999995</v>
      </c>
      <c r="F18" s="83">
        <v>1008.2</v>
      </c>
      <c r="G18" s="48">
        <f t="shared" si="0"/>
        <v>0.34803036745259447</v>
      </c>
      <c r="H18" s="83">
        <v>786.6</v>
      </c>
      <c r="I18" s="48">
        <f t="shared" si="1"/>
        <v>0.28171878972794306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1988.597777777778</v>
      </c>
      <c r="F19" s="83">
        <v>2233.1999999999998</v>
      </c>
      <c r="G19" s="48">
        <f t="shared" si="0"/>
        <v>0.12300236123946612</v>
      </c>
      <c r="H19" s="83">
        <v>2208.1999999999998</v>
      </c>
      <c r="I19" s="48">
        <f t="shared" si="1"/>
        <v>1.1321438275518523E-2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1197.27</v>
      </c>
      <c r="F20" s="83">
        <v>1408.2</v>
      </c>
      <c r="G20" s="48">
        <f t="shared" si="0"/>
        <v>0.17617579994487464</v>
      </c>
      <c r="H20" s="83">
        <v>1433.2</v>
      </c>
      <c r="I20" s="48">
        <f t="shared" si="1"/>
        <v>-1.7443483114708343E-2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1504.942</v>
      </c>
      <c r="F21" s="83">
        <v>1366.6</v>
      </c>
      <c r="G21" s="48">
        <f t="shared" si="0"/>
        <v>-9.1925137314262009E-2</v>
      </c>
      <c r="H21" s="83">
        <v>1100</v>
      </c>
      <c r="I21" s="48">
        <f t="shared" si="1"/>
        <v>0.24236363636363628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372.94529999999997</v>
      </c>
      <c r="F22" s="83">
        <v>330</v>
      </c>
      <c r="G22" s="48">
        <f t="shared" si="0"/>
        <v>-0.11515173941057838</v>
      </c>
      <c r="H22" s="83">
        <v>341.666</v>
      </c>
      <c r="I22" s="48">
        <f t="shared" si="1"/>
        <v>-3.41444568672329E-2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499.72499999999997</v>
      </c>
      <c r="F23" s="83">
        <v>462.5</v>
      </c>
      <c r="G23" s="48">
        <f t="shared" si="0"/>
        <v>-7.4490970033518372E-2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478.73199999999997</v>
      </c>
      <c r="F24" s="83">
        <v>420</v>
      </c>
      <c r="G24" s="48">
        <f t="shared" si="0"/>
        <v>-0.12268241939122509</v>
      </c>
      <c r="H24" s="83">
        <v>436.666</v>
      </c>
      <c r="I24" s="48">
        <f t="shared" si="1"/>
        <v>-3.8166470483161033E-2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524.37200000000007</v>
      </c>
      <c r="F25" s="83">
        <v>450</v>
      </c>
      <c r="G25" s="48">
        <f t="shared" si="0"/>
        <v>-0.14183060880443665</v>
      </c>
      <c r="H25" s="83">
        <v>436.666</v>
      </c>
      <c r="I25" s="48">
        <f t="shared" si="1"/>
        <v>3.0535924482327462E-2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1209.232</v>
      </c>
      <c r="F26" s="83">
        <v>1016.6</v>
      </c>
      <c r="G26" s="48">
        <f t="shared" si="0"/>
        <v>-0.15930111012609652</v>
      </c>
      <c r="H26" s="83">
        <v>1024.934</v>
      </c>
      <c r="I26" s="48">
        <f t="shared" si="1"/>
        <v>-8.1312552808277868E-3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512.37200000000007</v>
      </c>
      <c r="F27" s="83">
        <v>420</v>
      </c>
      <c r="G27" s="48">
        <f t="shared" si="0"/>
        <v>-0.18028307557790055</v>
      </c>
      <c r="H27" s="83">
        <v>466.666</v>
      </c>
      <c r="I27" s="48">
        <f t="shared" si="1"/>
        <v>-9.9998714283877549E-2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927.83249999999998</v>
      </c>
      <c r="F28" s="83">
        <v>1125</v>
      </c>
      <c r="G28" s="48">
        <f t="shared" si="0"/>
        <v>0.21250333438416957</v>
      </c>
      <c r="H28" s="83">
        <v>1062.5</v>
      </c>
      <c r="I28" s="48">
        <f t="shared" si="1"/>
        <v>5.8823529411764705E-2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1642.6008333333334</v>
      </c>
      <c r="F29" s="83">
        <v>1333.25</v>
      </c>
      <c r="G29" s="48">
        <f t="shared" si="0"/>
        <v>-0.18832988943854795</v>
      </c>
      <c r="H29" s="83">
        <v>1300</v>
      </c>
      <c r="I29" s="48">
        <f t="shared" si="1"/>
        <v>2.5576923076923077E-2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881.97600000000011</v>
      </c>
      <c r="F30" s="95">
        <v>991.6</v>
      </c>
      <c r="G30" s="51">
        <f t="shared" si="0"/>
        <v>0.12429363157274109</v>
      </c>
      <c r="H30" s="95">
        <v>874.93399999999997</v>
      </c>
      <c r="I30" s="51">
        <f>(F30-H30)/H30</f>
        <v>0.13334262927260807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2467.945238095238</v>
      </c>
      <c r="F32" s="83">
        <v>2645.75</v>
      </c>
      <c r="G32" s="44">
        <f t="shared" si="0"/>
        <v>7.2045667448436532E-2</v>
      </c>
      <c r="H32" s="83">
        <v>2625</v>
      </c>
      <c r="I32" s="45">
        <f>(F32-H32)/H32</f>
        <v>7.904761904761904E-3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2087.9286666666667</v>
      </c>
      <c r="F33" s="83">
        <v>2520.75</v>
      </c>
      <c r="G33" s="48">
        <f t="shared" si="0"/>
        <v>0.2072969925856343</v>
      </c>
      <c r="H33" s="83">
        <v>2375</v>
      </c>
      <c r="I33" s="48">
        <f>(F33-H33)/H33</f>
        <v>6.1368421052631579E-2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2045.5504761904763</v>
      </c>
      <c r="F34" s="83">
        <v>1916.6</v>
      </c>
      <c r="G34" s="48">
        <f t="shared" si="0"/>
        <v>-6.3039498507329345E-2</v>
      </c>
      <c r="H34" s="83">
        <v>1733.2</v>
      </c>
      <c r="I34" s="48">
        <f>(F34-H34)/H34</f>
        <v>0.10581583198707585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1648.17</v>
      </c>
      <c r="F35" s="83">
        <v>1472</v>
      </c>
      <c r="G35" s="48">
        <f t="shared" si="0"/>
        <v>-0.1068882457513485</v>
      </c>
      <c r="H35" s="83">
        <v>1083.3333333333333</v>
      </c>
      <c r="I35" s="48">
        <f>(F35-H35)/H35</f>
        <v>0.35876923076923084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1250.482</v>
      </c>
      <c r="F36" s="83">
        <v>2016.6</v>
      </c>
      <c r="G36" s="55">
        <f t="shared" si="0"/>
        <v>0.61265815901388421</v>
      </c>
      <c r="H36" s="83">
        <v>2000</v>
      </c>
      <c r="I36" s="48">
        <f>(F36-H36)/H36</f>
        <v>8.299999999999955E-3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26049.85422222222</v>
      </c>
      <c r="F38" s="84">
        <v>26066.6</v>
      </c>
      <c r="G38" s="45">
        <f t="shared" si="0"/>
        <v>6.4283575773306598E-4</v>
      </c>
      <c r="H38" s="84">
        <v>24666.6</v>
      </c>
      <c r="I38" s="45">
        <f>(F38-H38)/H38</f>
        <v>5.6756910153811228E-2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15104.842222222222</v>
      </c>
      <c r="F39" s="85">
        <v>16066.6</v>
      </c>
      <c r="G39" s="51">
        <f t="shared" si="0"/>
        <v>6.3672149872763456E-2</v>
      </c>
      <c r="H39" s="85">
        <v>16166.6</v>
      </c>
      <c r="I39" s="51">
        <f>(F39-H39)/H39</f>
        <v>-6.1855925179072901E-3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204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221</v>
      </c>
      <c r="E13" s="159" t="s">
        <v>223</v>
      </c>
      <c r="F13" s="166" t="s">
        <v>186</v>
      </c>
      <c r="G13" s="151" t="s">
        <v>217</v>
      </c>
      <c r="H13" s="168" t="s">
        <v>224</v>
      </c>
      <c r="I13" s="164" t="s">
        <v>196</v>
      </c>
    </row>
    <row r="14" spans="1:9" ht="39.75" customHeight="1" thickBot="1" x14ac:dyDescent="0.25">
      <c r="A14" s="150"/>
      <c r="B14" s="156"/>
      <c r="C14" s="158"/>
      <c r="D14" s="152"/>
      <c r="E14" s="160"/>
      <c r="F14" s="167"/>
      <c r="G14" s="152"/>
      <c r="H14" s="169"/>
      <c r="I14" s="165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1863.8</v>
      </c>
      <c r="E16" s="83">
        <v>1666.6</v>
      </c>
      <c r="F16" s="67">
        <f t="shared" ref="F16:F31" si="0">D16-E16</f>
        <v>197.20000000000005</v>
      </c>
      <c r="G16" s="42">
        <v>1140.6100000000001</v>
      </c>
      <c r="H16" s="66">
        <f>AVERAGE(D16:E16)</f>
        <v>1765.1999999999998</v>
      </c>
      <c r="I16" s="69">
        <f>(H16-G16)/G16</f>
        <v>0.54759295464707447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1613.8</v>
      </c>
      <c r="E17" s="83">
        <v>1550</v>
      </c>
      <c r="F17" s="71">
        <f t="shared" si="0"/>
        <v>63.799999999999955</v>
      </c>
      <c r="G17" s="46">
        <v>1253.3148888888891</v>
      </c>
      <c r="H17" s="68">
        <f t="shared" ref="H17:H31" si="1">AVERAGE(D17:E17)</f>
        <v>1581.9</v>
      </c>
      <c r="I17" s="72">
        <f t="shared" ref="I17:I40" si="2">(H17-G17)/G17</f>
        <v>0.26217282984838242</v>
      </c>
    </row>
    <row r="18" spans="1:9" ht="16.5" x14ac:dyDescent="0.3">
      <c r="A18" s="37"/>
      <c r="B18" s="34" t="s">
        <v>6</v>
      </c>
      <c r="C18" s="15" t="s">
        <v>165</v>
      </c>
      <c r="D18" s="47">
        <v>997.7</v>
      </c>
      <c r="E18" s="83">
        <v>1316.6</v>
      </c>
      <c r="F18" s="71">
        <f t="shared" si="0"/>
        <v>-318.89999999999986</v>
      </c>
      <c r="G18" s="46">
        <v>1076.8499999999999</v>
      </c>
      <c r="H18" s="68">
        <f t="shared" si="1"/>
        <v>1157.1500000000001</v>
      </c>
      <c r="I18" s="72">
        <f t="shared" si="2"/>
        <v>7.4569345777035043E-2</v>
      </c>
    </row>
    <row r="19" spans="1:9" ht="16.5" x14ac:dyDescent="0.3">
      <c r="A19" s="37"/>
      <c r="B19" s="34" t="s">
        <v>7</v>
      </c>
      <c r="C19" s="15" t="s">
        <v>166</v>
      </c>
      <c r="D19" s="47">
        <v>814.8</v>
      </c>
      <c r="E19" s="83">
        <v>1008.2</v>
      </c>
      <c r="F19" s="71">
        <f t="shared" si="0"/>
        <v>-193.40000000000009</v>
      </c>
      <c r="G19" s="46">
        <v>747.90599999999995</v>
      </c>
      <c r="H19" s="68">
        <f t="shared" si="1"/>
        <v>911.5</v>
      </c>
      <c r="I19" s="72">
        <f t="shared" si="2"/>
        <v>0.21873604436921226</v>
      </c>
    </row>
    <row r="20" spans="1:9" ht="16.5" x14ac:dyDescent="0.3">
      <c r="A20" s="37"/>
      <c r="B20" s="34" t="s">
        <v>8</v>
      </c>
      <c r="C20" s="15" t="s">
        <v>167</v>
      </c>
      <c r="D20" s="47">
        <v>2704.75</v>
      </c>
      <c r="E20" s="83">
        <v>2233.1999999999998</v>
      </c>
      <c r="F20" s="71">
        <f t="shared" si="0"/>
        <v>471.55000000000018</v>
      </c>
      <c r="G20" s="46">
        <v>1988.597777777778</v>
      </c>
      <c r="H20" s="68">
        <f t="shared" si="1"/>
        <v>2468.9749999999999</v>
      </c>
      <c r="I20" s="72">
        <f t="shared" si="2"/>
        <v>0.24156580460380217</v>
      </c>
    </row>
    <row r="21" spans="1:9" ht="16.5" x14ac:dyDescent="0.3">
      <c r="A21" s="37"/>
      <c r="B21" s="34" t="s">
        <v>9</v>
      </c>
      <c r="C21" s="15" t="s">
        <v>168</v>
      </c>
      <c r="D21" s="47">
        <v>1738.8</v>
      </c>
      <c r="E21" s="83">
        <v>1408.2</v>
      </c>
      <c r="F21" s="71">
        <f t="shared" si="0"/>
        <v>330.59999999999991</v>
      </c>
      <c r="G21" s="46">
        <v>1197.27</v>
      </c>
      <c r="H21" s="68">
        <f t="shared" si="1"/>
        <v>1573.5</v>
      </c>
      <c r="I21" s="72">
        <f t="shared" si="2"/>
        <v>0.31423989576286054</v>
      </c>
    </row>
    <row r="22" spans="1:9" ht="16.5" x14ac:dyDescent="0.3">
      <c r="A22" s="37"/>
      <c r="B22" s="34" t="s">
        <v>10</v>
      </c>
      <c r="C22" s="15" t="s">
        <v>169</v>
      </c>
      <c r="D22" s="47">
        <v>1464.8</v>
      </c>
      <c r="E22" s="83">
        <v>1366.6</v>
      </c>
      <c r="F22" s="71">
        <f t="shared" si="0"/>
        <v>98.200000000000045</v>
      </c>
      <c r="G22" s="46">
        <v>1504.942</v>
      </c>
      <c r="H22" s="68">
        <f t="shared" si="1"/>
        <v>1415.6999999999998</v>
      </c>
      <c r="I22" s="72">
        <f t="shared" si="2"/>
        <v>-5.9299295255232552E-2</v>
      </c>
    </row>
    <row r="23" spans="1:9" ht="16.5" x14ac:dyDescent="0.3">
      <c r="A23" s="37"/>
      <c r="B23" s="34" t="s">
        <v>11</v>
      </c>
      <c r="C23" s="15" t="s">
        <v>170</v>
      </c>
      <c r="D23" s="47">
        <v>424.8</v>
      </c>
      <c r="E23" s="83">
        <v>330</v>
      </c>
      <c r="F23" s="71">
        <f t="shared" si="0"/>
        <v>94.800000000000011</v>
      </c>
      <c r="G23" s="46">
        <v>372.94529999999997</v>
      </c>
      <c r="H23" s="68">
        <f t="shared" si="1"/>
        <v>377.4</v>
      </c>
      <c r="I23" s="72">
        <f t="shared" si="2"/>
        <v>1.1944647110447572E-2</v>
      </c>
    </row>
    <row r="24" spans="1:9" ht="16.5" x14ac:dyDescent="0.3">
      <c r="A24" s="37"/>
      <c r="B24" s="34" t="s">
        <v>12</v>
      </c>
      <c r="C24" s="15" t="s">
        <v>171</v>
      </c>
      <c r="D24" s="47">
        <v>599.79999999999995</v>
      </c>
      <c r="E24" s="83">
        <v>462.5</v>
      </c>
      <c r="F24" s="71">
        <f t="shared" si="0"/>
        <v>137.29999999999995</v>
      </c>
      <c r="G24" s="46">
        <v>499.72499999999997</v>
      </c>
      <c r="H24" s="68">
        <f t="shared" si="1"/>
        <v>531.15</v>
      </c>
      <c r="I24" s="72">
        <f t="shared" si="2"/>
        <v>6.2884586522587452E-2</v>
      </c>
    </row>
    <row r="25" spans="1:9" ht="16.5" x14ac:dyDescent="0.3">
      <c r="A25" s="37"/>
      <c r="B25" s="34" t="s">
        <v>13</v>
      </c>
      <c r="C25" s="15" t="s">
        <v>172</v>
      </c>
      <c r="D25" s="47">
        <v>527.29999999999995</v>
      </c>
      <c r="E25" s="83">
        <v>420</v>
      </c>
      <c r="F25" s="71">
        <f t="shared" si="0"/>
        <v>107.29999999999995</v>
      </c>
      <c r="G25" s="46">
        <v>478.73199999999997</v>
      </c>
      <c r="H25" s="68">
        <f t="shared" si="1"/>
        <v>473.65</v>
      </c>
      <c r="I25" s="72">
        <f t="shared" si="2"/>
        <v>-1.0615542725366163E-2</v>
      </c>
    </row>
    <row r="26" spans="1:9" ht="16.5" x14ac:dyDescent="0.3">
      <c r="A26" s="37"/>
      <c r="B26" s="34" t="s">
        <v>14</v>
      </c>
      <c r="C26" s="15" t="s">
        <v>173</v>
      </c>
      <c r="D26" s="47">
        <v>604.79999999999995</v>
      </c>
      <c r="E26" s="83">
        <v>450</v>
      </c>
      <c r="F26" s="71">
        <f t="shared" si="0"/>
        <v>154.79999999999995</v>
      </c>
      <c r="G26" s="46">
        <v>524.37200000000007</v>
      </c>
      <c r="H26" s="68">
        <f t="shared" si="1"/>
        <v>527.4</v>
      </c>
      <c r="I26" s="72">
        <f t="shared" si="2"/>
        <v>5.7745264812001894E-3</v>
      </c>
    </row>
    <row r="27" spans="1:9" ht="16.5" x14ac:dyDescent="0.3">
      <c r="A27" s="37"/>
      <c r="B27" s="34" t="s">
        <v>15</v>
      </c>
      <c r="C27" s="15" t="s">
        <v>174</v>
      </c>
      <c r="D27" s="47">
        <v>1454.8</v>
      </c>
      <c r="E27" s="83">
        <v>1016.6</v>
      </c>
      <c r="F27" s="71">
        <f t="shared" si="0"/>
        <v>438.19999999999993</v>
      </c>
      <c r="G27" s="46">
        <v>1209.232</v>
      </c>
      <c r="H27" s="68">
        <f t="shared" si="1"/>
        <v>1235.7</v>
      </c>
      <c r="I27" s="72">
        <f t="shared" si="2"/>
        <v>2.1888272887254121E-2</v>
      </c>
    </row>
    <row r="28" spans="1:9" ht="16.5" x14ac:dyDescent="0.3">
      <c r="A28" s="37"/>
      <c r="B28" s="34" t="s">
        <v>16</v>
      </c>
      <c r="C28" s="15" t="s">
        <v>175</v>
      </c>
      <c r="D28" s="47">
        <v>564.79999999999995</v>
      </c>
      <c r="E28" s="83">
        <v>420</v>
      </c>
      <c r="F28" s="71">
        <f t="shared" si="0"/>
        <v>144.79999999999995</v>
      </c>
      <c r="G28" s="46">
        <v>512.37200000000007</v>
      </c>
      <c r="H28" s="68">
        <f t="shared" si="1"/>
        <v>492.4</v>
      </c>
      <c r="I28" s="72">
        <f t="shared" si="2"/>
        <v>-3.8979491463233921E-2</v>
      </c>
    </row>
    <row r="29" spans="1:9" ht="16.5" x14ac:dyDescent="0.3">
      <c r="A29" s="37"/>
      <c r="B29" s="34" t="s">
        <v>17</v>
      </c>
      <c r="C29" s="15" t="s">
        <v>176</v>
      </c>
      <c r="D29" s="47">
        <v>819.8</v>
      </c>
      <c r="E29" s="83">
        <v>1125</v>
      </c>
      <c r="F29" s="71">
        <f t="shared" si="0"/>
        <v>-305.20000000000005</v>
      </c>
      <c r="G29" s="46">
        <v>927.83249999999998</v>
      </c>
      <c r="H29" s="68">
        <f t="shared" si="1"/>
        <v>972.4</v>
      </c>
      <c r="I29" s="72">
        <f t="shared" si="2"/>
        <v>4.8033993204592416E-2</v>
      </c>
    </row>
    <row r="30" spans="1:9" ht="16.5" x14ac:dyDescent="0.3">
      <c r="A30" s="37"/>
      <c r="B30" s="34" t="s">
        <v>18</v>
      </c>
      <c r="C30" s="15" t="s">
        <v>177</v>
      </c>
      <c r="D30" s="47">
        <v>1503</v>
      </c>
      <c r="E30" s="83">
        <v>1333.25</v>
      </c>
      <c r="F30" s="71">
        <f t="shared" si="0"/>
        <v>169.75</v>
      </c>
      <c r="G30" s="46">
        <v>1642.6008333333334</v>
      </c>
      <c r="H30" s="68">
        <f t="shared" si="1"/>
        <v>1418.125</v>
      </c>
      <c r="I30" s="72">
        <f t="shared" si="2"/>
        <v>-0.13665878451906305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823.8</v>
      </c>
      <c r="E31" s="95">
        <v>991.6</v>
      </c>
      <c r="F31" s="74">
        <f t="shared" si="0"/>
        <v>-167.80000000000007</v>
      </c>
      <c r="G31" s="49">
        <v>881.97600000000011</v>
      </c>
      <c r="H31" s="107">
        <f t="shared" si="1"/>
        <v>907.7</v>
      </c>
      <c r="I31" s="75">
        <f t="shared" si="2"/>
        <v>2.9166326521356509E-2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3091.4285714285716</v>
      </c>
      <c r="E33" s="83">
        <v>2645.75</v>
      </c>
      <c r="F33" s="67">
        <f>D33-E33</f>
        <v>445.67857142857156</v>
      </c>
      <c r="G33" s="54">
        <v>2467.945238095238</v>
      </c>
      <c r="H33" s="68">
        <f>AVERAGE(D33:E33)</f>
        <v>2868.5892857142858</v>
      </c>
      <c r="I33" s="78">
        <f t="shared" si="2"/>
        <v>0.16233911572862336</v>
      </c>
    </row>
    <row r="34" spans="1:9" ht="16.5" x14ac:dyDescent="0.3">
      <c r="A34" s="37"/>
      <c r="B34" s="34" t="s">
        <v>27</v>
      </c>
      <c r="C34" s="15" t="s">
        <v>180</v>
      </c>
      <c r="D34" s="47">
        <v>2465.3333333333335</v>
      </c>
      <c r="E34" s="83">
        <v>2520.75</v>
      </c>
      <c r="F34" s="79">
        <f>D34-E34</f>
        <v>-55.416666666666515</v>
      </c>
      <c r="G34" s="46">
        <v>2087.9286666666667</v>
      </c>
      <c r="H34" s="68">
        <f>AVERAGE(D34:E34)</f>
        <v>2493.041666666667</v>
      </c>
      <c r="I34" s="72">
        <f t="shared" si="2"/>
        <v>0.19402626462653749</v>
      </c>
    </row>
    <row r="35" spans="1:9" ht="16.5" x14ac:dyDescent="0.3">
      <c r="A35" s="37"/>
      <c r="B35" s="39" t="s">
        <v>28</v>
      </c>
      <c r="C35" s="15" t="s">
        <v>181</v>
      </c>
      <c r="D35" s="47">
        <v>2284.2857142857142</v>
      </c>
      <c r="E35" s="83">
        <v>1916.6</v>
      </c>
      <c r="F35" s="71">
        <f>D35-E35</f>
        <v>367.68571428571431</v>
      </c>
      <c r="G35" s="46">
        <v>2045.5504761904763</v>
      </c>
      <c r="H35" s="68">
        <f>AVERAGE(D35:E35)</f>
        <v>2100.4428571428571</v>
      </c>
      <c r="I35" s="72">
        <f t="shared" si="2"/>
        <v>2.6835016584195674E-2</v>
      </c>
    </row>
    <row r="36" spans="1:9" ht="16.5" x14ac:dyDescent="0.3">
      <c r="A36" s="37"/>
      <c r="B36" s="34" t="s">
        <v>29</v>
      </c>
      <c r="C36" s="15" t="s">
        <v>182</v>
      </c>
      <c r="D36" s="47">
        <v>1883.3333333333333</v>
      </c>
      <c r="E36" s="83">
        <v>1472</v>
      </c>
      <c r="F36" s="79">
        <f>D36-E36</f>
        <v>411.33333333333326</v>
      </c>
      <c r="G36" s="46">
        <v>1648.17</v>
      </c>
      <c r="H36" s="68">
        <f>AVERAGE(D36:E36)</f>
        <v>1677.6666666666665</v>
      </c>
      <c r="I36" s="72">
        <f t="shared" si="2"/>
        <v>1.7896616651599313E-2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2358.8000000000002</v>
      </c>
      <c r="E37" s="83">
        <v>2016.6</v>
      </c>
      <c r="F37" s="71">
        <f>D37-E37</f>
        <v>342.20000000000027</v>
      </c>
      <c r="G37" s="49">
        <v>1250.482</v>
      </c>
      <c r="H37" s="68">
        <f>AVERAGE(D37:E37)</f>
        <v>2187.6999999999998</v>
      </c>
      <c r="I37" s="80">
        <f t="shared" si="2"/>
        <v>0.7494853984303651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26066.6</v>
      </c>
      <c r="F39" s="67">
        <f>D39-E39</f>
        <v>2463.4000000000015</v>
      </c>
      <c r="G39" s="46">
        <v>26049.85422222222</v>
      </c>
      <c r="H39" s="67">
        <f>AVERAGE(D39:E39)</f>
        <v>27298.3</v>
      </c>
      <c r="I39" s="78">
        <f t="shared" si="2"/>
        <v>4.7925250065805489E-2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14709.777777777777</v>
      </c>
      <c r="E40" s="85">
        <v>16066.6</v>
      </c>
      <c r="F40" s="74">
        <f>D40-E40</f>
        <v>-1356.822222222223</v>
      </c>
      <c r="G40" s="46">
        <v>15104.842222222222</v>
      </c>
      <c r="H40" s="81">
        <f>AVERAGE(D40:E40)</f>
        <v>15388.18888888889</v>
      </c>
      <c r="I40" s="75">
        <f t="shared" si="2"/>
        <v>1.8758664440056777E-2</v>
      </c>
    </row>
    <row r="41" spans="1:9" ht="15.75" customHeight="1" thickBot="1" x14ac:dyDescent="0.25">
      <c r="A41" s="161"/>
      <c r="B41" s="162"/>
      <c r="C41" s="163"/>
      <c r="D41" s="86">
        <f>SUM(D16:D40)</f>
        <v>73844.308730158722</v>
      </c>
      <c r="E41" s="86">
        <f>SUM(E16:E40)</f>
        <v>69803.25</v>
      </c>
      <c r="F41" s="86">
        <f>SUM(F16:F40)</f>
        <v>4041.0587301587311</v>
      </c>
      <c r="G41" s="86">
        <f>SUM(G16:G40)</f>
        <v>66614.051125396829</v>
      </c>
      <c r="H41" s="86">
        <f>AVERAGE(D41:E41)</f>
        <v>71823.779365079361</v>
      </c>
      <c r="I41" s="75">
        <f>(H41-G41)/G41</f>
        <v>7.8207647660934798E-2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23</v>
      </c>
      <c r="E13" s="151" t="s">
        <v>217</v>
      </c>
      <c r="F13" s="168" t="s">
        <v>224</v>
      </c>
      <c r="G13" s="151" t="s">
        <v>197</v>
      </c>
      <c r="H13" s="168" t="s">
        <v>225</v>
      </c>
      <c r="I13" s="151" t="s">
        <v>187</v>
      </c>
    </row>
    <row r="14" spans="1:9" ht="30" customHeight="1" thickBot="1" x14ac:dyDescent="0.25">
      <c r="A14" s="150"/>
      <c r="B14" s="156"/>
      <c r="C14" s="158"/>
      <c r="D14" s="171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1140.6100000000001</v>
      </c>
      <c r="F16" s="42">
        <v>1765.1999999999998</v>
      </c>
      <c r="G16" s="21">
        <f>(F16-E16)/E16</f>
        <v>0.54759295464707447</v>
      </c>
      <c r="H16" s="42">
        <v>1959.3330000000001</v>
      </c>
      <c r="I16" s="21">
        <f>(F16-H16)/H16</f>
        <v>-9.908116690730992E-2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1253.3148888888891</v>
      </c>
      <c r="F17" s="46">
        <v>1581.9</v>
      </c>
      <c r="G17" s="21">
        <f t="shared" ref="G17:G80" si="0">(F17-E17)/E17</f>
        <v>0.26217282984838242</v>
      </c>
      <c r="H17" s="46">
        <v>1504.367</v>
      </c>
      <c r="I17" s="21">
        <f t="shared" ref="I17:I31" si="1">(F17-H17)/H17</f>
        <v>5.1538620562668641E-2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1076.8499999999999</v>
      </c>
      <c r="F18" s="46">
        <v>1157.1500000000001</v>
      </c>
      <c r="G18" s="21">
        <f t="shared" si="0"/>
        <v>7.4569345777035043E-2</v>
      </c>
      <c r="H18" s="46">
        <v>1246.4830000000002</v>
      </c>
      <c r="I18" s="21">
        <f t="shared" si="1"/>
        <v>-7.1668045212008563E-2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747.90599999999995</v>
      </c>
      <c r="F19" s="46">
        <v>911.5</v>
      </c>
      <c r="G19" s="21">
        <f t="shared" si="0"/>
        <v>0.21873604436921226</v>
      </c>
      <c r="H19" s="46">
        <v>790.7</v>
      </c>
      <c r="I19" s="21">
        <f t="shared" si="1"/>
        <v>0.15277602124699627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1988.597777777778</v>
      </c>
      <c r="F20" s="46">
        <v>2468.9749999999999</v>
      </c>
      <c r="G20" s="21">
        <f>(F20-E20)/E20</f>
        <v>0.24156580460380217</v>
      </c>
      <c r="H20" s="46">
        <v>2500.2249999999999</v>
      </c>
      <c r="I20" s="21">
        <f t="shared" si="1"/>
        <v>-1.2498875101240889E-2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1197.27</v>
      </c>
      <c r="F21" s="46">
        <v>1573.5</v>
      </c>
      <c r="G21" s="21">
        <f t="shared" si="0"/>
        <v>0.31423989576286054</v>
      </c>
      <c r="H21" s="46">
        <v>1474</v>
      </c>
      <c r="I21" s="21">
        <f t="shared" si="1"/>
        <v>6.75033921302578E-2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1504.942</v>
      </c>
      <c r="F22" s="46">
        <v>1415.6999999999998</v>
      </c>
      <c r="G22" s="21">
        <f t="shared" si="0"/>
        <v>-5.9299295255232552E-2</v>
      </c>
      <c r="H22" s="46">
        <v>1232.3499999999999</v>
      </c>
      <c r="I22" s="21">
        <f t="shared" si="1"/>
        <v>0.14878078467967698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372.94529999999997</v>
      </c>
      <c r="F23" s="46">
        <v>377.4</v>
      </c>
      <c r="G23" s="21">
        <f t="shared" si="0"/>
        <v>1.1944647110447572E-2</v>
      </c>
      <c r="H23" s="46">
        <v>395.733</v>
      </c>
      <c r="I23" s="21">
        <f t="shared" si="1"/>
        <v>-4.6326689965203879E-2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499.72499999999997</v>
      </c>
      <c r="F24" s="46">
        <v>531.15</v>
      </c>
      <c r="G24" s="21">
        <f t="shared" si="0"/>
        <v>6.2884586522587452E-2</v>
      </c>
      <c r="H24" s="46">
        <v>518.65</v>
      </c>
      <c r="I24" s="21">
        <f t="shared" si="1"/>
        <v>2.4101031524149236E-2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478.73199999999997</v>
      </c>
      <c r="F25" s="46">
        <v>473.65</v>
      </c>
      <c r="G25" s="21">
        <f t="shared" si="0"/>
        <v>-1.0615542725366163E-2</v>
      </c>
      <c r="H25" s="46">
        <v>476.98299999999995</v>
      </c>
      <c r="I25" s="21">
        <f t="shared" si="1"/>
        <v>-6.9876704201197321E-3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524.37200000000007</v>
      </c>
      <c r="F26" s="46">
        <v>527.4</v>
      </c>
      <c r="G26" s="21">
        <f t="shared" si="0"/>
        <v>5.7745264812001894E-3</v>
      </c>
      <c r="H26" s="46">
        <v>509.48299999999995</v>
      </c>
      <c r="I26" s="21">
        <f t="shared" si="1"/>
        <v>3.5167022255894763E-2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1209.232</v>
      </c>
      <c r="F27" s="46">
        <v>1235.7</v>
      </c>
      <c r="G27" s="21">
        <f t="shared" si="0"/>
        <v>2.1888272887254121E-2</v>
      </c>
      <c r="H27" s="46">
        <v>1217.367</v>
      </c>
      <c r="I27" s="21">
        <f t="shared" si="1"/>
        <v>1.5059550653172039E-2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512.37200000000007</v>
      </c>
      <c r="F28" s="46">
        <v>492.4</v>
      </c>
      <c r="G28" s="21">
        <f t="shared" si="0"/>
        <v>-3.8979491463233921E-2</v>
      </c>
      <c r="H28" s="46">
        <v>494.48299999999995</v>
      </c>
      <c r="I28" s="21">
        <f t="shared" si="1"/>
        <v>-4.2124805099466919E-3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927.83249999999998</v>
      </c>
      <c r="F29" s="46">
        <v>972.4</v>
      </c>
      <c r="G29" s="21">
        <f t="shared" si="0"/>
        <v>4.8033993204592416E-2</v>
      </c>
      <c r="H29" s="46">
        <v>961.15</v>
      </c>
      <c r="I29" s="21">
        <f t="shared" si="1"/>
        <v>1.1704728710399001E-2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1642.6008333333334</v>
      </c>
      <c r="F30" s="46">
        <v>1418.125</v>
      </c>
      <c r="G30" s="21">
        <f t="shared" si="0"/>
        <v>-0.13665878451906305</v>
      </c>
      <c r="H30" s="46">
        <v>1409</v>
      </c>
      <c r="I30" s="21">
        <f t="shared" si="1"/>
        <v>6.4762242725337118E-3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881.97600000000011</v>
      </c>
      <c r="F31" s="49">
        <v>907.7</v>
      </c>
      <c r="G31" s="23">
        <f t="shared" si="0"/>
        <v>2.9166326521356509E-2</v>
      </c>
      <c r="H31" s="49">
        <v>856.86699999999996</v>
      </c>
      <c r="I31" s="23">
        <f t="shared" si="1"/>
        <v>5.9324259190749656E-2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2467.945238095238</v>
      </c>
      <c r="F33" s="54">
        <v>2868.5892857142858</v>
      </c>
      <c r="G33" s="21">
        <f t="shared" si="0"/>
        <v>0.16233911572862336</v>
      </c>
      <c r="H33" s="54">
        <v>2876.0714285714284</v>
      </c>
      <c r="I33" s="21">
        <f>(F33-H33)/H33</f>
        <v>-2.6015149633676214E-3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2087.9286666666667</v>
      </c>
      <c r="F34" s="46">
        <v>2493.041666666667</v>
      </c>
      <c r="G34" s="21">
        <f t="shared" si="0"/>
        <v>0.19402626462653749</v>
      </c>
      <c r="H34" s="46">
        <v>2420.166666666667</v>
      </c>
      <c r="I34" s="21">
        <f>(F34-H34)/H34</f>
        <v>3.0111562564561666E-2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2045.5504761904763</v>
      </c>
      <c r="F35" s="46">
        <v>2100.4428571428571</v>
      </c>
      <c r="G35" s="21">
        <f t="shared" si="0"/>
        <v>2.6835016584195674E-2</v>
      </c>
      <c r="H35" s="46">
        <v>2026.6</v>
      </c>
      <c r="I35" s="21">
        <f>(F35-H35)/H35</f>
        <v>3.6436818880320319E-2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1648.17</v>
      </c>
      <c r="F36" s="46">
        <v>1677.6666666666665</v>
      </c>
      <c r="G36" s="21">
        <f t="shared" si="0"/>
        <v>1.7896616651599313E-2</v>
      </c>
      <c r="H36" s="46">
        <v>1256.6666666666665</v>
      </c>
      <c r="I36" s="21">
        <f>(F36-H36)/H36</f>
        <v>0.33501326259946956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1250.482</v>
      </c>
      <c r="F37" s="49">
        <v>2187.6999999999998</v>
      </c>
      <c r="G37" s="23">
        <f t="shared" si="0"/>
        <v>0.7494853984303651</v>
      </c>
      <c r="H37" s="49">
        <v>2067.4</v>
      </c>
      <c r="I37" s="23">
        <f>(F37-H37)/H37</f>
        <v>5.8189029699138882E-2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26049.85422222222</v>
      </c>
      <c r="F39" s="46">
        <v>27298.3</v>
      </c>
      <c r="G39" s="21">
        <f t="shared" si="0"/>
        <v>4.7925250065805489E-2</v>
      </c>
      <c r="H39" s="46">
        <v>26598.3</v>
      </c>
      <c r="I39" s="21">
        <f t="shared" ref="I39:I44" si="2">(F39-H39)/H39</f>
        <v>2.6317471417346222E-2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15104.842222222222</v>
      </c>
      <c r="F40" s="46">
        <v>15388.18888888889</v>
      </c>
      <c r="G40" s="21">
        <f t="shared" si="0"/>
        <v>1.8758664440056777E-2</v>
      </c>
      <c r="H40" s="46">
        <v>15593.74444444445</v>
      </c>
      <c r="I40" s="21">
        <f t="shared" si="2"/>
        <v>-1.3181924090643478E-2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11067.3</v>
      </c>
      <c r="F41" s="57">
        <v>10654.75</v>
      </c>
      <c r="G41" s="21">
        <f t="shared" si="0"/>
        <v>-3.7276481165234458E-2</v>
      </c>
      <c r="H41" s="57">
        <v>11904.75</v>
      </c>
      <c r="I41" s="21">
        <f t="shared" si="2"/>
        <v>-0.105000105000105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6149.7599999999993</v>
      </c>
      <c r="F42" s="47">
        <v>6250</v>
      </c>
      <c r="G42" s="21">
        <f t="shared" si="0"/>
        <v>1.629982308252691E-2</v>
      </c>
      <c r="H42" s="47">
        <v>6250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9968.523809523811</v>
      </c>
      <c r="F43" s="47">
        <v>9968.5714285714294</v>
      </c>
      <c r="G43" s="21">
        <f t="shared" si="0"/>
        <v>4.7769407515343432E-6</v>
      </c>
      <c r="H43" s="47">
        <v>9968.3333333333339</v>
      </c>
      <c r="I43" s="21">
        <f t="shared" si="2"/>
        <v>2.3885160150016183E-5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12586.178571428571</v>
      </c>
      <c r="F44" s="50">
        <v>12405</v>
      </c>
      <c r="G44" s="31">
        <f t="shared" si="0"/>
        <v>-1.4395042180623242E-2</v>
      </c>
      <c r="H44" s="50">
        <v>12560</v>
      </c>
      <c r="I44" s="31">
        <f t="shared" si="2"/>
        <v>-1.2340764331210192E-2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5294.844444444444</v>
      </c>
      <c r="F46" s="43">
        <v>5582.7777777777774</v>
      </c>
      <c r="G46" s="21">
        <f t="shared" si="0"/>
        <v>5.4379941914147113E-2</v>
      </c>
      <c r="H46" s="43">
        <v>4965</v>
      </c>
      <c r="I46" s="21">
        <f t="shared" ref="I46:I51" si="3">(F46-H46)/H46</f>
        <v>0.12442654134497026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6035.5555555555557</v>
      </c>
      <c r="G47" s="21">
        <f t="shared" si="0"/>
        <v>-2.9446407538273638E-4</v>
      </c>
      <c r="H47" s="47">
        <v>6035.5555555555557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18064.387257142858</v>
      </c>
      <c r="F49" s="47">
        <v>18983</v>
      </c>
      <c r="G49" s="21">
        <f t="shared" si="0"/>
        <v>5.085213961486084E-2</v>
      </c>
      <c r="H49" s="47">
        <v>18983.015555555558</v>
      </c>
      <c r="I49" s="21">
        <f t="shared" si="3"/>
        <v>-8.1944596800161713E-7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1975.2285714285717</v>
      </c>
      <c r="F50" s="47">
        <v>2209.2857142857142</v>
      </c>
      <c r="G50" s="21">
        <f t="shared" si="0"/>
        <v>0.11849623190082863</v>
      </c>
      <c r="H50" s="47">
        <v>2209.2857142857142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24985.444444444445</v>
      </c>
      <c r="F51" s="50">
        <v>27101</v>
      </c>
      <c r="G51" s="31">
        <f t="shared" si="0"/>
        <v>8.4671519862675571E-2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4008.8333333333335</v>
      </c>
      <c r="F54" s="70">
        <v>3730.4285714285716</v>
      </c>
      <c r="G54" s="21">
        <f t="shared" si="0"/>
        <v>-6.944782652594568E-2</v>
      </c>
      <c r="H54" s="70">
        <v>3730.4285714285716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2040.3666666666668</v>
      </c>
      <c r="F55" s="70">
        <v>2031.6666666666667</v>
      </c>
      <c r="G55" s="21">
        <f t="shared" si="0"/>
        <v>-4.2639394880005449E-3</v>
      </c>
      <c r="H55" s="70">
        <v>2032.5</v>
      </c>
      <c r="I55" s="21">
        <f t="shared" si="4"/>
        <v>-4.1000410004096314E-4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5500</v>
      </c>
      <c r="G56" s="21">
        <f t="shared" si="0"/>
        <v>0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2108.75</v>
      </c>
      <c r="F57" s="105">
        <v>2155.8333333333335</v>
      </c>
      <c r="G57" s="21">
        <f t="shared" si="0"/>
        <v>2.2327603240466384E-2</v>
      </c>
      <c r="H57" s="105">
        <v>2155.8333333333335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4639.1805555555566</v>
      </c>
      <c r="F58" s="50">
        <v>4472.7777777777774</v>
      </c>
      <c r="G58" s="29">
        <f t="shared" si="0"/>
        <v>-3.5869002248361925E-2</v>
      </c>
      <c r="H58" s="50">
        <v>4472.7777777777774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5492.3</v>
      </c>
      <c r="F59" s="68">
        <v>5157.5</v>
      </c>
      <c r="G59" s="21">
        <f t="shared" si="0"/>
        <v>-6.0958068568723517E-2</v>
      </c>
      <c r="H59" s="68">
        <v>5157.5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4594.2</v>
      </c>
      <c r="F60" s="70">
        <v>4999.5</v>
      </c>
      <c r="G60" s="21">
        <f t="shared" si="0"/>
        <v>8.8219929476296241E-2</v>
      </c>
      <c r="H60" s="70">
        <v>4999.5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17708.125</v>
      </c>
      <c r="F61" s="73">
        <v>21223.75</v>
      </c>
      <c r="G61" s="29">
        <f t="shared" si="0"/>
        <v>0.19853174743232274</v>
      </c>
      <c r="H61" s="73">
        <v>21223.75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5896.6888888888889</v>
      </c>
      <c r="F63" s="54">
        <v>6502.5</v>
      </c>
      <c r="G63" s="21">
        <f t="shared" si="0"/>
        <v>0.10273750617107152</v>
      </c>
      <c r="H63" s="54">
        <v>6502.5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47111.1</v>
      </c>
      <c r="F64" s="46">
        <v>47046.625</v>
      </c>
      <c r="G64" s="21">
        <f t="shared" si="0"/>
        <v>-1.3685734359842701E-3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12264.491666666669</v>
      </c>
      <c r="F65" s="46">
        <v>12748.75</v>
      </c>
      <c r="G65" s="21">
        <f t="shared" si="0"/>
        <v>3.9484582524482774E-2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6519.3055555555557</v>
      </c>
      <c r="F66" s="46">
        <v>7481.2</v>
      </c>
      <c r="G66" s="21">
        <f t="shared" si="0"/>
        <v>0.14754553782568861</v>
      </c>
      <c r="H66" s="46">
        <v>7625.2</v>
      </c>
      <c r="I66" s="21">
        <f t="shared" si="5"/>
        <v>-1.8884750563919635E-2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3728.0800000000004</v>
      </c>
      <c r="F67" s="46">
        <v>3880</v>
      </c>
      <c r="G67" s="21">
        <f t="shared" si="0"/>
        <v>4.0750198493594451E-2</v>
      </c>
      <c r="H67" s="46">
        <v>3880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3431</v>
      </c>
      <c r="F68" s="58">
        <v>3625.7142857142858</v>
      </c>
      <c r="G68" s="31">
        <f t="shared" si="0"/>
        <v>5.6751467710371838E-2</v>
      </c>
      <c r="H68" s="58">
        <v>3659.1666666666665</v>
      </c>
      <c r="I68" s="31">
        <f t="shared" si="5"/>
        <v>-9.142076324950326E-3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3597.2</v>
      </c>
      <c r="F70" s="43">
        <v>3700.8888888888887</v>
      </c>
      <c r="G70" s="21">
        <f t="shared" si="0"/>
        <v>2.8824888493519649E-2</v>
      </c>
      <c r="H70" s="43">
        <v>3725.8</v>
      </c>
      <c r="I70" s="21">
        <f t="shared" si="5"/>
        <v>-6.6861106637799922E-3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2743.8888888888891</v>
      </c>
      <c r="F71" s="47">
        <v>2780.3333333333335</v>
      </c>
      <c r="G71" s="21">
        <f t="shared" si="0"/>
        <v>1.3282040898967364E-2</v>
      </c>
      <c r="H71" s="47">
        <v>2774.7777777777778</v>
      </c>
      <c r="I71" s="21">
        <f t="shared" si="5"/>
        <v>2.0021623353221841E-3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1311.3333333333333</v>
      </c>
      <c r="F72" s="47">
        <v>1336.875</v>
      </c>
      <c r="G72" s="21">
        <f t="shared" si="0"/>
        <v>1.9477630910015309E-2</v>
      </c>
      <c r="H72" s="47">
        <v>1317.1111111111111</v>
      </c>
      <c r="I72" s="21">
        <f t="shared" si="5"/>
        <v>1.5005483381137188E-2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2176.7555555555555</v>
      </c>
      <c r="F73" s="47">
        <v>2205.375</v>
      </c>
      <c r="G73" s="21">
        <f t="shared" si="0"/>
        <v>1.3147753026931046E-2</v>
      </c>
      <c r="H73" s="47">
        <v>2132.875</v>
      </c>
      <c r="I73" s="21">
        <f t="shared" si="5"/>
        <v>3.3991677899548732E-2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1629.6888888888889</v>
      </c>
      <c r="F74" s="50">
        <v>1678.4</v>
      </c>
      <c r="G74" s="21">
        <f t="shared" si="0"/>
        <v>2.9889822188284131E-2</v>
      </c>
      <c r="H74" s="50">
        <v>1678.4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1451.6</v>
      </c>
      <c r="F77" s="32">
        <v>1319.3</v>
      </c>
      <c r="G77" s="21">
        <f t="shared" si="0"/>
        <v>-9.1140810140534559E-2</v>
      </c>
      <c r="H77" s="32">
        <v>1319.3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932.46</v>
      </c>
      <c r="F78" s="47">
        <v>802</v>
      </c>
      <c r="G78" s="21">
        <f t="shared" si="0"/>
        <v>-0.13990948673401543</v>
      </c>
      <c r="H78" s="47">
        <v>816.8</v>
      </c>
      <c r="I78" s="21">
        <f t="shared" si="6"/>
        <v>-1.8119490695396614E-2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1454.1</v>
      </c>
      <c r="F79" s="47">
        <v>1504.9</v>
      </c>
      <c r="G79" s="21">
        <f t="shared" si="0"/>
        <v>3.493569905783659E-2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</v>
      </c>
      <c r="F80" s="61">
        <v>1933.8</v>
      </c>
      <c r="G80" s="21">
        <f t="shared" si="0"/>
        <v>0.10794087315228593</v>
      </c>
      <c r="H80" s="61">
        <v>1933.8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8303.3333333333339</v>
      </c>
      <c r="I81" s="21">
        <f t="shared" si="6"/>
        <v>6.3428342031312646E-2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75" zoomScaleNormal="100" workbookViewId="0">
      <selection activeCell="F90" sqref="F9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9" t="s">
        <v>3</v>
      </c>
      <c r="B13" s="155"/>
      <c r="C13" s="172" t="s">
        <v>0</v>
      </c>
      <c r="D13" s="174" t="s">
        <v>23</v>
      </c>
      <c r="E13" s="151" t="s">
        <v>217</v>
      </c>
      <c r="F13" s="168" t="s">
        <v>224</v>
      </c>
      <c r="G13" s="151" t="s">
        <v>197</v>
      </c>
      <c r="H13" s="168" t="s">
        <v>220</v>
      </c>
      <c r="I13" s="151" t="s">
        <v>187</v>
      </c>
    </row>
    <row r="14" spans="1:9" ht="38.25" customHeight="1" thickBot="1" x14ac:dyDescent="0.25">
      <c r="A14" s="150"/>
      <c r="B14" s="156"/>
      <c r="C14" s="173"/>
      <c r="D14" s="175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1140.6100000000001</v>
      </c>
      <c r="F16" s="42">
        <v>1765.1999999999998</v>
      </c>
      <c r="G16" s="21">
        <f t="shared" ref="G16:G31" si="0">(F16-E16)/E16</f>
        <v>0.54759295464707447</v>
      </c>
      <c r="H16" s="42">
        <v>1959.3330000000001</v>
      </c>
      <c r="I16" s="21">
        <f t="shared" ref="I16:I31" si="1">(F16-H16)/H16</f>
        <v>-9.908116690730992E-2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1076.8499999999999</v>
      </c>
      <c r="F17" s="46">
        <v>1157.1500000000001</v>
      </c>
      <c r="G17" s="21">
        <f t="shared" si="0"/>
        <v>7.4569345777035043E-2</v>
      </c>
      <c r="H17" s="46">
        <v>1246.4830000000002</v>
      </c>
      <c r="I17" s="21">
        <f t="shared" si="1"/>
        <v>-7.1668045212008563E-2</v>
      </c>
    </row>
    <row r="18" spans="1:9" ht="16.5" x14ac:dyDescent="0.3">
      <c r="A18" s="37"/>
      <c r="B18" s="34" t="s">
        <v>11</v>
      </c>
      <c r="C18" s="15" t="s">
        <v>91</v>
      </c>
      <c r="D18" s="11" t="s">
        <v>81</v>
      </c>
      <c r="E18" s="46">
        <v>372.94529999999997</v>
      </c>
      <c r="F18" s="46">
        <v>377.4</v>
      </c>
      <c r="G18" s="21">
        <f t="shared" si="0"/>
        <v>1.1944647110447572E-2</v>
      </c>
      <c r="H18" s="46">
        <v>395.733</v>
      </c>
      <c r="I18" s="21">
        <f t="shared" si="1"/>
        <v>-4.6326689965203879E-2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1988.597777777778</v>
      </c>
      <c r="F19" s="46">
        <v>2468.9749999999999</v>
      </c>
      <c r="G19" s="21">
        <f t="shared" si="0"/>
        <v>0.24156580460380217</v>
      </c>
      <c r="H19" s="46">
        <v>2500.2249999999999</v>
      </c>
      <c r="I19" s="21">
        <f t="shared" si="1"/>
        <v>-1.2498875101240889E-2</v>
      </c>
    </row>
    <row r="20" spans="1:9" ht="16.5" x14ac:dyDescent="0.3">
      <c r="A20" s="37"/>
      <c r="B20" s="34" t="s">
        <v>13</v>
      </c>
      <c r="C20" s="15" t="s">
        <v>93</v>
      </c>
      <c r="D20" s="11" t="s">
        <v>81</v>
      </c>
      <c r="E20" s="46">
        <v>478.73199999999997</v>
      </c>
      <c r="F20" s="46">
        <v>473.65</v>
      </c>
      <c r="G20" s="21">
        <f t="shared" si="0"/>
        <v>-1.0615542725366163E-2</v>
      </c>
      <c r="H20" s="46">
        <v>476.98299999999995</v>
      </c>
      <c r="I20" s="21">
        <f t="shared" si="1"/>
        <v>-6.9876704201197321E-3</v>
      </c>
    </row>
    <row r="21" spans="1:9" ht="16.5" x14ac:dyDescent="0.3">
      <c r="A21" s="37"/>
      <c r="B21" s="34" t="s">
        <v>16</v>
      </c>
      <c r="C21" s="15" t="s">
        <v>96</v>
      </c>
      <c r="D21" s="11" t="s">
        <v>81</v>
      </c>
      <c r="E21" s="46">
        <v>512.37200000000007</v>
      </c>
      <c r="F21" s="46">
        <v>492.4</v>
      </c>
      <c r="G21" s="21">
        <f t="shared" si="0"/>
        <v>-3.8979491463233921E-2</v>
      </c>
      <c r="H21" s="46">
        <v>494.48299999999995</v>
      </c>
      <c r="I21" s="21">
        <f t="shared" si="1"/>
        <v>-4.2124805099466919E-3</v>
      </c>
    </row>
    <row r="22" spans="1:9" ht="16.5" x14ac:dyDescent="0.3">
      <c r="A22" s="37"/>
      <c r="B22" s="34" t="s">
        <v>18</v>
      </c>
      <c r="C22" s="15" t="s">
        <v>98</v>
      </c>
      <c r="D22" s="11" t="s">
        <v>83</v>
      </c>
      <c r="E22" s="46">
        <v>1642.6008333333334</v>
      </c>
      <c r="F22" s="46">
        <v>1418.125</v>
      </c>
      <c r="G22" s="21">
        <f t="shared" si="0"/>
        <v>-0.13665878451906305</v>
      </c>
      <c r="H22" s="46">
        <v>1409</v>
      </c>
      <c r="I22" s="21">
        <f t="shared" si="1"/>
        <v>6.4762242725337118E-3</v>
      </c>
    </row>
    <row r="23" spans="1:9" ht="16.5" x14ac:dyDescent="0.3">
      <c r="A23" s="37"/>
      <c r="B23" s="34" t="s">
        <v>17</v>
      </c>
      <c r="C23" s="15" t="s">
        <v>97</v>
      </c>
      <c r="D23" s="13" t="s">
        <v>161</v>
      </c>
      <c r="E23" s="46">
        <v>927.83249999999998</v>
      </c>
      <c r="F23" s="46">
        <v>972.4</v>
      </c>
      <c r="G23" s="21">
        <f t="shared" si="0"/>
        <v>4.8033993204592416E-2</v>
      </c>
      <c r="H23" s="46">
        <v>961.15</v>
      </c>
      <c r="I23" s="21">
        <f t="shared" si="1"/>
        <v>1.1704728710399001E-2</v>
      </c>
    </row>
    <row r="24" spans="1:9" ht="16.5" x14ac:dyDescent="0.3">
      <c r="A24" s="37"/>
      <c r="B24" s="34" t="s">
        <v>15</v>
      </c>
      <c r="C24" s="15" t="s">
        <v>95</v>
      </c>
      <c r="D24" s="13" t="s">
        <v>82</v>
      </c>
      <c r="E24" s="46">
        <v>1209.232</v>
      </c>
      <c r="F24" s="46">
        <v>1235.7</v>
      </c>
      <c r="G24" s="21">
        <f t="shared" si="0"/>
        <v>2.1888272887254121E-2</v>
      </c>
      <c r="H24" s="46">
        <v>1217.367</v>
      </c>
      <c r="I24" s="21">
        <f t="shared" si="1"/>
        <v>1.5059550653172039E-2</v>
      </c>
    </row>
    <row r="25" spans="1:9" ht="16.5" x14ac:dyDescent="0.3">
      <c r="A25" s="37"/>
      <c r="B25" s="34" t="s">
        <v>12</v>
      </c>
      <c r="C25" s="15" t="s">
        <v>92</v>
      </c>
      <c r="D25" s="13" t="s">
        <v>81</v>
      </c>
      <c r="E25" s="46">
        <v>499.72499999999997</v>
      </c>
      <c r="F25" s="46">
        <v>531.15</v>
      </c>
      <c r="G25" s="21">
        <f t="shared" si="0"/>
        <v>6.2884586522587452E-2</v>
      </c>
      <c r="H25" s="46">
        <v>518.65</v>
      </c>
      <c r="I25" s="21">
        <f t="shared" si="1"/>
        <v>2.4101031524149236E-2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524.37200000000007</v>
      </c>
      <c r="F26" s="46">
        <v>527.4</v>
      </c>
      <c r="G26" s="21">
        <f t="shared" si="0"/>
        <v>5.7745264812001894E-3</v>
      </c>
      <c r="H26" s="46">
        <v>509.48299999999995</v>
      </c>
      <c r="I26" s="21">
        <f t="shared" si="1"/>
        <v>3.5167022255894763E-2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1253.3148888888891</v>
      </c>
      <c r="F27" s="46">
        <v>1581.9</v>
      </c>
      <c r="G27" s="21">
        <f t="shared" si="0"/>
        <v>0.26217282984838242</v>
      </c>
      <c r="H27" s="46">
        <v>1504.367</v>
      </c>
      <c r="I27" s="21">
        <f t="shared" si="1"/>
        <v>5.1538620562668641E-2</v>
      </c>
    </row>
    <row r="28" spans="1:9" ht="16.5" x14ac:dyDescent="0.3">
      <c r="A28" s="37"/>
      <c r="B28" s="34" t="s">
        <v>19</v>
      </c>
      <c r="C28" s="15" t="s">
        <v>99</v>
      </c>
      <c r="D28" s="13" t="s">
        <v>161</v>
      </c>
      <c r="E28" s="46">
        <v>881.97600000000011</v>
      </c>
      <c r="F28" s="46">
        <v>907.7</v>
      </c>
      <c r="G28" s="21">
        <f t="shared" si="0"/>
        <v>2.9166326521356509E-2</v>
      </c>
      <c r="H28" s="46">
        <v>856.86699999999996</v>
      </c>
      <c r="I28" s="21">
        <f t="shared" si="1"/>
        <v>5.9324259190749656E-2</v>
      </c>
    </row>
    <row r="29" spans="1:9" ht="17.25" thickBot="1" x14ac:dyDescent="0.35">
      <c r="A29" s="38"/>
      <c r="B29" s="34" t="s">
        <v>9</v>
      </c>
      <c r="C29" s="15" t="s">
        <v>88</v>
      </c>
      <c r="D29" s="13" t="s">
        <v>161</v>
      </c>
      <c r="E29" s="46">
        <v>1197.27</v>
      </c>
      <c r="F29" s="46">
        <v>1573.5</v>
      </c>
      <c r="G29" s="21">
        <f t="shared" si="0"/>
        <v>0.31423989576286054</v>
      </c>
      <c r="H29" s="46">
        <v>1474</v>
      </c>
      <c r="I29" s="21">
        <f t="shared" si="1"/>
        <v>6.75033921302578E-2</v>
      </c>
    </row>
    <row r="30" spans="1:9" ht="16.5" x14ac:dyDescent="0.3">
      <c r="A30" s="37"/>
      <c r="B30" s="34" t="s">
        <v>10</v>
      </c>
      <c r="C30" s="15" t="s">
        <v>90</v>
      </c>
      <c r="D30" s="13" t="s">
        <v>161</v>
      </c>
      <c r="E30" s="46">
        <v>1504.942</v>
      </c>
      <c r="F30" s="46">
        <v>1415.6999999999998</v>
      </c>
      <c r="G30" s="21">
        <f t="shared" si="0"/>
        <v>-5.9299295255232552E-2</v>
      </c>
      <c r="H30" s="46">
        <v>1232.3499999999999</v>
      </c>
      <c r="I30" s="21">
        <f t="shared" si="1"/>
        <v>0.14878078467967698</v>
      </c>
    </row>
    <row r="31" spans="1:9" ht="17.25" thickBot="1" x14ac:dyDescent="0.35">
      <c r="A31" s="38"/>
      <c r="B31" s="36" t="s">
        <v>7</v>
      </c>
      <c r="C31" s="16" t="s">
        <v>87</v>
      </c>
      <c r="D31" s="12" t="s">
        <v>161</v>
      </c>
      <c r="E31" s="49">
        <v>747.90599999999995</v>
      </c>
      <c r="F31" s="49">
        <v>911.5</v>
      </c>
      <c r="G31" s="23">
        <f t="shared" si="0"/>
        <v>0.21873604436921226</v>
      </c>
      <c r="H31" s="49">
        <v>790.7</v>
      </c>
      <c r="I31" s="23">
        <f t="shared" si="1"/>
        <v>0.15277602124699627</v>
      </c>
    </row>
    <row r="32" spans="1:9" ht="15.75" customHeight="1" thickBot="1" x14ac:dyDescent="0.25">
      <c r="A32" s="161" t="s">
        <v>188</v>
      </c>
      <c r="B32" s="162"/>
      <c r="C32" s="162"/>
      <c r="D32" s="163"/>
      <c r="E32" s="106">
        <f>SUM(E16:E31)</f>
        <v>15959.278300000002</v>
      </c>
      <c r="F32" s="107">
        <f>SUM(F16:F31)</f>
        <v>17809.849999999999</v>
      </c>
      <c r="G32" s="108">
        <f t="shared" ref="G32" si="2">(F32-E32)/E32</f>
        <v>0.1159558512116426</v>
      </c>
      <c r="H32" s="107">
        <f>SUM(H16:H31)</f>
        <v>17547.174000000003</v>
      </c>
      <c r="I32" s="111">
        <f t="shared" ref="I32" si="3">(F32-H32)/H32</f>
        <v>1.4969703953468279E-2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2467.945238095238</v>
      </c>
      <c r="F34" s="54">
        <v>2868.5892857142858</v>
      </c>
      <c r="G34" s="21">
        <f>(F34-E34)/E34</f>
        <v>0.16233911572862336</v>
      </c>
      <c r="H34" s="54">
        <v>2876.0714285714284</v>
      </c>
      <c r="I34" s="21">
        <f>(F34-H34)/H34</f>
        <v>-2.6015149633676214E-3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2087.9286666666667</v>
      </c>
      <c r="F35" s="46">
        <v>2493.041666666667</v>
      </c>
      <c r="G35" s="21">
        <f>(F35-E35)/E35</f>
        <v>0.19402626462653749</v>
      </c>
      <c r="H35" s="46">
        <v>2420.166666666667</v>
      </c>
      <c r="I35" s="21">
        <f>(F35-H35)/H35</f>
        <v>3.0111562564561666E-2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2045.5504761904763</v>
      </c>
      <c r="F36" s="46">
        <v>2100.4428571428571</v>
      </c>
      <c r="G36" s="21">
        <f>(F36-E36)/E36</f>
        <v>2.6835016584195674E-2</v>
      </c>
      <c r="H36" s="46">
        <v>2026.6</v>
      </c>
      <c r="I36" s="21">
        <f>(F36-H36)/H36</f>
        <v>3.6436818880320319E-2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1250.482</v>
      </c>
      <c r="F37" s="46">
        <v>2187.6999999999998</v>
      </c>
      <c r="G37" s="21">
        <f>(F37-E37)/E37</f>
        <v>0.7494853984303651</v>
      </c>
      <c r="H37" s="46">
        <v>2067.4</v>
      </c>
      <c r="I37" s="21">
        <f>(F37-H37)/H37</f>
        <v>5.8189029699138882E-2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1648.17</v>
      </c>
      <c r="F38" s="49">
        <v>1677.6666666666665</v>
      </c>
      <c r="G38" s="23">
        <f>(F38-E38)/E38</f>
        <v>1.7896616651599313E-2</v>
      </c>
      <c r="H38" s="49">
        <v>1256.6666666666665</v>
      </c>
      <c r="I38" s="23">
        <f>(F38-H38)/H38</f>
        <v>0.33501326259946956</v>
      </c>
    </row>
    <row r="39" spans="1:9" ht="15.75" customHeight="1" thickBot="1" x14ac:dyDescent="0.25">
      <c r="A39" s="161" t="s">
        <v>189</v>
      </c>
      <c r="B39" s="162"/>
      <c r="C39" s="162"/>
      <c r="D39" s="163"/>
      <c r="E39" s="86">
        <f>SUM(E34:E38)</f>
        <v>9500.0763809523814</v>
      </c>
      <c r="F39" s="109">
        <f>SUM(F34:F38)</f>
        <v>11327.440476190475</v>
      </c>
      <c r="G39" s="110">
        <f t="shared" ref="G39" si="4">(F39-E39)/E39</f>
        <v>0.19235256875428414</v>
      </c>
      <c r="H39" s="109">
        <f>SUM(H34:H38)</f>
        <v>10646.904761904761</v>
      </c>
      <c r="I39" s="111">
        <f t="shared" ref="I39" si="5">(F39-H39)/H39</f>
        <v>6.3918643916183959E-2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11067.3</v>
      </c>
      <c r="F41" s="46">
        <v>10654.75</v>
      </c>
      <c r="G41" s="21">
        <f t="shared" ref="G41:G46" si="6">(F41-E41)/E41</f>
        <v>-3.7276481165234458E-2</v>
      </c>
      <c r="H41" s="46">
        <v>11904.75</v>
      </c>
      <c r="I41" s="21">
        <f t="shared" ref="I41:I46" si="7">(F41-H41)/H41</f>
        <v>-0.105000105000105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15104.842222222222</v>
      </c>
      <c r="F42" s="46">
        <v>15388.18888888889</v>
      </c>
      <c r="G42" s="21">
        <f t="shared" si="6"/>
        <v>1.8758664440056777E-2</v>
      </c>
      <c r="H42" s="46">
        <v>15593.74444444445</v>
      </c>
      <c r="I42" s="21">
        <f t="shared" si="7"/>
        <v>-1.3181924090643478E-2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12586.178571428571</v>
      </c>
      <c r="F43" s="57">
        <v>12405</v>
      </c>
      <c r="G43" s="21">
        <f t="shared" si="6"/>
        <v>-1.4395042180623242E-2</v>
      </c>
      <c r="H43" s="57">
        <v>12560</v>
      </c>
      <c r="I43" s="21">
        <f t="shared" si="7"/>
        <v>-1.2340764331210192E-2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6149.7599999999993</v>
      </c>
      <c r="F44" s="47">
        <v>6250</v>
      </c>
      <c r="G44" s="21">
        <f t="shared" si="6"/>
        <v>1.629982308252691E-2</v>
      </c>
      <c r="H44" s="47">
        <v>6250</v>
      </c>
      <c r="I44" s="21">
        <f t="shared" si="7"/>
        <v>0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9968.523809523811</v>
      </c>
      <c r="F45" s="47">
        <v>9968.5714285714294</v>
      </c>
      <c r="G45" s="21">
        <f t="shared" si="6"/>
        <v>4.7769407515343432E-6</v>
      </c>
      <c r="H45" s="47">
        <v>9968.3333333333339</v>
      </c>
      <c r="I45" s="21">
        <f t="shared" si="7"/>
        <v>2.3885160150016183E-5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26049.85422222222</v>
      </c>
      <c r="F46" s="50">
        <v>27298.3</v>
      </c>
      <c r="G46" s="31">
        <f t="shared" si="6"/>
        <v>4.7925250065805489E-2</v>
      </c>
      <c r="H46" s="50">
        <v>26598.3</v>
      </c>
      <c r="I46" s="31">
        <f t="shared" si="7"/>
        <v>2.6317471417346222E-2</v>
      </c>
    </row>
    <row r="47" spans="1:9" ht="15.75" customHeight="1" thickBot="1" x14ac:dyDescent="0.25">
      <c r="A47" s="161" t="s">
        <v>190</v>
      </c>
      <c r="B47" s="162"/>
      <c r="C47" s="162"/>
      <c r="D47" s="163"/>
      <c r="E47" s="86">
        <f>SUM(E41:E46)</f>
        <v>80926.458825396825</v>
      </c>
      <c r="F47" s="86">
        <f>SUM(F41:F46)</f>
        <v>81964.810317460317</v>
      </c>
      <c r="G47" s="110">
        <f t="shared" ref="G47" si="8">(F47-E47)/E47</f>
        <v>1.2830803511417578E-2</v>
      </c>
      <c r="H47" s="109">
        <f>SUM(H41:H46)</f>
        <v>82875.127777777787</v>
      </c>
      <c r="I47" s="111">
        <f t="shared" ref="I47" si="9">(F47-H47)/H47</f>
        <v>-1.0984205813334065E-2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18064.387257142858</v>
      </c>
      <c r="F49" s="43">
        <v>18983</v>
      </c>
      <c r="G49" s="21">
        <f t="shared" ref="G49:G54" si="10">(F49-E49)/E49</f>
        <v>5.085213961486084E-2</v>
      </c>
      <c r="H49" s="43">
        <v>18983.015555555558</v>
      </c>
      <c r="I49" s="21">
        <f t="shared" ref="I49:I54" si="11">(F49-H49)/H49</f>
        <v>-8.1944596800161713E-7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6035.5555555555557</v>
      </c>
      <c r="G50" s="21">
        <f t="shared" si="10"/>
        <v>-2.9446407538273638E-4</v>
      </c>
      <c r="H50" s="47">
        <v>6035.5555555555557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19273.25</v>
      </c>
      <c r="F51" s="47">
        <v>19273.75</v>
      </c>
      <c r="G51" s="21">
        <f t="shared" si="10"/>
        <v>2.5942692592064131E-5</v>
      </c>
      <c r="H51" s="47">
        <v>19273.75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1975.2285714285717</v>
      </c>
      <c r="F52" s="47">
        <v>2209.2857142857142</v>
      </c>
      <c r="G52" s="21">
        <f t="shared" si="10"/>
        <v>0.11849623190082863</v>
      </c>
      <c r="H52" s="47">
        <v>2209.2857142857142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24985.444444444445</v>
      </c>
      <c r="F53" s="47">
        <v>27101</v>
      </c>
      <c r="G53" s="21">
        <f t="shared" si="10"/>
        <v>8.4671519862675571E-2</v>
      </c>
      <c r="H53" s="47">
        <v>27101</v>
      </c>
      <c r="I53" s="21">
        <f t="shared" si="11"/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5294.844444444444</v>
      </c>
      <c r="F54" s="50">
        <v>5582.7777777777774</v>
      </c>
      <c r="G54" s="31">
        <f t="shared" si="10"/>
        <v>5.4379941914147113E-2</v>
      </c>
      <c r="H54" s="50">
        <v>4965</v>
      </c>
      <c r="I54" s="31">
        <f t="shared" si="11"/>
        <v>0.12442654134497026</v>
      </c>
    </row>
    <row r="55" spans="1:9" ht="15.75" customHeight="1" thickBot="1" x14ac:dyDescent="0.25">
      <c r="A55" s="161" t="s">
        <v>191</v>
      </c>
      <c r="B55" s="162"/>
      <c r="C55" s="162"/>
      <c r="D55" s="163"/>
      <c r="E55" s="86">
        <f>SUM(E49:E54)</f>
        <v>75630.488050793661</v>
      </c>
      <c r="F55" s="86">
        <f>SUM(F49:F54)</f>
        <v>79185.369047619053</v>
      </c>
      <c r="G55" s="110">
        <f t="shared" ref="G55" si="12">(F55-E55)/E55</f>
        <v>4.7003279873560025E-2</v>
      </c>
      <c r="H55" s="86">
        <f>SUM(H49:H54)</f>
        <v>78567.606825396826</v>
      </c>
      <c r="I55" s="111">
        <f t="shared" ref="I55" si="13">(F55-H55)/H55</f>
        <v>7.8628107331192975E-3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40</v>
      </c>
      <c r="C57" s="19" t="s">
        <v>117</v>
      </c>
      <c r="D57" s="20" t="s">
        <v>114</v>
      </c>
      <c r="E57" s="43">
        <v>2040.3666666666668</v>
      </c>
      <c r="F57" s="66">
        <v>2031.6666666666667</v>
      </c>
      <c r="G57" s="22">
        <f t="shared" ref="G57:G65" si="14">(F57-E57)/E57</f>
        <v>-4.2639394880005449E-3</v>
      </c>
      <c r="H57" s="66">
        <v>2032.5</v>
      </c>
      <c r="I57" s="22">
        <f t="shared" ref="I57:I65" si="15">(F57-H57)/H57</f>
        <v>-4.1000410004096314E-4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4008.8333333333335</v>
      </c>
      <c r="F59" s="70">
        <v>3730.4285714285716</v>
      </c>
      <c r="G59" s="21">
        <f t="shared" si="14"/>
        <v>-6.944782652594568E-2</v>
      </c>
      <c r="H59" s="70">
        <v>3730.4285714285716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5500</v>
      </c>
      <c r="G60" s="21">
        <f t="shared" si="14"/>
        <v>0</v>
      </c>
      <c r="H60" s="70">
        <v>5500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61">
        <v>2108.75</v>
      </c>
      <c r="F61" s="105">
        <v>2155.8333333333335</v>
      </c>
      <c r="G61" s="21">
        <f t="shared" si="14"/>
        <v>2.2327603240466384E-2</v>
      </c>
      <c r="H61" s="105">
        <v>2155.8333333333335</v>
      </c>
      <c r="I61" s="21">
        <f t="shared" si="15"/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4639.1805555555566</v>
      </c>
      <c r="F62" s="50">
        <v>4472.7777777777774</v>
      </c>
      <c r="G62" s="29">
        <f t="shared" si="14"/>
        <v>-3.5869002248361925E-2</v>
      </c>
      <c r="H62" s="50">
        <v>4472.7777777777774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57">
        <v>5492.3</v>
      </c>
      <c r="F63" s="68">
        <v>5157.5</v>
      </c>
      <c r="G63" s="21">
        <f t="shared" si="14"/>
        <v>-6.0958068568723517E-2</v>
      </c>
      <c r="H63" s="68">
        <v>5157.5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4594.2</v>
      </c>
      <c r="F64" s="70">
        <v>4999.5</v>
      </c>
      <c r="G64" s="21">
        <f t="shared" si="14"/>
        <v>8.8219929476296241E-2</v>
      </c>
      <c r="H64" s="70">
        <v>4999.5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17708.125</v>
      </c>
      <c r="F65" s="73">
        <v>21223.75</v>
      </c>
      <c r="G65" s="29">
        <f t="shared" si="14"/>
        <v>0.19853174743232274</v>
      </c>
      <c r="H65" s="73">
        <v>21223.75</v>
      </c>
      <c r="I65" s="29">
        <f t="shared" si="15"/>
        <v>0</v>
      </c>
    </row>
    <row r="66" spans="1:9" ht="15.75" customHeight="1" thickBot="1" x14ac:dyDescent="0.25">
      <c r="A66" s="161" t="s">
        <v>192</v>
      </c>
      <c r="B66" s="176"/>
      <c r="C66" s="176"/>
      <c r="D66" s="177"/>
      <c r="E66" s="106">
        <f>SUM(E57:E65)</f>
        <v>49841.755555555559</v>
      </c>
      <c r="F66" s="106">
        <f>SUM(F57:F65)</f>
        <v>53021.456349206346</v>
      </c>
      <c r="G66" s="108">
        <f t="shared" ref="G66" si="16">(F66-E66)/E66</f>
        <v>6.3795922880496639E-2</v>
      </c>
      <c r="H66" s="106">
        <f>SUM(H57:H65)</f>
        <v>53022.289682539682</v>
      </c>
      <c r="I66" s="111">
        <f t="shared" ref="I66" si="17">(F66-H66)/H66</f>
        <v>-1.5716660640745143E-5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6519.3055555555557</v>
      </c>
      <c r="F68" s="54">
        <v>7481.2</v>
      </c>
      <c r="G68" s="21">
        <f t="shared" ref="G68:G73" si="18">(F68-E68)/E68</f>
        <v>0.14754553782568861</v>
      </c>
      <c r="H68" s="54">
        <v>7625.2</v>
      </c>
      <c r="I68" s="21">
        <f t="shared" ref="I68:I73" si="19">(F68-H68)/H68</f>
        <v>-1.8884750563919635E-2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3431</v>
      </c>
      <c r="F69" s="46">
        <v>3625.7142857142858</v>
      </c>
      <c r="G69" s="21">
        <f t="shared" si="18"/>
        <v>5.6751467710371838E-2</v>
      </c>
      <c r="H69" s="46">
        <v>3659.1666666666665</v>
      </c>
      <c r="I69" s="21">
        <f t="shared" si="19"/>
        <v>-9.142076324950326E-3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5896.6888888888889</v>
      </c>
      <c r="F70" s="46">
        <v>6502.5</v>
      </c>
      <c r="G70" s="21">
        <f t="shared" si="18"/>
        <v>0.10273750617107152</v>
      </c>
      <c r="H70" s="46">
        <v>6502.5</v>
      </c>
      <c r="I70" s="21">
        <f t="shared" si="19"/>
        <v>0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47111.1</v>
      </c>
      <c r="F71" s="46">
        <v>47046.625</v>
      </c>
      <c r="G71" s="21">
        <f t="shared" si="18"/>
        <v>-1.3685734359842701E-3</v>
      </c>
      <c r="H71" s="46">
        <v>47046.625</v>
      </c>
      <c r="I71" s="21">
        <f t="shared" si="19"/>
        <v>0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12264.491666666669</v>
      </c>
      <c r="F72" s="46">
        <v>12748.75</v>
      </c>
      <c r="G72" s="21">
        <f t="shared" si="18"/>
        <v>3.9484582524482774E-2</v>
      </c>
      <c r="H72" s="46">
        <v>12748.75</v>
      </c>
      <c r="I72" s="21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3728.0800000000004</v>
      </c>
      <c r="F73" s="58">
        <v>3880</v>
      </c>
      <c r="G73" s="31">
        <f t="shared" si="18"/>
        <v>4.0750198493594451E-2</v>
      </c>
      <c r="H73" s="58">
        <v>3880</v>
      </c>
      <c r="I73" s="31">
        <f t="shared" si="19"/>
        <v>0</v>
      </c>
    </row>
    <row r="74" spans="1:9" ht="15.75" customHeight="1" thickBot="1" x14ac:dyDescent="0.25">
      <c r="A74" s="161" t="s">
        <v>214</v>
      </c>
      <c r="B74" s="162"/>
      <c r="C74" s="162"/>
      <c r="D74" s="163"/>
      <c r="E74" s="86">
        <f>SUM(E68:E73)</f>
        <v>78950.666111111117</v>
      </c>
      <c r="F74" s="86">
        <f>SUM(F68:F73)</f>
        <v>81284.789285714287</v>
      </c>
      <c r="G74" s="110">
        <f t="shared" ref="G74" si="20">(F74-E74)/E74</f>
        <v>2.9564325287873377E-2</v>
      </c>
      <c r="H74" s="86">
        <f>SUM(H68:H73)</f>
        <v>81462.241666666669</v>
      </c>
      <c r="I74" s="111">
        <f t="shared" ref="I74" si="21">(F74-H74)/H74</f>
        <v>-2.1783390356294717E-3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3597.2</v>
      </c>
      <c r="F76" s="43">
        <v>3700.8888888888887</v>
      </c>
      <c r="G76" s="21">
        <f>(F76-E76)/E76</f>
        <v>2.8824888493519649E-2</v>
      </c>
      <c r="H76" s="43">
        <v>3725.8</v>
      </c>
      <c r="I76" s="21">
        <f>(F76-H76)/H76</f>
        <v>-6.6861106637799922E-3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1629.6888888888889</v>
      </c>
      <c r="F77" s="47">
        <v>1678.4</v>
      </c>
      <c r="G77" s="21">
        <f>(F77-E77)/E77</f>
        <v>2.9889822188284131E-2</v>
      </c>
      <c r="H77" s="47">
        <v>1678.4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2743.8888888888891</v>
      </c>
      <c r="F78" s="47">
        <v>2780.3333333333335</v>
      </c>
      <c r="G78" s="21">
        <f>(F78-E78)/E78</f>
        <v>1.3282040898967364E-2</v>
      </c>
      <c r="H78" s="47">
        <v>2774.7777777777778</v>
      </c>
      <c r="I78" s="21">
        <f>(F78-H78)/H78</f>
        <v>2.0021623353221841E-3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1311.3333333333333</v>
      </c>
      <c r="F79" s="47">
        <v>1336.875</v>
      </c>
      <c r="G79" s="21">
        <f>(F79-E79)/E79</f>
        <v>1.9477630910015309E-2</v>
      </c>
      <c r="H79" s="47">
        <v>1317.1111111111111</v>
      </c>
      <c r="I79" s="21">
        <f>(F79-H79)/H79</f>
        <v>1.5005483381137188E-2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2176.7555555555555</v>
      </c>
      <c r="F80" s="50">
        <v>2205.375</v>
      </c>
      <c r="G80" s="21">
        <f>(F80-E80)/E80</f>
        <v>1.3147753026931046E-2</v>
      </c>
      <c r="H80" s="50">
        <v>2132.875</v>
      </c>
      <c r="I80" s="21">
        <f>(F80-H80)/H80</f>
        <v>3.3991677899548732E-2</v>
      </c>
    </row>
    <row r="81" spans="1:11" ht="15.75" customHeight="1" thickBot="1" x14ac:dyDescent="0.25">
      <c r="A81" s="161" t="s">
        <v>193</v>
      </c>
      <c r="B81" s="162"/>
      <c r="C81" s="162"/>
      <c r="D81" s="163"/>
      <c r="E81" s="86">
        <f>SUM(E76:E80)</f>
        <v>11458.866666666667</v>
      </c>
      <c r="F81" s="86">
        <f>SUM(F76:F80)</f>
        <v>11701.872222222222</v>
      </c>
      <c r="G81" s="110">
        <f t="shared" ref="G81" si="22">(F81-E81)/E81</f>
        <v>2.1206770496985345E-2</v>
      </c>
      <c r="H81" s="86">
        <f>SUM(H76:H80)</f>
        <v>11628.963888888889</v>
      </c>
      <c r="I81" s="111">
        <f t="shared" ref="I81" si="23">(F81-H81)/H81</f>
        <v>6.269546799693348E-3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932.46</v>
      </c>
      <c r="F83" s="43">
        <v>802</v>
      </c>
      <c r="G83" s="22">
        <f t="shared" ref="G83:G89" si="24">(F83-E83)/E83</f>
        <v>-0.13990948673401543</v>
      </c>
      <c r="H83" s="43">
        <v>816.8</v>
      </c>
      <c r="I83" s="22">
        <f t="shared" ref="I83:I89" si="25">(F83-H83)/H83</f>
        <v>-1.8119490695396614E-2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1466.4285714285713</v>
      </c>
      <c r="G84" s="21">
        <f t="shared" si="24"/>
        <v>0</v>
      </c>
      <c r="H84" s="47">
        <v>1466.4285714285713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1451.6</v>
      </c>
      <c r="F85" s="32">
        <v>1319.3</v>
      </c>
      <c r="G85" s="21">
        <f t="shared" si="24"/>
        <v>-9.1140810140534559E-2</v>
      </c>
      <c r="H85" s="32">
        <v>1319.3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1454.1</v>
      </c>
      <c r="F86" s="47">
        <v>1504.9</v>
      </c>
      <c r="G86" s="21">
        <f t="shared" si="24"/>
        <v>3.493569905783659E-2</v>
      </c>
      <c r="H86" s="47">
        <v>1504.9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1745.4</v>
      </c>
      <c r="F87" s="61">
        <v>1933.8</v>
      </c>
      <c r="G87" s="21">
        <f t="shared" si="24"/>
        <v>0.10794087315228593</v>
      </c>
      <c r="H87" s="61">
        <v>1933.8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3910.8</v>
      </c>
      <c r="F88" s="61">
        <v>3988.8</v>
      </c>
      <c r="G88" s="21">
        <f t="shared" si="24"/>
        <v>1.9944768333844738E-2</v>
      </c>
      <c r="H88" s="61">
        <v>3988.8</v>
      </c>
      <c r="I88" s="21">
        <f t="shared" si="25"/>
        <v>0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8750</v>
      </c>
      <c r="F89" s="50">
        <v>8830</v>
      </c>
      <c r="G89" s="23">
        <f t="shared" si="24"/>
        <v>9.1428571428571435E-3</v>
      </c>
      <c r="H89" s="50">
        <v>8303.3333333333339</v>
      </c>
      <c r="I89" s="23">
        <f t="shared" si="25"/>
        <v>6.3428342031312646E-2</v>
      </c>
    </row>
    <row r="90" spans="1:11" ht="15.75" customHeight="1" thickBot="1" x14ac:dyDescent="0.25">
      <c r="A90" s="161" t="s">
        <v>194</v>
      </c>
      <c r="B90" s="162"/>
      <c r="C90" s="162"/>
      <c r="D90" s="163"/>
      <c r="E90" s="86">
        <f>SUM(E83:E89)</f>
        <v>19710.788571428573</v>
      </c>
      <c r="F90" s="86">
        <f>SUM(F83:F89)</f>
        <v>19845.228571428572</v>
      </c>
      <c r="G90" s="120">
        <f t="shared" ref="G90:G91" si="26">(F90-E90)/E90</f>
        <v>6.820630210344493E-3</v>
      </c>
      <c r="H90" s="86">
        <f>SUM(H83:H89)</f>
        <v>19333.361904761907</v>
      </c>
      <c r="I90" s="111">
        <f t="shared" ref="I90:I91" si="27">(F90-H90)/H90</f>
        <v>2.6475822942133492E-2</v>
      </c>
    </row>
    <row r="91" spans="1:11" ht="15.75" customHeight="1" thickBot="1" x14ac:dyDescent="0.25">
      <c r="A91" s="161" t="s">
        <v>195</v>
      </c>
      <c r="B91" s="162"/>
      <c r="C91" s="162"/>
      <c r="D91" s="163"/>
      <c r="E91" s="106">
        <f>SUM(E90+E81+E74+E66+E55+E47+E39+E32)</f>
        <v>341978.37846190477</v>
      </c>
      <c r="F91" s="106">
        <f>SUM(F32,F39,F47,F55,F66,F74,F81,F90)</f>
        <v>356140.81626984122</v>
      </c>
      <c r="G91" s="108">
        <f t="shared" si="26"/>
        <v>4.1413255047392135E-2</v>
      </c>
      <c r="H91" s="106">
        <f>SUM(H32,H39,H47,H55,H66,H74,H81,H90)</f>
        <v>355083.67050793651</v>
      </c>
      <c r="I91" s="121">
        <f t="shared" si="27"/>
        <v>2.9771736909007924E-3</v>
      </c>
      <c r="J91" s="122"/>
    </row>
    <row r="92" spans="1:11" x14ac:dyDescent="0.25">
      <c r="E92" s="123"/>
      <c r="F92" s="123"/>
      <c r="K92" s="124"/>
    </row>
    <row r="95" spans="1:11" x14ac:dyDescent="0.25">
      <c r="E95" s="147"/>
      <c r="F95" s="147"/>
      <c r="G95" s="147"/>
      <c r="H95" s="147"/>
      <c r="I95" s="147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22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2.25" customWidth="1"/>
    <col min="4" max="4" width="11.25" customWidth="1"/>
    <col min="5" max="5" width="11.375" customWidth="1"/>
    <col min="6" max="6" width="11.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5" t="s">
        <v>3</v>
      </c>
      <c r="B13" s="155"/>
      <c r="C13" s="157" t="s">
        <v>0</v>
      </c>
      <c r="D13" s="151" t="s">
        <v>207</v>
      </c>
      <c r="E13" s="151" t="s">
        <v>208</v>
      </c>
      <c r="F13" s="151" t="s">
        <v>209</v>
      </c>
      <c r="G13" s="151" t="s">
        <v>210</v>
      </c>
      <c r="H13" s="151" t="s">
        <v>211</v>
      </c>
      <c r="I13" s="151" t="s">
        <v>212</v>
      </c>
    </row>
    <row r="14" spans="1:9" ht="42.75" customHeight="1" thickBot="1" x14ac:dyDescent="0.25">
      <c r="A14" s="156"/>
      <c r="B14" s="156"/>
      <c r="C14" s="158"/>
      <c r="D14" s="171"/>
      <c r="E14" s="171"/>
      <c r="F14" s="171"/>
      <c r="G14" s="152"/>
      <c r="H14" s="152"/>
      <c r="I14" s="171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1500</v>
      </c>
      <c r="E16" s="139">
        <v>1750</v>
      </c>
      <c r="F16" s="139">
        <v>2000</v>
      </c>
      <c r="G16" s="140">
        <v>1750</v>
      </c>
      <c r="H16" s="140">
        <v>1333</v>
      </c>
      <c r="I16" s="83">
        <v>1666.6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1500</v>
      </c>
      <c r="F17" s="93">
        <v>2000</v>
      </c>
      <c r="G17" s="32">
        <v>1500</v>
      </c>
      <c r="H17" s="32">
        <v>1250</v>
      </c>
      <c r="I17" s="83">
        <v>1550</v>
      </c>
    </row>
    <row r="18" spans="1:9" ht="16.5" x14ac:dyDescent="0.3">
      <c r="A18" s="92"/>
      <c r="B18" s="141" t="s">
        <v>6</v>
      </c>
      <c r="C18" s="15" t="s">
        <v>165</v>
      </c>
      <c r="D18" s="93">
        <v>1000</v>
      </c>
      <c r="E18" s="93">
        <v>1750</v>
      </c>
      <c r="F18" s="93">
        <v>1500</v>
      </c>
      <c r="G18" s="32">
        <v>1000</v>
      </c>
      <c r="H18" s="32">
        <v>1333</v>
      </c>
      <c r="I18" s="83">
        <v>1316.6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500</v>
      </c>
      <c r="F19" s="93">
        <v>1625</v>
      </c>
      <c r="G19" s="32">
        <v>1250</v>
      </c>
      <c r="H19" s="32">
        <v>916</v>
      </c>
      <c r="I19" s="83">
        <v>1008.2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2500</v>
      </c>
      <c r="F20" s="93">
        <v>2500</v>
      </c>
      <c r="G20" s="32">
        <v>2000</v>
      </c>
      <c r="H20" s="32">
        <v>2166</v>
      </c>
      <c r="I20" s="83">
        <v>2233.1999999999998</v>
      </c>
    </row>
    <row r="21" spans="1:9" ht="16.5" x14ac:dyDescent="0.3">
      <c r="A21" s="92"/>
      <c r="B21" s="141" t="s">
        <v>9</v>
      </c>
      <c r="C21" s="15" t="s">
        <v>168</v>
      </c>
      <c r="D21" s="93">
        <v>1000</v>
      </c>
      <c r="E21" s="93">
        <v>1500</v>
      </c>
      <c r="F21" s="93">
        <v>1625</v>
      </c>
      <c r="G21" s="32">
        <v>1750</v>
      </c>
      <c r="H21" s="32">
        <v>1166</v>
      </c>
      <c r="I21" s="83">
        <v>1408.2</v>
      </c>
    </row>
    <row r="22" spans="1:9" ht="16.5" x14ac:dyDescent="0.3">
      <c r="A22" s="92"/>
      <c r="B22" s="141" t="s">
        <v>10</v>
      </c>
      <c r="C22" s="15" t="s">
        <v>169</v>
      </c>
      <c r="D22" s="93">
        <v>1500</v>
      </c>
      <c r="E22" s="93">
        <v>1250</v>
      </c>
      <c r="F22" s="93">
        <v>1500</v>
      </c>
      <c r="G22" s="32">
        <v>1500</v>
      </c>
      <c r="H22" s="32">
        <v>1083</v>
      </c>
      <c r="I22" s="83">
        <v>1366.6</v>
      </c>
    </row>
    <row r="23" spans="1:9" ht="16.5" x14ac:dyDescent="0.3">
      <c r="A23" s="92"/>
      <c r="B23" s="141" t="s">
        <v>11</v>
      </c>
      <c r="C23" s="15" t="s">
        <v>170</v>
      </c>
      <c r="D23" s="93">
        <v>250</v>
      </c>
      <c r="E23" s="93">
        <v>350</v>
      </c>
      <c r="F23" s="93">
        <v>250</v>
      </c>
      <c r="G23" s="32">
        <v>500</v>
      </c>
      <c r="H23" s="32">
        <v>300</v>
      </c>
      <c r="I23" s="83">
        <v>330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32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250</v>
      </c>
      <c r="E25" s="93">
        <v>350</v>
      </c>
      <c r="F25" s="93">
        <v>500</v>
      </c>
      <c r="G25" s="32">
        <v>500</v>
      </c>
      <c r="H25" s="32">
        <v>500</v>
      </c>
      <c r="I25" s="83">
        <v>420</v>
      </c>
    </row>
    <row r="26" spans="1:9" ht="16.5" x14ac:dyDescent="0.3">
      <c r="A26" s="92"/>
      <c r="B26" s="141" t="s">
        <v>14</v>
      </c>
      <c r="C26" s="15" t="s">
        <v>173</v>
      </c>
      <c r="D26" s="93">
        <v>250</v>
      </c>
      <c r="E26" s="93">
        <v>500</v>
      </c>
      <c r="F26" s="93">
        <v>500</v>
      </c>
      <c r="G26" s="32">
        <v>500</v>
      </c>
      <c r="H26" s="32">
        <v>500</v>
      </c>
      <c r="I26" s="83">
        <v>450</v>
      </c>
    </row>
    <row r="27" spans="1:9" ht="16.5" x14ac:dyDescent="0.3">
      <c r="A27" s="92"/>
      <c r="B27" s="141" t="s">
        <v>15</v>
      </c>
      <c r="C27" s="15" t="s">
        <v>174</v>
      </c>
      <c r="D27" s="93">
        <v>1000</v>
      </c>
      <c r="E27" s="93">
        <v>1000</v>
      </c>
      <c r="F27" s="93">
        <v>1000</v>
      </c>
      <c r="G27" s="32">
        <v>1250</v>
      </c>
      <c r="H27" s="32">
        <v>833</v>
      </c>
      <c r="I27" s="83">
        <v>1016.6</v>
      </c>
    </row>
    <row r="28" spans="1:9" ht="16.5" x14ac:dyDescent="0.3">
      <c r="A28" s="92"/>
      <c r="B28" s="141" t="s">
        <v>16</v>
      </c>
      <c r="C28" s="15" t="s">
        <v>175</v>
      </c>
      <c r="D28" s="93">
        <v>250</v>
      </c>
      <c r="E28" s="93">
        <v>350</v>
      </c>
      <c r="F28" s="93">
        <v>500</v>
      </c>
      <c r="G28" s="32">
        <v>500</v>
      </c>
      <c r="H28" s="32">
        <v>500</v>
      </c>
      <c r="I28" s="83">
        <v>420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32">
        <v>1000</v>
      </c>
      <c r="H29" s="32">
        <v>1000</v>
      </c>
      <c r="I29" s="83">
        <v>1125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2500</v>
      </c>
      <c r="F30" s="93">
        <v>1000</v>
      </c>
      <c r="G30" s="32">
        <v>1000</v>
      </c>
      <c r="H30" s="32">
        <v>833</v>
      </c>
      <c r="I30" s="83">
        <v>1333.25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750</v>
      </c>
      <c r="E31" s="49">
        <v>1000</v>
      </c>
      <c r="F31" s="49">
        <v>1250</v>
      </c>
      <c r="G31" s="135">
        <v>1125</v>
      </c>
      <c r="H31" s="135">
        <v>833</v>
      </c>
      <c r="I31" s="85">
        <v>991.6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/>
      <c r="E33" s="139">
        <v>2500</v>
      </c>
      <c r="F33" s="139">
        <v>2500</v>
      </c>
      <c r="G33" s="140">
        <v>3750</v>
      </c>
      <c r="H33" s="140">
        <v>1833</v>
      </c>
      <c r="I33" s="83">
        <v>2645.75</v>
      </c>
    </row>
    <row r="34" spans="1:9" ht="16.5" x14ac:dyDescent="0.3">
      <c r="A34" s="92"/>
      <c r="B34" s="141" t="s">
        <v>27</v>
      </c>
      <c r="C34" s="15" t="s">
        <v>180</v>
      </c>
      <c r="D34" s="93"/>
      <c r="E34" s="93">
        <v>2500</v>
      </c>
      <c r="F34" s="93">
        <v>2000</v>
      </c>
      <c r="G34" s="32">
        <v>3750</v>
      </c>
      <c r="H34" s="32">
        <v>1833</v>
      </c>
      <c r="I34" s="83">
        <v>2520.75</v>
      </c>
    </row>
    <row r="35" spans="1:9" ht="16.5" x14ac:dyDescent="0.3">
      <c r="A35" s="92"/>
      <c r="B35" s="143" t="s">
        <v>28</v>
      </c>
      <c r="C35" s="15" t="s">
        <v>181</v>
      </c>
      <c r="D35" s="93">
        <v>2000</v>
      </c>
      <c r="E35" s="93">
        <v>1750</v>
      </c>
      <c r="F35" s="93">
        <v>2000</v>
      </c>
      <c r="G35" s="32">
        <v>2000</v>
      </c>
      <c r="H35" s="32">
        <v>1833</v>
      </c>
      <c r="I35" s="83">
        <v>1916.6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1500</v>
      </c>
      <c r="F36" s="93">
        <v>2000</v>
      </c>
      <c r="G36" s="32"/>
      <c r="H36" s="32">
        <v>916</v>
      </c>
      <c r="I36" s="83">
        <v>1472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2000</v>
      </c>
      <c r="E37" s="145">
        <v>2500</v>
      </c>
      <c r="F37" s="145">
        <v>1250</v>
      </c>
      <c r="G37" s="146">
        <v>2500</v>
      </c>
      <c r="H37" s="146">
        <v>1833</v>
      </c>
      <c r="I37" s="83">
        <v>2016.6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29000</v>
      </c>
      <c r="E39" s="42">
        <v>27000</v>
      </c>
      <c r="F39" s="42">
        <v>30000</v>
      </c>
      <c r="G39" s="140">
        <v>20000</v>
      </c>
      <c r="H39" s="140">
        <v>24333</v>
      </c>
      <c r="I39" s="84">
        <v>26066.6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16000</v>
      </c>
      <c r="E40" s="49">
        <v>17000</v>
      </c>
      <c r="F40" s="49">
        <v>16000</v>
      </c>
      <c r="G40" s="135">
        <v>15000</v>
      </c>
      <c r="H40" s="135">
        <v>16333</v>
      </c>
      <c r="I40" s="85">
        <v>16066.6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16-07-2018</vt:lpstr>
      <vt:lpstr>By Order</vt:lpstr>
      <vt:lpstr>All Stores</vt:lpstr>
      <vt:lpstr>'16-07-2018'!Print_Titles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2018-07-12T09:01:02Z</cp:lastPrinted>
  <dcterms:created xsi:type="dcterms:W3CDTF">2010-10-20T06:23:14Z</dcterms:created>
  <dcterms:modified xsi:type="dcterms:W3CDTF">2018-07-19T09:13:46Z</dcterms:modified>
</cp:coreProperties>
</file>