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3-08-2018" sheetId="9" r:id="rId4"/>
    <sheet name="By Order" sheetId="11" r:id="rId5"/>
    <sheet name="All Stores" sheetId="12" r:id="rId6"/>
  </sheets>
  <definedNames>
    <definedName name="_xlnm.Print_Titles" localSheetId="3">'13-08-2018'!$12:$14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5" i="11"/>
  <c r="G85" i="11"/>
  <c r="I83" i="11"/>
  <c r="G83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72" i="11"/>
  <c r="G72" i="11"/>
  <c r="I73" i="11"/>
  <c r="G73" i="11"/>
  <c r="I68" i="11"/>
  <c r="G68" i="11"/>
  <c r="I71" i="11"/>
  <c r="G71" i="11"/>
  <c r="I70" i="11"/>
  <c r="G70" i="11"/>
  <c r="I69" i="11"/>
  <c r="G69" i="11"/>
  <c r="I64" i="11"/>
  <c r="G64" i="11"/>
  <c r="I63" i="11"/>
  <c r="G63" i="11"/>
  <c r="I57" i="11"/>
  <c r="G57" i="11"/>
  <c r="I58" i="11"/>
  <c r="G58" i="11"/>
  <c r="I62" i="11"/>
  <c r="G62" i="11"/>
  <c r="I61" i="11"/>
  <c r="G61" i="11"/>
  <c r="I60" i="11"/>
  <c r="G60" i="11"/>
  <c r="I65" i="11"/>
  <c r="G65" i="11"/>
  <c r="I59" i="11"/>
  <c r="G59" i="11"/>
  <c r="I49" i="11"/>
  <c r="G49" i="11"/>
  <c r="I54" i="11"/>
  <c r="G54" i="11"/>
  <c r="I52" i="11"/>
  <c r="G52" i="11"/>
  <c r="I51" i="11"/>
  <c r="G51" i="11"/>
  <c r="I50" i="11"/>
  <c r="G50" i="11"/>
  <c r="I53" i="11"/>
  <c r="G53" i="11"/>
  <c r="I46" i="11"/>
  <c r="G46" i="11"/>
  <c r="I45" i="11"/>
  <c r="G45" i="11"/>
  <c r="I42" i="11"/>
  <c r="G42" i="11"/>
  <c r="I41" i="11"/>
  <c r="G41" i="11"/>
  <c r="I44" i="11"/>
  <c r="G44" i="11"/>
  <c r="I43" i="11"/>
  <c r="G43" i="11"/>
  <c r="I35" i="11"/>
  <c r="G35" i="11"/>
  <c r="I38" i="11"/>
  <c r="G38" i="11"/>
  <c r="I34" i="11"/>
  <c r="G34" i="11"/>
  <c r="I36" i="11"/>
  <c r="G36" i="11"/>
  <c r="I37" i="11"/>
  <c r="G37" i="11"/>
  <c r="I19" i="11"/>
  <c r="G19" i="11"/>
  <c r="I17" i="11"/>
  <c r="G17" i="11"/>
  <c r="I28" i="11"/>
  <c r="G28" i="11"/>
  <c r="I29" i="11"/>
  <c r="G29" i="11"/>
  <c r="I16" i="11"/>
  <c r="G16" i="11"/>
  <c r="I25" i="11"/>
  <c r="G25" i="11"/>
  <c r="I27" i="11"/>
  <c r="G27" i="11"/>
  <c r="I22" i="11"/>
  <c r="G22" i="11"/>
  <c r="I18" i="11"/>
  <c r="G18" i="11"/>
  <c r="I31" i="11"/>
  <c r="G31" i="11"/>
  <c r="I24" i="11"/>
  <c r="G24" i="11"/>
  <c r="I21" i="11"/>
  <c r="G21" i="11"/>
  <c r="I26" i="11"/>
  <c r="G26" i="11"/>
  <c r="I20" i="11"/>
  <c r="G20" i="11"/>
  <c r="I23" i="11"/>
  <c r="G23" i="11"/>
  <c r="I30" i="11"/>
  <c r="G30" i="11"/>
  <c r="D41" i="8" l="1"/>
  <c r="G16" i="5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<sst xmlns="http://schemas.openxmlformats.org/spreadsheetml/2006/main" count="849" uniqueCount="225">
  <si>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</si>
  <si>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</si>
  <si>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</si>
  <si>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</si>
  <si>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</si>
  <si>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</si>
  <si>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</si>
  <si>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</si>
  <si>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</si>
  <si>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</si>
  <si>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</si>
  <si>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</si>
  <si>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</si>
  <si>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</si>
  <si>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</si>
  <si>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</si>
  <si>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</si>
  <si>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</si>
  <si>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</si>
  <si>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</si>
  <si>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</si>
  <si>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</si>
  <si>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</si>
  <si>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</si>
  <si>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</si>
  <si>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</si>
  <si>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</si>
  <si>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</si>
  <si>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</si>
  <si>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</si>
  <si>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</si>
  <si>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</si>
  <si>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</si>
  <si>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</si>
  <si>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</si>
  <si>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</si>
  <si>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</si>
  <si>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</si>
  <si>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</si>
  <si>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</si>
  <si>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</si>
  <si>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</si>
  <si>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</si>
  <si>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</si>
  <si>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</si>
  <si>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</si>
  <si>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</si>
  <si>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</si>
  <si>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</si>
  <si>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</si>
  <si>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</si>
  <si>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</si>
  <si>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</si>
  <si>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</si>
  <si>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</si>
  <si>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</si>
  <si>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</si>
  <si>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</si>
  <si>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</si>
  <si>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</si>
  <si>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</si>
  <si>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</si>
  <si>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</si>
  <si>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</si>
  <si>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</si>
  <si>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</si>
  <si>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</si>
  <si>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</si>
  <si>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</si>
  <si>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</si>
  <si>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</si>
  <si>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</si>
  <si>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</si>
  <si>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</si>
  <si>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</si>
  <si>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</si>
  <si>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</si>
  <si>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</si>
  <si>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</si>
  <si>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</si>
  <si>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</si>
  <si>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</si>
  <si>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</si>
  <si>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</si>
  <si>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</si>
  <si>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</si>
  <si>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</si>
  <si>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</si>
  <si>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</si>
  <si>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</si>
  <si>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</si>
  <si>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</si>
  <si>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</si>
  <si>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</si>
  <si>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</si>
  <si>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</si>
  <si>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</si>
  <si>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</si>
  <si>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</si>
  <si>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</si>
  <si>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</si>
  <si>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</si>
  <si>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</si>
  <si>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</si>
  <si>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</si>
  <si>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</si>
  <si>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</si>
  <si>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</si>
  <si>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</si>
  <si>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</si>
  <si>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</si>
  <si>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</si>
  <si>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</si>
  <si>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</si>
  <si>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</si>
  <si>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</si>
  <si>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</si>
  <si>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</si>
  <si>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</si>
  <si>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</si>
  <si>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</si>
  <si>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</si>
  <si>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</si>
  <si>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</si>
  <si>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</si>
  <si>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</si>
  <si>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</si>
  <si>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</si>
  <si>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</si>
  <si>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</si>
  <si>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</si>
  <si>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</si>
  <si>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</si>
  <si>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</si>
  <si>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</si>
  <si>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</si>
  <si>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</si>
  <si>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</si>
  <si>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</si>
  <si>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</si>
  <si>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</si>
  <si>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</si>
  <si>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</si>
  <si>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</si>
  <si>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</si>
  <si>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</si>
  <si>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</si>
  <si>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</si>
  <si>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</si>
  <si>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</si>
  <si>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</si>
  <si>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</si>
  <si>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</si>
  <si>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</si>
  <si>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</si>
  <si>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</si>
  <si>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</si>
  <si>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</si>
  <si>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</si>
  <si>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</si>
  <si>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</si>
  <si>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</si>
  <si>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</si>
  <si>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</si>
  <si>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</si>
  <si>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</si>
  <si>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</si>
  <si>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</si>
  <si>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</si>
  <si>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</si>
  <si>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</si>
  <si>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</si>
  <si>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</si>
  <si>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</si>
  <si>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</si>
  <si>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</si>
  <si>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</si>
  <si>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</si>
  <si>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</si>
  <si>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</si>
  <si>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</si>
  <si>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</si>
  <si>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</si>
  <si>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</si>
  <si>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</si>
  <si>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</si>
  <si>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</si>
  <si>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</si>
  <si>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</si>
  <si>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</si>
  <si>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</si>
  <si>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</si>
  <si>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</si>
  <si>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</si>
  <si>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</si>
  <si>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</si>
  <si>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</si>
  <si>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</si>
  <si>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</si>
  <si>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</si>
  <si>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</si>
  <si>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</si>
  <si>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</si>
  <si>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</si>
  <si>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</si>
  <si>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</si>
  <si>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</si>
  <si>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</si>
  <si>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</si>
  <si>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</si>
  <si>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</si>
  <si>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</si>
  <si>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</si>
  <si>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</si>
  <si>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</si>
  <si>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</si>
  <si>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</si>
  <si>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06-08-2018  (ل.ل.)</t>
  </si>
  <si>
    <t>معدل الأسعار في آب 2017 (ل.ل.)</t>
  </si>
  <si>
    <t>معدل أسعار  السوبرماركات في 06-08-2018 (ل.ل.)</t>
  </si>
  <si>
    <t>معدل أسعار المحلات والملاحم في 06-08-2018 (ل.ل.)</t>
  </si>
  <si>
    <t>معدل أسعار  السوبرماركات في 13-08-2018 (ل.ل.)</t>
  </si>
  <si>
    <t xml:space="preserve"> التاريخ 13 آب 2018</t>
  </si>
  <si>
    <t>معدل أسعار المحلات والملاحم في 13-08-2018 (ل.ل.)</t>
  </si>
  <si>
    <t>المعدل العام للأسعار في 13-08-2018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</si>
</sst>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8" t="s">
        <v>202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9" t="s">
        <v>3</v>
      </c>
      <c r="B12" s="155"/>
      <c r="C12" s="153" t="s">
        <v>0</v>
      </c>
      <c r="D12" s="151" t="s">
        <v>23</v>
      </c>
      <c r="E12" s="151" t="s">
        <v>218</v>
      </c>
      <c r="F12" s="151" t="s">
        <v>221</v>
      </c>
      <c r="G12" s="151" t="s">
        <v>197</v>
      </c>
      <c r="H12" s="151" t="s">
        <v>219</v>
      </c>
      <c r="I12" s="151" t="s">
        <v>187</v>
      </c>
    </row>
    <row r="13" spans="1:9" ht="38.25" customHeight="1" thickBot="1" x14ac:dyDescent="0.25">
      <c r="A13" s="150"/>
      <c r="B13" s="156"/>
      <c r="C13" s="154"/>
      <c r="D13" s="152"/>
      <c r="E13" s="152"/>
      <c r="F13" s="152"/>
      <c r="G13" s="152"/>
      <c r="H13" s="152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1279.3607500000001</v>
      </c>
      <c r="F15" s="43">
        <v>1779.8</v>
      </c>
      <c r="G15" s="45">
        <f>(F15-E15)/E15</f>
        <v>0.39116351662343862</v>
      </c>
      <c r="H15" s="43">
        <v>1634.8</v>
      </c>
      <c r="I15" s="45">
        <f>(F15-H15)/H15</f>
        <v>8.8695864937607047E-2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1612.6757499999999</v>
      </c>
      <c r="F16" s="47">
        <v>1382.8</v>
      </c>
      <c r="G16" s="48">
        <f>(F16-E16)/E16</f>
        <v>-0.14254306856167456</v>
      </c>
      <c r="H16" s="47">
        <v>1398.8</v>
      </c>
      <c r="I16" s="44">
        <f t="shared" ref="I16:I30" si="0">(F16-H16)/H16</f>
        <v>-1.1438375750643409E-2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1174.0017499999999</v>
      </c>
      <c r="F17" s="47">
        <v>1172.8</v>
      </c>
      <c r="G17" s="48">
        <f t="shared" ref="G17:G79" si="1">(F17-E17)/E17</f>
        <v>-1.0236356121274498E-3</v>
      </c>
      <c r="H17" s="47">
        <v>1193.8</v>
      </c>
      <c r="I17" s="44">
        <f t="shared" si="0"/>
        <v>-1.7590886245602278E-2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780.75575000000003</v>
      </c>
      <c r="F18" s="47">
        <v>948.8</v>
      </c>
      <c r="G18" s="48">
        <f>(F18-E18)/E18</f>
        <v>0.21523280488168023</v>
      </c>
      <c r="H18" s="47">
        <v>913.8</v>
      </c>
      <c r="I18" s="44">
        <f>(F18-H18)/H18</f>
        <v>3.8301597723790763E-2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2311.9848055555558</v>
      </c>
      <c r="F19" s="47">
        <v>3037.5555555555557</v>
      </c>
      <c r="G19" s="48">
        <f>(F19-E19)/E19</f>
        <v>0.31383024155543687</v>
      </c>
      <c r="H19" s="47">
        <v>3232</v>
      </c>
      <c r="I19" s="44">
        <f t="shared" si="0"/>
        <v>-6.0162266226622629E-2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1614.70875</v>
      </c>
      <c r="F20" s="47">
        <v>1534.8</v>
      </c>
      <c r="G20" s="48">
        <f t="shared" si="1"/>
        <v>-4.9488026865526093E-2</v>
      </c>
      <c r="H20" s="47">
        <v>1653.8</v>
      </c>
      <c r="I20" s="44">
        <f t="shared" si="0"/>
        <v>-7.1955496432458577E-2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1489.4275000000002</v>
      </c>
      <c r="F21" s="47">
        <v>1393.8</v>
      </c>
      <c r="G21" s="48">
        <f t="shared" si="1"/>
        <v>-6.4204199264482675E-2</v>
      </c>
      <c r="H21" s="47">
        <v>1213.8</v>
      </c>
      <c r="I21" s="44">
        <f t="shared" si="0"/>
        <v>0.14829461196243204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430.9325</v>
      </c>
      <c r="F22" s="47">
        <v>416.3</v>
      </c>
      <c r="G22" s="48">
        <f t="shared" si="1"/>
        <v>-3.3955433855650231E-2</v>
      </c>
      <c r="H22" s="47">
        <v>464.8</v>
      </c>
      <c r="I22" s="44">
        <f>(F22-H22)/H22</f>
        <v>-0.1043459552495697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529.05937500000005</v>
      </c>
      <c r="F23" s="47">
        <v>538.79999999999995</v>
      </c>
      <c r="G23" s="48">
        <f t="shared" si="1"/>
        <v>1.8411213297184099E-2</v>
      </c>
      <c r="H23" s="47">
        <v>579.79999999999995</v>
      </c>
      <c r="I23" s="44">
        <f t="shared" si="0"/>
        <v>-7.0714039323904798E-2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525.31174999999996</v>
      </c>
      <c r="F24" s="47">
        <v>579.79999999999995</v>
      </c>
      <c r="G24" s="48">
        <f t="shared" si="1"/>
        <v>0.10372554963790549</v>
      </c>
      <c r="H24" s="47">
        <v>519.79999999999995</v>
      </c>
      <c r="I24" s="44">
        <f t="shared" si="0"/>
        <v>0.11542901115813775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581.97924999999998</v>
      </c>
      <c r="F25" s="47">
        <v>574.79999999999995</v>
      </c>
      <c r="G25" s="48">
        <f t="shared" si="1"/>
        <v>-1.2335920911269645E-2</v>
      </c>
      <c r="H25" s="47">
        <v>557.29999999999995</v>
      </c>
      <c r="I25" s="44">
        <f t="shared" si="0"/>
        <v>3.1401399605239549E-2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1481.21425</v>
      </c>
      <c r="F26" s="47">
        <v>1168.8</v>
      </c>
      <c r="G26" s="48">
        <f t="shared" si="1"/>
        <v>-0.21091766434194112</v>
      </c>
      <c r="H26" s="47">
        <v>1419.8</v>
      </c>
      <c r="I26" s="44">
        <f t="shared" si="0"/>
        <v>-0.17678546274123116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551.77074999999991</v>
      </c>
      <c r="F27" s="47">
        <v>609.79999999999995</v>
      </c>
      <c r="G27" s="48">
        <f t="shared" si="1"/>
        <v>0.10516913047674248</v>
      </c>
      <c r="H27" s="47">
        <v>569.79999999999995</v>
      </c>
      <c r="I27" s="44">
        <f t="shared" si="0"/>
        <v>7.02000702000702E-2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926.25937499999998</v>
      </c>
      <c r="F28" s="47">
        <v>934</v>
      </c>
      <c r="G28" s="48">
        <f t="shared" si="1"/>
        <v>8.3568654838176645E-3</v>
      </c>
      <c r="H28" s="47">
        <v>813.8</v>
      </c>
      <c r="I28" s="44">
        <f t="shared" si="0"/>
        <v>0.14770213811747365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1652.9983333333334</v>
      </c>
      <c r="F29" s="47">
        <v>1406.3333333333333</v>
      </c>
      <c r="G29" s="48">
        <f t="shared" si="1"/>
        <v>-0.14922277598586015</v>
      </c>
      <c r="H29" s="47">
        <v>1386.3333333333333</v>
      </c>
      <c r="I29" s="44">
        <f t="shared" si="0"/>
        <v>1.4426544842510219E-2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878.21499999999992</v>
      </c>
      <c r="F30" s="50">
        <v>1033.8</v>
      </c>
      <c r="G30" s="51">
        <f t="shared" si="1"/>
        <v>0.1771604903127367</v>
      </c>
      <c r="H30" s="50">
        <v>963.8</v>
      </c>
      <c r="I30" s="56">
        <f t="shared" si="0"/>
        <v>7.262917617763022E-2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2158.3829166666665</v>
      </c>
      <c r="F32" s="43">
        <v>2556.25</v>
      </c>
      <c r="G32" s="45">
        <f t="shared" si="1"/>
        <v>0.18433572665029521</v>
      </c>
      <c r="H32" s="43">
        <v>2305</v>
      </c>
      <c r="I32" s="44">
        <f>(F32-H32)/H32</f>
        <v>0.10900216919739697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2005.3191666666664</v>
      </c>
      <c r="F33" s="47">
        <v>2284.8000000000002</v>
      </c>
      <c r="G33" s="48">
        <f t="shared" si="1"/>
        <v>0.13936975119920667</v>
      </c>
      <c r="H33" s="47">
        <v>2143.8000000000002</v>
      </c>
      <c r="I33" s="44">
        <f>(F33-H33)/H33</f>
        <v>6.5771060733277348E-2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1997.9817857142857</v>
      </c>
      <c r="F34" s="47">
        <v>2056.25</v>
      </c>
      <c r="G34" s="48">
        <f t="shared" si="1"/>
        <v>2.9163536275623854E-2</v>
      </c>
      <c r="H34" s="47">
        <v>2117.5</v>
      </c>
      <c r="I34" s="44">
        <f>(F34-H34)/H34</f>
        <v>-2.8925619834710745E-2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1621.4875000000002</v>
      </c>
      <c r="F35" s="47">
        <v>1883.3333333333333</v>
      </c>
      <c r="G35" s="48">
        <f t="shared" si="1"/>
        <v>0.16148495337357399</v>
      </c>
      <c r="H35" s="47">
        <v>1662.5</v>
      </c>
      <c r="I35" s="44">
        <f>(F35-H35)/H35</f>
        <v>0.13283208020050122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1508.2557499999998</v>
      </c>
      <c r="F36" s="50">
        <v>2359.8000000000002</v>
      </c>
      <c r="G36" s="51">
        <f t="shared" si="1"/>
        <v>0.5645887642066012</v>
      </c>
      <c r="H36" s="50">
        <v>2234.8000000000002</v>
      </c>
      <c r="I36" s="56">
        <f>(F36-H36)/H36</f>
        <v>5.5933416860569171E-2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26372.915277777778</v>
      </c>
      <c r="F38" s="43">
        <v>28530</v>
      </c>
      <c r="G38" s="45">
        <f t="shared" si="1"/>
        <v>8.1791667682632505E-2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14839.028055555555</v>
      </c>
      <c r="F39" s="57">
        <v>14504.222222222223</v>
      </c>
      <c r="G39" s="48">
        <f t="shared" si="1"/>
        <v>-2.2562517712067041E-2</v>
      </c>
      <c r="H39" s="57">
        <v>14504.222222222223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11029.75</v>
      </c>
      <c r="F40" s="57">
        <v>10617.25</v>
      </c>
      <c r="G40" s="48">
        <f t="shared" si="1"/>
        <v>-3.7398853101838207E-2</v>
      </c>
      <c r="H40" s="57">
        <v>11617.25</v>
      </c>
      <c r="I40" s="44">
        <f t="shared" si="2"/>
        <v>-8.6078891303880009E-2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5915.55</v>
      </c>
      <c r="F41" s="47">
        <v>5823.2</v>
      </c>
      <c r="G41" s="48">
        <f t="shared" si="1"/>
        <v>-1.5611397080575832E-2</v>
      </c>
      <c r="H41" s="47">
        <v>6250</v>
      </c>
      <c r="I41" s="44">
        <f t="shared" si="2"/>
        <v>-6.8288000000000029E-2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9968.5119047619046</v>
      </c>
      <c r="F42" s="47">
        <v>9968.5714285714294</v>
      </c>
      <c r="G42" s="48">
        <f t="shared" si="1"/>
        <v>5.9711830705973398E-6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12674.419642857143</v>
      </c>
      <c r="F43" s="50">
        <v>12690</v>
      </c>
      <c r="G43" s="51">
        <f t="shared" si="1"/>
        <v>1.2292757839714912E-3</v>
      </c>
      <c r="H43" s="50">
        <v>12690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6359.666666666667</v>
      </c>
      <c r="F45" s="43">
        <v>6125.5555555555557</v>
      </c>
      <c r="G45" s="45">
        <f t="shared" si="1"/>
        <v>-3.6811852473050681E-2</v>
      </c>
      <c r="H45" s="43">
        <v>5943.8888888888887</v>
      </c>
      <c r="I45" s="44">
        <f t="shared" ref="I45:I49" si="3">(F45-H45)/H45</f>
        <v>3.0563604075147261E-2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6034.4444444444443</v>
      </c>
      <c r="G46" s="48">
        <f t="shared" si="1"/>
        <v>-4.785041224970219E-4</v>
      </c>
      <c r="H46" s="47">
        <v>6034.4444444444443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1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18064.362178571428</v>
      </c>
      <c r="F48" s="47">
        <v>18983.015777777779</v>
      </c>
      <c r="G48" s="48">
        <f t="shared" si="1"/>
        <v>5.0854471922406962E-2</v>
      </c>
      <c r="H48" s="47">
        <v>18591.349111111111</v>
      </c>
      <c r="I48" s="87">
        <f t="shared" si="3"/>
        <v>2.1067146032591497E-2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2217.5</v>
      </c>
      <c r="G49" s="48">
        <f t="shared" si="1"/>
        <v>0.12246004772579357</v>
      </c>
      <c r="H49" s="47">
        <v>2115</v>
      </c>
      <c r="I49" s="44">
        <f t="shared" si="3"/>
        <v>4.8463356973995272E-2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26057.944444444445</v>
      </c>
      <c r="F50" s="50">
        <v>27067.777777777777</v>
      </c>
      <c r="G50" s="56">
        <f t="shared" si="1"/>
        <v>3.8753376556093955E-2</v>
      </c>
      <c r="H50" s="50">
        <v>27101</v>
      </c>
      <c r="I50" s="59">
        <f>(F50-H50)/H50</f>
        <v>-1.2258670241770645E-3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4027.8333333333335</v>
      </c>
      <c r="F53" s="70">
        <v>3775.4285714285716</v>
      </c>
      <c r="G53" s="48">
        <f t="shared" si="1"/>
        <v>-6.26651455053822E-2</v>
      </c>
      <c r="H53" s="70">
        <v>3730.4285714285716</v>
      </c>
      <c r="I53" s="87">
        <f t="shared" si="4"/>
        <v>1.2062957147780799E-2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2047.1666666666667</v>
      </c>
      <c r="F54" s="70">
        <v>2031.6666666666667</v>
      </c>
      <c r="G54" s="48">
        <f t="shared" si="1"/>
        <v>-7.5714402019050721E-3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1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2155.8333333333335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4639.114583333333</v>
      </c>
      <c r="F57" s="50">
        <v>4761.666666666667</v>
      </c>
      <c r="G57" s="51">
        <f t="shared" si="1"/>
        <v>2.6417127909196168E-2</v>
      </c>
      <c r="H57" s="50">
        <v>4780.5</v>
      </c>
      <c r="I57" s="126">
        <f t="shared" si="4"/>
        <v>-3.9396158002997662E-3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5540.9</v>
      </c>
      <c r="F58" s="68">
        <v>5107.5</v>
      </c>
      <c r="G58" s="44">
        <f t="shared" si="1"/>
        <v>-7.8218339980869467E-2</v>
      </c>
      <c r="H58" s="68">
        <v>5157.5</v>
      </c>
      <c r="I58" s="44">
        <f t="shared" si="4"/>
        <v>-9.6946194861851666E-3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4621.3999999999996</v>
      </c>
      <c r="F59" s="70">
        <v>5039.5</v>
      </c>
      <c r="G59" s="48">
        <f t="shared" si="1"/>
        <v>9.0470420218981343E-2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17681.75</v>
      </c>
      <c r="F60" s="73">
        <v>21548.75</v>
      </c>
      <c r="G60" s="51">
        <f t="shared" si="1"/>
        <v>0.21870007210824721</v>
      </c>
      <c r="H60" s="73">
        <v>21548.75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6039.5416666666661</v>
      </c>
      <c r="F62" s="54">
        <v>6486.5</v>
      </c>
      <c r="G62" s="45">
        <f t="shared" si="1"/>
        <v>7.400533980917437E-2</v>
      </c>
      <c r="H62" s="54">
        <v>6486.5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12146.833333333334</v>
      </c>
      <c r="F64" s="46">
        <v>11498.75</v>
      </c>
      <c r="G64" s="48">
        <f t="shared" si="1"/>
        <v>-5.3354097775826392E-2</v>
      </c>
      <c r="H64" s="46">
        <v>11498.75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7046.6180555555557</v>
      </c>
      <c r="F65" s="46">
        <v>7576.7</v>
      </c>
      <c r="G65" s="48">
        <f t="shared" si="1"/>
        <v>7.5225014363667325E-2</v>
      </c>
      <c r="H65" s="46">
        <v>7605.2</v>
      </c>
      <c r="I65" s="87">
        <f t="shared" si="5"/>
        <v>-3.7474359648661444E-3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3821.55</v>
      </c>
      <c r="F66" s="46">
        <v>3855.5555555555557</v>
      </c>
      <c r="G66" s="48">
        <f t="shared" si="1"/>
        <v>8.8983673000629249E-3</v>
      </c>
      <c r="H66" s="46">
        <v>3837.5</v>
      </c>
      <c r="I66" s="87">
        <f t="shared" si="5"/>
        <v>4.7050307636627119E-3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3446.083333333333</v>
      </c>
      <c r="F67" s="58">
        <v>3642.1428571428573</v>
      </c>
      <c r="G67" s="51">
        <f t="shared" si="1"/>
        <v>5.6893436648230884E-2</v>
      </c>
      <c r="H67" s="58">
        <v>3642.1428571428573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3607.2</v>
      </c>
      <c r="F69" s="43">
        <v>3725.8</v>
      </c>
      <c r="G69" s="45">
        <f t="shared" si="1"/>
        <v>3.287868707030394E-2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2748.3333333333335</v>
      </c>
      <c r="F70" s="47">
        <v>2780.3333333333335</v>
      </c>
      <c r="G70" s="48">
        <f t="shared" si="1"/>
        <v>1.1643420254699817E-2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1315.5</v>
      </c>
      <c r="F71" s="47">
        <v>1336.875</v>
      </c>
      <c r="G71" s="48">
        <f t="shared" si="1"/>
        <v>1.6248574686431014E-2</v>
      </c>
      <c r="H71" s="47">
        <v>1336.875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2118.9444444444448</v>
      </c>
      <c r="F72" s="47">
        <v>2205.375</v>
      </c>
      <c r="G72" s="48">
        <f t="shared" si="1"/>
        <v>4.0789439186177431E-2</v>
      </c>
      <c r="H72" s="47">
        <v>2205.375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1643</v>
      </c>
      <c r="F73" s="50">
        <v>1621</v>
      </c>
      <c r="G73" s="48">
        <f t="shared" si="1"/>
        <v>-1.3390139987827145E-2</v>
      </c>
      <c r="H73" s="50">
        <v>1595</v>
      </c>
      <c r="I73" s="59">
        <f>(F73-H73)/H73</f>
        <v>1.6300940438871474E-2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1450</v>
      </c>
      <c r="F76" s="32">
        <v>1269.4444444444443</v>
      </c>
      <c r="G76" s="48">
        <f t="shared" si="1"/>
        <v>-0.12452107279693493</v>
      </c>
      <c r="H76" s="32">
        <v>1382.5555555555557</v>
      </c>
      <c r="I76" s="44">
        <f t="shared" ref="I76:I81" si="6">(F76-H76)/H76</f>
        <v>-8.1813067588202337E-2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914.3</v>
      </c>
      <c r="F77" s="47">
        <v>802</v>
      </c>
      <c r="G77" s="48">
        <f t="shared" si="1"/>
        <v>-0.12282620584053369</v>
      </c>
      <c r="H77" s="47">
        <v>802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1457.7</v>
      </c>
      <c r="F78" s="47">
        <v>1504.9</v>
      </c>
      <c r="G78" s="48">
        <f t="shared" si="1"/>
        <v>3.2379776360019236E-2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</v>
      </c>
      <c r="F79" s="61">
        <v>1933.8</v>
      </c>
      <c r="G79" s="48">
        <f t="shared" si="1"/>
        <v>0.10794087315228593</v>
      </c>
      <c r="H79" s="61">
        <v>1929.8</v>
      </c>
      <c r="I79" s="44">
        <f t="shared" si="6"/>
        <v>2.072753653228314E-3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39" sqref="I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203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9" t="s">
        <v>3</v>
      </c>
      <c r="B12" s="155"/>
      <c r="C12" s="157" t="s">
        <v>0</v>
      </c>
      <c r="D12" s="151" t="s">
        <v>23</v>
      </c>
      <c r="E12" s="151" t="s">
        <v>218</v>
      </c>
      <c r="F12" s="159" t="s">
        <v>223</v>
      </c>
      <c r="G12" s="151" t="s">
        <v>197</v>
      </c>
      <c r="H12" s="159" t="s">
        <v>220</v>
      </c>
      <c r="I12" s="151" t="s">
        <v>187</v>
      </c>
    </row>
    <row r="13" spans="1:9" ht="30.75" customHeight="1" thickBot="1" x14ac:dyDescent="0.25">
      <c r="A13" s="150"/>
      <c r="B13" s="156"/>
      <c r="C13" s="158"/>
      <c r="D13" s="152"/>
      <c r="E13" s="152"/>
      <c r="F13" s="160"/>
      <c r="G13" s="152"/>
      <c r="H13" s="160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1279.3607500000001</v>
      </c>
      <c r="F15" s="83">
        <v>1867.5</v>
      </c>
      <c r="G15" s="44">
        <f>(F15-E15)/E15</f>
        <v>0.45971337638738713</v>
      </c>
      <c r="H15" s="83">
        <v>1660</v>
      </c>
      <c r="I15" s="127">
        <f>(F15-H15)/H15</f>
        <v>0.125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1612.6757499999999</v>
      </c>
      <c r="F16" s="83">
        <v>1715.7</v>
      </c>
      <c r="G16" s="48">
        <f t="shared" ref="G16:G39" si="0">(F16-E16)/E16</f>
        <v>6.3884044886270641E-2</v>
      </c>
      <c r="H16" s="83">
        <v>1704.1</v>
      </c>
      <c r="I16" s="48">
        <f>(F16-H16)/H16</f>
        <v>6.8071122586703461E-3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1174.0017499999999</v>
      </c>
      <c r="F17" s="83">
        <v>1380.7</v>
      </c>
      <c r="G17" s="48">
        <f t="shared" si="0"/>
        <v>0.17606298287034083</v>
      </c>
      <c r="H17" s="83">
        <v>1420.7</v>
      </c>
      <c r="I17" s="48">
        <f t="shared" ref="I17:I29" si="1">(F17-H17)/H17</f>
        <v>-2.8155134792707818E-2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780.75575000000003</v>
      </c>
      <c r="F18" s="83">
        <v>1022.5</v>
      </c>
      <c r="G18" s="48">
        <f t="shared" si="0"/>
        <v>0.30962852338903679</v>
      </c>
      <c r="H18" s="83">
        <v>1023.2</v>
      </c>
      <c r="I18" s="48">
        <f t="shared" si="1"/>
        <v>-6.8412822517596305E-4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2311.9848055555558</v>
      </c>
      <c r="F19" s="83">
        <v>2405.6999999999998</v>
      </c>
      <c r="G19" s="48">
        <f t="shared" si="0"/>
        <v>4.0534520044964065E-2</v>
      </c>
      <c r="H19" s="83">
        <v>2266.6</v>
      </c>
      <c r="I19" s="48">
        <f t="shared" si="1"/>
        <v>6.13694520427071E-2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1614.70875</v>
      </c>
      <c r="F20" s="83">
        <v>1707.5</v>
      </c>
      <c r="G20" s="48">
        <f t="shared" si="0"/>
        <v>5.7466245847741883E-2</v>
      </c>
      <c r="H20" s="83">
        <v>1550</v>
      </c>
      <c r="I20" s="48">
        <f t="shared" si="1"/>
        <v>0.10161290322580645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1489.4275000000002</v>
      </c>
      <c r="F21" s="83">
        <v>1204.0999999999999</v>
      </c>
      <c r="G21" s="48">
        <f t="shared" si="0"/>
        <v>-0.19156857248842277</v>
      </c>
      <c r="H21" s="83">
        <v>1125</v>
      </c>
      <c r="I21" s="48">
        <f t="shared" si="1"/>
        <v>7.0311111111111033E-2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430.9325</v>
      </c>
      <c r="F22" s="83">
        <v>417.5</v>
      </c>
      <c r="G22" s="48">
        <f t="shared" si="0"/>
        <v>-3.1170775005366282E-2</v>
      </c>
      <c r="H22" s="83">
        <v>412.6</v>
      </c>
      <c r="I22" s="48">
        <f t="shared" si="1"/>
        <v>1.1875908870576775E-2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529.05937500000005</v>
      </c>
      <c r="F23" s="83">
        <v>562.5</v>
      </c>
      <c r="G23" s="48">
        <f t="shared" si="0"/>
        <v>6.3207697623730699E-2</v>
      </c>
      <c r="H23" s="83">
        <v>525</v>
      </c>
      <c r="I23" s="48">
        <f t="shared" si="1"/>
        <v>7.1428571428571425E-2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525.31174999999996</v>
      </c>
      <c r="F24" s="83">
        <v>512.5</v>
      </c>
      <c r="G24" s="48">
        <f t="shared" si="0"/>
        <v>-2.4388851001333898E-2</v>
      </c>
      <c r="H24" s="83">
        <v>520</v>
      </c>
      <c r="I24" s="48">
        <f t="shared" si="1"/>
        <v>-1.4423076923076924E-2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581.97924999999998</v>
      </c>
      <c r="F25" s="83">
        <v>542.5</v>
      </c>
      <c r="G25" s="48">
        <f t="shared" si="0"/>
        <v>-6.7836181444613328E-2</v>
      </c>
      <c r="H25" s="83">
        <v>542.5</v>
      </c>
      <c r="I25" s="48">
        <f t="shared" si="1"/>
        <v>0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1481.21425</v>
      </c>
      <c r="F26" s="83">
        <v>1179.0999999999999</v>
      </c>
      <c r="G26" s="48">
        <f t="shared" si="0"/>
        <v>-0.20396391001504346</v>
      </c>
      <c r="H26" s="83">
        <v>1170</v>
      </c>
      <c r="I26" s="48">
        <f t="shared" si="1"/>
        <v>7.7777777777777004E-3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551.77074999999991</v>
      </c>
      <c r="F27" s="83">
        <v>507.5</v>
      </c>
      <c r="G27" s="48">
        <f t="shared" si="0"/>
        <v>-8.0233955859385281E-2</v>
      </c>
      <c r="H27" s="83">
        <v>480</v>
      </c>
      <c r="I27" s="48">
        <f t="shared" si="1"/>
        <v>5.7291666666666664E-2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926.25937499999998</v>
      </c>
      <c r="F28" s="83">
        <v>1125</v>
      </c>
      <c r="G28" s="48">
        <f t="shared" si="0"/>
        <v>0.21456260564164334</v>
      </c>
      <c r="H28" s="83">
        <v>1125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1652.9983333333334</v>
      </c>
      <c r="F29" s="83">
        <v>1366.5340000000001</v>
      </c>
      <c r="G29" s="48">
        <f t="shared" si="0"/>
        <v>-0.17329983192158893</v>
      </c>
      <c r="H29" s="83">
        <v>1566.6</v>
      </c>
      <c r="I29" s="48">
        <f t="shared" si="1"/>
        <v>-0.1277071364738924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878.21499999999992</v>
      </c>
      <c r="F30" s="95">
        <v>1106.5999999999999</v>
      </c>
      <c r="G30" s="51">
        <f t="shared" si="0"/>
        <v>0.26005590886058655</v>
      </c>
      <c r="H30" s="95">
        <v>1281.5999999999999</v>
      </c>
      <c r="I30" s="51">
        <f>(F30-H30)/H30</f>
        <v>-0.13654806491885144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2158.3829166666665</v>
      </c>
      <c r="F32" s="83">
        <v>2176.6</v>
      </c>
      <c r="G32" s="44">
        <f t="shared" si="0"/>
        <v>8.4401535949271203E-3</v>
      </c>
      <c r="H32" s="83">
        <v>2316.5340000000001</v>
      </c>
      <c r="I32" s="45">
        <f>(F32-H32)/H32</f>
        <v>-6.0406624724696545E-2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2005.3191666666664</v>
      </c>
      <c r="F33" s="83">
        <v>2066.6</v>
      </c>
      <c r="G33" s="48">
        <f t="shared" si="0"/>
        <v>3.0559142081705272E-2</v>
      </c>
      <c r="H33" s="83">
        <v>2133.3339999999998</v>
      </c>
      <c r="I33" s="48">
        <f>(F33-H33)/H33</f>
        <v>-3.1281552724514737E-2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1997.9817857142857</v>
      </c>
      <c r="F34" s="83">
        <v>1903.2</v>
      </c>
      <c r="G34" s="48">
        <f t="shared" si="0"/>
        <v>-4.7438763652392774E-2</v>
      </c>
      <c r="H34" s="83">
        <v>1916.6</v>
      </c>
      <c r="I34" s="48">
        <f>(F34-H34)/H34</f>
        <v>-6.991547532088002E-3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1621.4875000000002</v>
      </c>
      <c r="F35" s="83">
        <v>1500</v>
      </c>
      <c r="G35" s="48">
        <f t="shared" si="0"/>
        <v>-7.4923488463525104E-2</v>
      </c>
      <c r="H35" s="83">
        <v>1500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1508.2557499999998</v>
      </c>
      <c r="F36" s="83">
        <v>2456.6</v>
      </c>
      <c r="G36" s="55">
        <f t="shared" si="0"/>
        <v>0.62876886098395468</v>
      </c>
      <c r="H36" s="83">
        <v>2510</v>
      </c>
      <c r="I36" s="48">
        <f>(F36-H36)/H36</f>
        <v>-2.1274900398406411E-2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26372.915277777778</v>
      </c>
      <c r="F38" s="84">
        <v>25500</v>
      </c>
      <c r="G38" s="45">
        <f t="shared" si="0"/>
        <v>-3.3098930041811109E-2</v>
      </c>
      <c r="H38" s="84">
        <v>26333.200000000001</v>
      </c>
      <c r="I38" s="45">
        <f>(F38-H38)/H38</f>
        <v>-3.1640666535020456E-2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14839.028055555555</v>
      </c>
      <c r="F39" s="85">
        <v>15450</v>
      </c>
      <c r="G39" s="51">
        <f t="shared" si="0"/>
        <v>4.1173312844819697E-2</v>
      </c>
      <c r="H39" s="85">
        <v>15866.6</v>
      </c>
      <c r="I39" s="51">
        <f>(F39-H39)/H39</f>
        <v>-2.6256412842070788E-2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204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221</v>
      </c>
      <c r="E13" s="159" t="s">
        <v>223</v>
      </c>
      <c r="F13" s="166" t="s">
        <v>186</v>
      </c>
      <c r="G13" s="151" t="s">
        <v>218</v>
      </c>
      <c r="H13" s="168" t="s">
        <v>224</v>
      </c>
      <c r="I13" s="164" t="s">
        <v>196</v>
      </c>
    </row>
    <row r="14" spans="1:9" ht="39.75" customHeight="1" thickBot="1" x14ac:dyDescent="0.25">
      <c r="A14" s="150"/>
      <c r="B14" s="156"/>
      <c r="C14" s="158"/>
      <c r="D14" s="152"/>
      <c r="E14" s="160"/>
      <c r="F14" s="167"/>
      <c r="G14" s="152"/>
      <c r="H14" s="169"/>
      <c r="I14" s="165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1779.8</v>
      </c>
      <c r="E16" s="83">
        <v>1867.5</v>
      </c>
      <c r="F16" s="67">
        <f t="shared" ref="F16:F31" si="0">D16-E16</f>
        <v>-87.700000000000045</v>
      </c>
      <c r="G16" s="42">
        <v>1279.3607500000001</v>
      </c>
      <c r="H16" s="66">
        <f>AVERAGE(D16:E16)</f>
        <v>1823.65</v>
      </c>
      <c r="I16" s="69">
        <f>(H16-G16)/G16</f>
        <v>0.42543844650541296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1382.8</v>
      </c>
      <c r="E17" s="83">
        <v>1715.7</v>
      </c>
      <c r="F17" s="71">
        <f t="shared" si="0"/>
        <v>-332.90000000000009</v>
      </c>
      <c r="G17" s="46">
        <v>1612.6757499999999</v>
      </c>
      <c r="H17" s="68">
        <f t="shared" ref="H17:H31" si="1">AVERAGE(D17:E17)</f>
        <v>1549.25</v>
      </c>
      <c r="I17" s="72">
        <f t="shared" ref="I17:I40" si="2">(H17-G17)/G17</f>
        <v>-3.9329511837701961E-2</v>
      </c>
    </row>
    <row r="18" spans="1:9" ht="16.5" x14ac:dyDescent="0.3">
      <c r="A18" s="37"/>
      <c r="B18" s="34" t="s">
        <v>6</v>
      </c>
      <c r="C18" s="15" t="s">
        <v>165</v>
      </c>
      <c r="D18" s="47">
        <v>1172.8</v>
      </c>
      <c r="E18" s="83">
        <v>1380.7</v>
      </c>
      <c r="F18" s="71">
        <f t="shared" si="0"/>
        <v>-207.90000000000009</v>
      </c>
      <c r="G18" s="46">
        <v>1174.0017499999999</v>
      </c>
      <c r="H18" s="68">
        <f t="shared" si="1"/>
        <v>1276.75</v>
      </c>
      <c r="I18" s="72">
        <f t="shared" si="2"/>
        <v>8.751967362910669E-2</v>
      </c>
    </row>
    <row r="19" spans="1:9" ht="16.5" x14ac:dyDescent="0.3">
      <c r="A19" s="37"/>
      <c r="B19" s="34" t="s">
        <v>7</v>
      </c>
      <c r="C19" s="15" t="s">
        <v>166</v>
      </c>
      <c r="D19" s="47">
        <v>948.8</v>
      </c>
      <c r="E19" s="83">
        <v>1022.5</v>
      </c>
      <c r="F19" s="71">
        <f t="shared" si="0"/>
        <v>-73.700000000000045</v>
      </c>
      <c r="G19" s="46">
        <v>780.75575000000003</v>
      </c>
      <c r="H19" s="68">
        <f t="shared" si="1"/>
        <v>985.65</v>
      </c>
      <c r="I19" s="72">
        <f t="shared" si="2"/>
        <v>0.26243066413535848</v>
      </c>
    </row>
    <row r="20" spans="1:9" ht="16.5" x14ac:dyDescent="0.3">
      <c r="A20" s="37"/>
      <c r="B20" s="34" t="s">
        <v>8</v>
      </c>
      <c r="C20" s="15" t="s">
        <v>167</v>
      </c>
      <c r="D20" s="47">
        <v>3037.5555555555557</v>
      </c>
      <c r="E20" s="83">
        <v>2405.6999999999998</v>
      </c>
      <c r="F20" s="71">
        <f t="shared" si="0"/>
        <v>631.85555555555584</v>
      </c>
      <c r="G20" s="46">
        <v>2311.9848055555558</v>
      </c>
      <c r="H20" s="68">
        <f t="shared" si="1"/>
        <v>2721.6277777777777</v>
      </c>
      <c r="I20" s="72">
        <f t="shared" si="2"/>
        <v>0.17718238080020049</v>
      </c>
    </row>
    <row r="21" spans="1:9" ht="16.5" x14ac:dyDescent="0.3">
      <c r="A21" s="37"/>
      <c r="B21" s="34" t="s">
        <v>9</v>
      </c>
      <c r="C21" s="15" t="s">
        <v>168</v>
      </c>
      <c r="D21" s="47">
        <v>1534.8</v>
      </c>
      <c r="E21" s="83">
        <v>1707.5</v>
      </c>
      <c r="F21" s="71">
        <f t="shared" si="0"/>
        <v>-172.70000000000005</v>
      </c>
      <c r="G21" s="46">
        <v>1614.70875</v>
      </c>
      <c r="H21" s="68">
        <f t="shared" si="1"/>
        <v>1621.15</v>
      </c>
      <c r="I21" s="72">
        <f t="shared" si="2"/>
        <v>3.989109491107967E-3</v>
      </c>
    </row>
    <row r="22" spans="1:9" ht="16.5" x14ac:dyDescent="0.3">
      <c r="A22" s="37"/>
      <c r="B22" s="34" t="s">
        <v>10</v>
      </c>
      <c r="C22" s="15" t="s">
        <v>169</v>
      </c>
      <c r="D22" s="47">
        <v>1393.8</v>
      </c>
      <c r="E22" s="83">
        <v>1204.0999999999999</v>
      </c>
      <c r="F22" s="71">
        <f t="shared" si="0"/>
        <v>189.70000000000005</v>
      </c>
      <c r="G22" s="46">
        <v>1489.4275000000002</v>
      </c>
      <c r="H22" s="68">
        <f t="shared" si="1"/>
        <v>1298.9499999999998</v>
      </c>
      <c r="I22" s="72">
        <f t="shared" si="2"/>
        <v>-0.12788638587645279</v>
      </c>
    </row>
    <row r="23" spans="1:9" ht="16.5" x14ac:dyDescent="0.3">
      <c r="A23" s="37"/>
      <c r="B23" s="34" t="s">
        <v>11</v>
      </c>
      <c r="C23" s="15" t="s">
        <v>170</v>
      </c>
      <c r="D23" s="47">
        <v>416.3</v>
      </c>
      <c r="E23" s="83">
        <v>417.5</v>
      </c>
      <c r="F23" s="71">
        <f t="shared" si="0"/>
        <v>-1.1999999999999886</v>
      </c>
      <c r="G23" s="46">
        <v>430.9325</v>
      </c>
      <c r="H23" s="68">
        <f t="shared" si="1"/>
        <v>416.9</v>
      </c>
      <c r="I23" s="72">
        <f t="shared" si="2"/>
        <v>-3.2563104430508319E-2</v>
      </c>
    </row>
    <row r="24" spans="1:9" ht="16.5" x14ac:dyDescent="0.3">
      <c r="A24" s="37"/>
      <c r="B24" s="34" t="s">
        <v>12</v>
      </c>
      <c r="C24" s="15" t="s">
        <v>171</v>
      </c>
      <c r="D24" s="47">
        <v>538.79999999999995</v>
      </c>
      <c r="E24" s="83">
        <v>562.5</v>
      </c>
      <c r="F24" s="71">
        <f t="shared" si="0"/>
        <v>-23.700000000000045</v>
      </c>
      <c r="G24" s="46">
        <v>529.05937500000005</v>
      </c>
      <c r="H24" s="68">
        <f t="shared" si="1"/>
        <v>550.65</v>
      </c>
      <c r="I24" s="72">
        <f t="shared" si="2"/>
        <v>4.0809455460457403E-2</v>
      </c>
    </row>
    <row r="25" spans="1:9" ht="16.5" x14ac:dyDescent="0.3">
      <c r="A25" s="37"/>
      <c r="B25" s="34" t="s">
        <v>13</v>
      </c>
      <c r="C25" s="15" t="s">
        <v>172</v>
      </c>
      <c r="D25" s="47">
        <v>579.79999999999995</v>
      </c>
      <c r="E25" s="83">
        <v>512.5</v>
      </c>
      <c r="F25" s="71">
        <f t="shared" si="0"/>
        <v>67.299999999999955</v>
      </c>
      <c r="G25" s="46">
        <v>525.31174999999996</v>
      </c>
      <c r="H25" s="68">
        <f t="shared" si="1"/>
        <v>546.15</v>
      </c>
      <c r="I25" s="72">
        <f t="shared" si="2"/>
        <v>3.9668349318285792E-2</v>
      </c>
    </row>
    <row r="26" spans="1:9" ht="16.5" x14ac:dyDescent="0.3">
      <c r="A26" s="37"/>
      <c r="B26" s="34" t="s">
        <v>14</v>
      </c>
      <c r="C26" s="15" t="s">
        <v>173</v>
      </c>
      <c r="D26" s="47">
        <v>574.79999999999995</v>
      </c>
      <c r="E26" s="83">
        <v>542.5</v>
      </c>
      <c r="F26" s="71">
        <f t="shared" si="0"/>
        <v>32.299999999999955</v>
      </c>
      <c r="G26" s="46">
        <v>581.97924999999998</v>
      </c>
      <c r="H26" s="68">
        <f t="shared" si="1"/>
        <v>558.65</v>
      </c>
      <c r="I26" s="72">
        <f t="shared" si="2"/>
        <v>-4.0086051177941485E-2</v>
      </c>
    </row>
    <row r="27" spans="1:9" ht="16.5" x14ac:dyDescent="0.3">
      <c r="A27" s="37"/>
      <c r="B27" s="34" t="s">
        <v>15</v>
      </c>
      <c r="C27" s="15" t="s">
        <v>174</v>
      </c>
      <c r="D27" s="47">
        <v>1168.8</v>
      </c>
      <c r="E27" s="83">
        <v>1179.0999999999999</v>
      </c>
      <c r="F27" s="71">
        <f t="shared" si="0"/>
        <v>-10.299999999999955</v>
      </c>
      <c r="G27" s="46">
        <v>1481.21425</v>
      </c>
      <c r="H27" s="68">
        <f t="shared" si="1"/>
        <v>1173.9499999999998</v>
      </c>
      <c r="I27" s="72">
        <f t="shared" si="2"/>
        <v>-0.20744078717849235</v>
      </c>
    </row>
    <row r="28" spans="1:9" ht="16.5" x14ac:dyDescent="0.3">
      <c r="A28" s="37"/>
      <c r="B28" s="34" t="s">
        <v>16</v>
      </c>
      <c r="C28" s="15" t="s">
        <v>175</v>
      </c>
      <c r="D28" s="47">
        <v>609.79999999999995</v>
      </c>
      <c r="E28" s="83">
        <v>507.5</v>
      </c>
      <c r="F28" s="71">
        <f t="shared" si="0"/>
        <v>102.29999999999995</v>
      </c>
      <c r="G28" s="46">
        <v>551.77074999999991</v>
      </c>
      <c r="H28" s="68">
        <f t="shared" si="1"/>
        <v>558.65</v>
      </c>
      <c r="I28" s="72">
        <f t="shared" si="2"/>
        <v>1.2467587308678597E-2</v>
      </c>
    </row>
    <row r="29" spans="1:9" ht="16.5" x14ac:dyDescent="0.3">
      <c r="A29" s="37"/>
      <c r="B29" s="34" t="s">
        <v>17</v>
      </c>
      <c r="C29" s="15" t="s">
        <v>176</v>
      </c>
      <c r="D29" s="47">
        <v>934</v>
      </c>
      <c r="E29" s="83">
        <v>1125</v>
      </c>
      <c r="F29" s="71">
        <f t="shared" si="0"/>
        <v>-191</v>
      </c>
      <c r="G29" s="46">
        <v>926.25937499999998</v>
      </c>
      <c r="H29" s="68">
        <f t="shared" si="1"/>
        <v>1029.5</v>
      </c>
      <c r="I29" s="72">
        <f t="shared" si="2"/>
        <v>0.11145973556273051</v>
      </c>
    </row>
    <row r="30" spans="1:9" ht="16.5" x14ac:dyDescent="0.3">
      <c r="A30" s="37"/>
      <c r="B30" s="34" t="s">
        <v>18</v>
      </c>
      <c r="C30" s="15" t="s">
        <v>177</v>
      </c>
      <c r="D30" s="47">
        <v>1406.3333333333333</v>
      </c>
      <c r="E30" s="83">
        <v>1366.5340000000001</v>
      </c>
      <c r="F30" s="71">
        <f t="shared" si="0"/>
        <v>39.799333333333152</v>
      </c>
      <c r="G30" s="46">
        <v>1652.9983333333334</v>
      </c>
      <c r="H30" s="68">
        <f t="shared" si="1"/>
        <v>1386.4336666666668</v>
      </c>
      <c r="I30" s="72">
        <f t="shared" si="2"/>
        <v>-0.16126130395372448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1033.8</v>
      </c>
      <c r="E31" s="95">
        <v>1106.5999999999999</v>
      </c>
      <c r="F31" s="74">
        <f t="shared" si="0"/>
        <v>-72.799999999999955</v>
      </c>
      <c r="G31" s="49">
        <v>878.21499999999992</v>
      </c>
      <c r="H31" s="107">
        <f t="shared" si="1"/>
        <v>1070.1999999999998</v>
      </c>
      <c r="I31" s="75">
        <f t="shared" si="2"/>
        <v>0.2186081995866615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2556.25</v>
      </c>
      <c r="E33" s="83">
        <v>2176.6</v>
      </c>
      <c r="F33" s="67">
        <f>D33-E33</f>
        <v>379.65000000000009</v>
      </c>
      <c r="G33" s="54">
        <v>2158.3829166666665</v>
      </c>
      <c r="H33" s="68">
        <f>AVERAGE(D33:E33)</f>
        <v>2366.4250000000002</v>
      </c>
      <c r="I33" s="78">
        <f t="shared" si="2"/>
        <v>9.6387940122611274E-2</v>
      </c>
    </row>
    <row r="34" spans="1:9" ht="16.5" x14ac:dyDescent="0.3">
      <c r="A34" s="37"/>
      <c r="B34" s="34" t="s">
        <v>27</v>
      </c>
      <c r="C34" s="15" t="s">
        <v>180</v>
      </c>
      <c r="D34" s="47">
        <v>2284.8000000000002</v>
      </c>
      <c r="E34" s="83">
        <v>2066.6</v>
      </c>
      <c r="F34" s="79">
        <f>D34-E34</f>
        <v>218.20000000000027</v>
      </c>
      <c r="G34" s="46">
        <v>2005.3191666666664</v>
      </c>
      <c r="H34" s="68">
        <f>AVERAGE(D34:E34)</f>
        <v>2175.6999999999998</v>
      </c>
      <c r="I34" s="72">
        <f t="shared" si="2"/>
        <v>8.4964446640455854E-2</v>
      </c>
    </row>
    <row r="35" spans="1:9" ht="16.5" x14ac:dyDescent="0.3">
      <c r="A35" s="37"/>
      <c r="B35" s="39" t="s">
        <v>28</v>
      </c>
      <c r="C35" s="15" t="s">
        <v>181</v>
      </c>
      <c r="D35" s="47">
        <v>2056.25</v>
      </c>
      <c r="E35" s="83">
        <v>1903.2</v>
      </c>
      <c r="F35" s="71">
        <f>D35-E35</f>
        <v>153.04999999999995</v>
      </c>
      <c r="G35" s="46">
        <v>1997.9817857142857</v>
      </c>
      <c r="H35" s="68">
        <f>AVERAGE(D35:E35)</f>
        <v>1979.7249999999999</v>
      </c>
      <c r="I35" s="72">
        <f t="shared" si="2"/>
        <v>-9.1376136883845171E-3</v>
      </c>
    </row>
    <row r="36" spans="1:9" ht="16.5" x14ac:dyDescent="0.3">
      <c r="A36" s="37"/>
      <c r="B36" s="34" t="s">
        <v>29</v>
      </c>
      <c r="C36" s="15" t="s">
        <v>182</v>
      </c>
      <c r="D36" s="47">
        <v>1883.3333333333333</v>
      </c>
      <c r="E36" s="83">
        <v>1500</v>
      </c>
      <c r="F36" s="79">
        <f>D36-E36</f>
        <v>383.33333333333326</v>
      </c>
      <c r="G36" s="46">
        <v>1621.4875000000002</v>
      </c>
      <c r="H36" s="68">
        <f>AVERAGE(D36:E36)</f>
        <v>1691.6666666666665</v>
      </c>
      <c r="I36" s="72">
        <f t="shared" si="2"/>
        <v>4.3280732455024368E-2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2359.8000000000002</v>
      </c>
      <c r="E37" s="83">
        <v>2456.6</v>
      </c>
      <c r="F37" s="71">
        <f>D37-E37</f>
        <v>-96.799999999999727</v>
      </c>
      <c r="G37" s="49">
        <v>1508.2557499999998</v>
      </c>
      <c r="H37" s="68">
        <f>AVERAGE(D37:E37)</f>
        <v>2408.1999999999998</v>
      </c>
      <c r="I37" s="80">
        <f t="shared" si="2"/>
        <v>0.59667881259527777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25500</v>
      </c>
      <c r="F39" s="67">
        <f>D39-E39</f>
        <v>3030</v>
      </c>
      <c r="G39" s="46">
        <v>26372.915277777778</v>
      </c>
      <c r="H39" s="67">
        <f>AVERAGE(D39:E39)</f>
        <v>27015</v>
      </c>
      <c r="I39" s="78">
        <f t="shared" si="2"/>
        <v>2.4346368820410701E-2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14504.222222222223</v>
      </c>
      <c r="E40" s="85">
        <v>15450</v>
      </c>
      <c r="F40" s="74">
        <f>D40-E40</f>
        <v>-945.77777777777737</v>
      </c>
      <c r="G40" s="46">
        <v>14839.028055555555</v>
      </c>
      <c r="H40" s="81">
        <f>AVERAGE(D40:E40)</f>
        <v>14977.111111111111</v>
      </c>
      <c r="I40" s="75">
        <f t="shared" si="2"/>
        <v>9.3053975663763278E-3</v>
      </c>
    </row>
    <row r="41" spans="1:9" ht="15.75" customHeight="1" thickBot="1" x14ac:dyDescent="0.25">
      <c r="A41" s="161"/>
      <c r="B41" s="162"/>
      <c r="C41" s="163"/>
      <c r="D41" s="86">
        <f>SUM(D16:D40)</f>
        <v>72687.444444444438</v>
      </c>
      <c r="E41" s="86">
        <f>SUM(E16:E40)</f>
        <v>69676.433999999994</v>
      </c>
      <c r="F41" s="86">
        <f>SUM(F16:F40)</f>
        <v>3011.0104444444451</v>
      </c>
      <c r="G41" s="86">
        <f>SUM(G16:G40)</f>
        <v>68324.026091269843</v>
      </c>
      <c r="H41" s="86">
        <f>AVERAGE(D41:E41)</f>
        <v>71181.939222222223</v>
      </c>
      <c r="I41" s="75">
        <f>(H41-G41)/G41</f>
        <v>4.1828816222490614E-2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23</v>
      </c>
      <c r="E13" s="151" t="s">
        <v>218</v>
      </c>
      <c r="F13" s="168" t="s">
        <v>224</v>
      </c>
      <c r="G13" s="151" t="s">
        <v>197</v>
      </c>
      <c r="H13" s="168" t="s">
        <v>217</v>
      </c>
      <c r="I13" s="151" t="s">
        <v>187</v>
      </c>
    </row>
    <row r="14" spans="1:9" ht="30" customHeight="1" thickBot="1" x14ac:dyDescent="0.25">
      <c r="A14" s="150"/>
      <c r="B14" s="156"/>
      <c r="C14" s="158"/>
      <c r="D14" s="171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1279.3607500000001</v>
      </c>
      <c r="F16" s="42">
        <v>1823.65</v>
      </c>
      <c r="G16" s="21">
        <f>(F16-E16)/E16</f>
        <v>0.42543844650541296</v>
      </c>
      <c r="H16" s="42">
        <v>1647.4</v>
      </c>
      <c r="I16" s="21">
        <f>(F16-H16)/H16</f>
        <v>0.10698676702683015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1612.6757499999999</v>
      </c>
      <c r="F17" s="46">
        <v>1549.25</v>
      </c>
      <c r="G17" s="21">
        <f t="shared" ref="G17:G80" si="0">(F17-E17)/E17</f>
        <v>-3.9329511837701961E-2</v>
      </c>
      <c r="H17" s="46">
        <v>1551.4499999999998</v>
      </c>
      <c r="I17" s="21">
        <f t="shared" ref="I17:I31" si="1">(F17-H17)/H17</f>
        <v>-1.4180282961099736E-3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1174.0017499999999</v>
      </c>
      <c r="F18" s="46">
        <v>1276.75</v>
      </c>
      <c r="G18" s="21">
        <f t="shared" si="0"/>
        <v>8.751967362910669E-2</v>
      </c>
      <c r="H18" s="46">
        <v>1307.25</v>
      </c>
      <c r="I18" s="21">
        <f t="shared" si="1"/>
        <v>-2.3331420921782368E-2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780.75575000000003</v>
      </c>
      <c r="F19" s="46">
        <v>985.65</v>
      </c>
      <c r="G19" s="21">
        <f t="shared" si="0"/>
        <v>0.26243066413535848</v>
      </c>
      <c r="H19" s="46">
        <v>968.5</v>
      </c>
      <c r="I19" s="21">
        <f t="shared" si="1"/>
        <v>1.770779556014453E-2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2311.9848055555558</v>
      </c>
      <c r="F20" s="46">
        <v>2721.6277777777777</v>
      </c>
      <c r="G20" s="21">
        <f>(F20-E20)/E20</f>
        <v>0.17718238080020049</v>
      </c>
      <c r="H20" s="46">
        <v>2749.3</v>
      </c>
      <c r="I20" s="21">
        <f t="shared" si="1"/>
        <v>-1.006518831055994E-2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1614.70875</v>
      </c>
      <c r="F21" s="46">
        <v>1621.15</v>
      </c>
      <c r="G21" s="21">
        <f t="shared" si="0"/>
        <v>3.989109491107967E-3</v>
      </c>
      <c r="H21" s="46">
        <v>1601.9</v>
      </c>
      <c r="I21" s="21">
        <f t="shared" si="1"/>
        <v>1.2016979836444222E-2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1489.4275000000002</v>
      </c>
      <c r="F22" s="46">
        <v>1298.9499999999998</v>
      </c>
      <c r="G22" s="21">
        <f t="shared" si="0"/>
        <v>-0.12788638587645279</v>
      </c>
      <c r="H22" s="46">
        <v>1169.4000000000001</v>
      </c>
      <c r="I22" s="21">
        <f t="shared" si="1"/>
        <v>0.11078330767915145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430.9325</v>
      </c>
      <c r="F23" s="46">
        <v>416.9</v>
      </c>
      <c r="G23" s="21">
        <f t="shared" si="0"/>
        <v>-3.2563104430508319E-2</v>
      </c>
      <c r="H23" s="46">
        <v>438.70000000000005</v>
      </c>
      <c r="I23" s="21">
        <f t="shared" si="1"/>
        <v>-4.9692272623660966E-2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529.05937500000005</v>
      </c>
      <c r="F24" s="46">
        <v>550.65</v>
      </c>
      <c r="G24" s="21">
        <f t="shared" si="0"/>
        <v>4.0809455460457403E-2</v>
      </c>
      <c r="H24" s="46">
        <v>552.4</v>
      </c>
      <c r="I24" s="21">
        <f t="shared" si="1"/>
        <v>-3.167994207096307E-3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525.31174999999996</v>
      </c>
      <c r="F25" s="46">
        <v>546.15</v>
      </c>
      <c r="G25" s="21">
        <f t="shared" si="0"/>
        <v>3.9668349318285792E-2</v>
      </c>
      <c r="H25" s="46">
        <v>519.9</v>
      </c>
      <c r="I25" s="21">
        <f t="shared" si="1"/>
        <v>5.0490478938257359E-2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581.97924999999998</v>
      </c>
      <c r="F26" s="46">
        <v>558.65</v>
      </c>
      <c r="G26" s="21">
        <f t="shared" si="0"/>
        <v>-4.0086051177941485E-2</v>
      </c>
      <c r="H26" s="46">
        <v>549.9</v>
      </c>
      <c r="I26" s="21">
        <f t="shared" si="1"/>
        <v>1.591198399709038E-2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1481.21425</v>
      </c>
      <c r="F27" s="46">
        <v>1173.9499999999998</v>
      </c>
      <c r="G27" s="21">
        <f t="shared" si="0"/>
        <v>-0.20744078717849235</v>
      </c>
      <c r="H27" s="46">
        <v>1294.9000000000001</v>
      </c>
      <c r="I27" s="21">
        <f t="shared" si="1"/>
        <v>-9.3404896130975565E-2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551.77074999999991</v>
      </c>
      <c r="F28" s="46">
        <v>558.65</v>
      </c>
      <c r="G28" s="21">
        <f t="shared" si="0"/>
        <v>1.2467587308678597E-2</v>
      </c>
      <c r="H28" s="46">
        <v>524.9</v>
      </c>
      <c r="I28" s="21">
        <f t="shared" si="1"/>
        <v>6.4297961516479332E-2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926.25937499999998</v>
      </c>
      <c r="F29" s="46">
        <v>1029.5</v>
      </c>
      <c r="G29" s="21">
        <f t="shared" si="0"/>
        <v>0.11145973556273051</v>
      </c>
      <c r="H29" s="46">
        <v>969.4</v>
      </c>
      <c r="I29" s="21">
        <f t="shared" si="1"/>
        <v>6.1997111615432254E-2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1652.9983333333334</v>
      </c>
      <c r="F30" s="46">
        <v>1386.4336666666668</v>
      </c>
      <c r="G30" s="21">
        <f t="shared" si="0"/>
        <v>-0.16126130395372448</v>
      </c>
      <c r="H30" s="46">
        <v>1476.4666666666667</v>
      </c>
      <c r="I30" s="21">
        <f t="shared" si="1"/>
        <v>-6.0978687858400618E-2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878.21499999999992</v>
      </c>
      <c r="F31" s="49">
        <v>1070.1999999999998</v>
      </c>
      <c r="G31" s="23">
        <f t="shared" si="0"/>
        <v>0.2186081995866615</v>
      </c>
      <c r="H31" s="49">
        <v>1122.6999999999998</v>
      </c>
      <c r="I31" s="23">
        <f t="shared" si="1"/>
        <v>-4.6762269528814474E-2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2158.3829166666665</v>
      </c>
      <c r="F33" s="54">
        <v>2366.4250000000002</v>
      </c>
      <c r="G33" s="21">
        <f t="shared" si="0"/>
        <v>9.6387940122611274E-2</v>
      </c>
      <c r="H33" s="54">
        <v>2310.7669999999998</v>
      </c>
      <c r="I33" s="21">
        <f>(F33-H33)/H33</f>
        <v>2.408637478378407E-2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2005.3191666666664</v>
      </c>
      <c r="F34" s="46">
        <v>2175.6999999999998</v>
      </c>
      <c r="G34" s="21">
        <f t="shared" si="0"/>
        <v>8.4964446640455854E-2</v>
      </c>
      <c r="H34" s="46">
        <v>2138.567</v>
      </c>
      <c r="I34" s="21">
        <f>(F34-H34)/H34</f>
        <v>1.7363496210312704E-2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1997.9817857142857</v>
      </c>
      <c r="F35" s="46">
        <v>1979.7249999999999</v>
      </c>
      <c r="G35" s="21">
        <f t="shared" si="0"/>
        <v>-9.1376136883845171E-3</v>
      </c>
      <c r="H35" s="46">
        <v>2017.05</v>
      </c>
      <c r="I35" s="21">
        <f>(F35-H35)/H35</f>
        <v>-1.850474703155601E-2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1621.4875000000002</v>
      </c>
      <c r="F36" s="46">
        <v>1691.6666666666665</v>
      </c>
      <c r="G36" s="21">
        <f t="shared" si="0"/>
        <v>4.3280732455024368E-2</v>
      </c>
      <c r="H36" s="46">
        <v>1581.25</v>
      </c>
      <c r="I36" s="21">
        <f>(F36-H36)/H36</f>
        <v>6.9828722002634944E-2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1508.2557499999998</v>
      </c>
      <c r="F37" s="49">
        <v>2408.1999999999998</v>
      </c>
      <c r="G37" s="23">
        <f t="shared" si="0"/>
        <v>0.59667881259527777</v>
      </c>
      <c r="H37" s="49">
        <v>2372.4</v>
      </c>
      <c r="I37" s="23">
        <f>(F37-H37)/H37</f>
        <v>1.5090204012813913E-2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26372.915277777778</v>
      </c>
      <c r="F39" s="46">
        <v>27015</v>
      </c>
      <c r="G39" s="21">
        <f t="shared" si="0"/>
        <v>2.4346368820410701E-2</v>
      </c>
      <c r="H39" s="46">
        <v>27431.599999999999</v>
      </c>
      <c r="I39" s="21">
        <f t="shared" ref="I39:I44" si="2">(F39-H39)/H39</f>
        <v>-1.5186864783680084E-2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14839.028055555555</v>
      </c>
      <c r="F40" s="46">
        <v>14977.111111111111</v>
      </c>
      <c r="G40" s="21">
        <f t="shared" si="0"/>
        <v>9.3053975663763278E-3</v>
      </c>
      <c r="H40" s="46">
        <v>15185.411111111112</v>
      </c>
      <c r="I40" s="21">
        <f t="shared" si="2"/>
        <v>-1.371711298929462E-2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11029.75</v>
      </c>
      <c r="F41" s="57">
        <v>10617.25</v>
      </c>
      <c r="G41" s="21">
        <f t="shared" si="0"/>
        <v>-3.7398853101838207E-2</v>
      </c>
      <c r="H41" s="57">
        <v>11617.25</v>
      </c>
      <c r="I41" s="21">
        <f t="shared" si="2"/>
        <v>-8.6078891303880009E-2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5915.55</v>
      </c>
      <c r="F42" s="47">
        <v>5823.2</v>
      </c>
      <c r="G42" s="21">
        <f t="shared" si="0"/>
        <v>-1.5611397080575832E-2</v>
      </c>
      <c r="H42" s="47">
        <v>6250</v>
      </c>
      <c r="I42" s="21">
        <f t="shared" si="2"/>
        <v>-6.8288000000000029E-2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9968.5119047619046</v>
      </c>
      <c r="F43" s="47">
        <v>9968.5714285714294</v>
      </c>
      <c r="G43" s="21">
        <f t="shared" si="0"/>
        <v>5.9711830705973398E-6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12674.419642857143</v>
      </c>
      <c r="F44" s="50">
        <v>12690</v>
      </c>
      <c r="G44" s="31">
        <f t="shared" si="0"/>
        <v>1.2292757839714912E-3</v>
      </c>
      <c r="H44" s="50">
        <v>12690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6359.666666666667</v>
      </c>
      <c r="F46" s="43">
        <v>6125.5555555555557</v>
      </c>
      <c r="G46" s="21">
        <f t="shared" si="0"/>
        <v>-3.6811852473050681E-2</v>
      </c>
      <c r="H46" s="43">
        <v>5943.8888888888887</v>
      </c>
      <c r="I46" s="21">
        <f t="shared" ref="I46:I51" si="3">(F46-H46)/H46</f>
        <v>3.0563604075147261E-2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6034.4444444444443</v>
      </c>
      <c r="G47" s="21">
        <f t="shared" si="0"/>
        <v>-4.785041224970219E-4</v>
      </c>
      <c r="H47" s="47">
        <v>6034.4444444444443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18064.362178571428</v>
      </c>
      <c r="F49" s="47">
        <v>18983.015777777779</v>
      </c>
      <c r="G49" s="21">
        <f t="shared" si="0"/>
        <v>5.0854471922406962E-2</v>
      </c>
      <c r="H49" s="47">
        <v>18591.349111111111</v>
      </c>
      <c r="I49" s="21">
        <f t="shared" si="3"/>
        <v>2.1067146032591497E-2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2217.5</v>
      </c>
      <c r="G50" s="21">
        <f t="shared" si="0"/>
        <v>0.12246004772579357</v>
      </c>
      <c r="H50" s="47">
        <v>2115</v>
      </c>
      <c r="I50" s="21">
        <f t="shared" si="3"/>
        <v>4.8463356973995272E-2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26057.944444444445</v>
      </c>
      <c r="F51" s="50">
        <v>27067.777777777777</v>
      </c>
      <c r="G51" s="31">
        <f t="shared" si="0"/>
        <v>3.8753376556093955E-2</v>
      </c>
      <c r="H51" s="50">
        <v>27101</v>
      </c>
      <c r="I51" s="31">
        <f t="shared" si="3"/>
        <v>-1.2258670241770645E-3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4027.8333333333335</v>
      </c>
      <c r="F54" s="70">
        <v>3775.4285714285716</v>
      </c>
      <c r="G54" s="21">
        <f t="shared" si="0"/>
        <v>-6.26651455053822E-2</v>
      </c>
      <c r="H54" s="70">
        <v>3730.4285714285716</v>
      </c>
      <c r="I54" s="21">
        <f t="shared" si="4"/>
        <v>1.2062957147780799E-2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2047.1666666666667</v>
      </c>
      <c r="F55" s="70">
        <v>2031.6666666666667</v>
      </c>
      <c r="G55" s="21">
        <f t="shared" si="0"/>
        <v>-7.5714402019050721E-3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2108.75</v>
      </c>
      <c r="F57" s="105">
        <v>2155.8333333333335</v>
      </c>
      <c r="G57" s="21">
        <f t="shared" si="0"/>
        <v>2.2327603240466384E-2</v>
      </c>
      <c r="H57" s="105">
        <v>2155.8333333333335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4639.114583333333</v>
      </c>
      <c r="F58" s="50">
        <v>4761.666666666667</v>
      </c>
      <c r="G58" s="29">
        <f t="shared" si="0"/>
        <v>2.6417127909196168E-2</v>
      </c>
      <c r="H58" s="50">
        <v>4780.5</v>
      </c>
      <c r="I58" s="29">
        <f t="shared" si="4"/>
        <v>-3.9396158002997662E-3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5540.9</v>
      </c>
      <c r="F59" s="68">
        <v>5107.5</v>
      </c>
      <c r="G59" s="21">
        <f t="shared" si="0"/>
        <v>-7.8218339980869467E-2</v>
      </c>
      <c r="H59" s="68">
        <v>5157.5</v>
      </c>
      <c r="I59" s="21">
        <f t="shared" si="4"/>
        <v>-9.6946194861851666E-3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4621.3999999999996</v>
      </c>
      <c r="F60" s="70">
        <v>5039.5</v>
      </c>
      <c r="G60" s="21">
        <f t="shared" si="0"/>
        <v>9.0470420218981343E-2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17681.75</v>
      </c>
      <c r="F61" s="73">
        <v>21548.75</v>
      </c>
      <c r="G61" s="29">
        <f t="shared" si="0"/>
        <v>0.21870007210824721</v>
      </c>
      <c r="H61" s="73">
        <v>21548.75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6039.5416666666661</v>
      </c>
      <c r="F63" s="54">
        <v>6486.5</v>
      </c>
      <c r="G63" s="21">
        <f t="shared" si="0"/>
        <v>7.400533980917437E-2</v>
      </c>
      <c r="H63" s="54">
        <v>6486.5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12146.833333333334</v>
      </c>
      <c r="F65" s="46">
        <v>11498.75</v>
      </c>
      <c r="G65" s="21">
        <f t="shared" si="0"/>
        <v>-5.3354097775826392E-2</v>
      </c>
      <c r="H65" s="46">
        <v>11498.75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7046.6180555555557</v>
      </c>
      <c r="F66" s="46">
        <v>7576.7</v>
      </c>
      <c r="G66" s="21">
        <f t="shared" si="0"/>
        <v>7.5225014363667325E-2</v>
      </c>
      <c r="H66" s="46">
        <v>7605.2</v>
      </c>
      <c r="I66" s="21">
        <f t="shared" si="5"/>
        <v>-3.7474359648661444E-3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3821.55</v>
      </c>
      <c r="F67" s="46">
        <v>3855.5555555555557</v>
      </c>
      <c r="G67" s="21">
        <f t="shared" si="0"/>
        <v>8.8983673000629249E-3</v>
      </c>
      <c r="H67" s="46">
        <v>3837.5</v>
      </c>
      <c r="I67" s="21">
        <f t="shared" si="5"/>
        <v>4.7050307636627119E-3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3446.083333333333</v>
      </c>
      <c r="F68" s="58">
        <v>3642.1428571428573</v>
      </c>
      <c r="G68" s="31">
        <f t="shared" si="0"/>
        <v>5.6893436648230884E-2</v>
      </c>
      <c r="H68" s="58">
        <v>3642.1428571428573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3607.2</v>
      </c>
      <c r="F70" s="43">
        <v>3725.8</v>
      </c>
      <c r="G70" s="21">
        <f t="shared" si="0"/>
        <v>3.287868707030394E-2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2748.3333333333335</v>
      </c>
      <c r="F71" s="47">
        <v>2780.3333333333335</v>
      </c>
      <c r="G71" s="21">
        <f t="shared" si="0"/>
        <v>1.1643420254699817E-2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1315.5</v>
      </c>
      <c r="F72" s="47">
        <v>1336.875</v>
      </c>
      <c r="G72" s="21">
        <f t="shared" si="0"/>
        <v>1.6248574686431014E-2</v>
      </c>
      <c r="H72" s="47">
        <v>1336.875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2118.9444444444448</v>
      </c>
      <c r="F73" s="47">
        <v>2205.375</v>
      </c>
      <c r="G73" s="21">
        <f t="shared" si="0"/>
        <v>4.0789439186177431E-2</v>
      </c>
      <c r="H73" s="47">
        <v>2205.375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1643</v>
      </c>
      <c r="F74" s="50">
        <v>1621</v>
      </c>
      <c r="G74" s="21">
        <f t="shared" si="0"/>
        <v>-1.3390139987827145E-2</v>
      </c>
      <c r="H74" s="50">
        <v>1595</v>
      </c>
      <c r="I74" s="21">
        <f t="shared" si="5"/>
        <v>1.6300940438871474E-2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1450</v>
      </c>
      <c r="F77" s="32">
        <v>1269.4444444444443</v>
      </c>
      <c r="G77" s="21">
        <f t="shared" si="0"/>
        <v>-0.12452107279693493</v>
      </c>
      <c r="H77" s="32">
        <v>1382.5555555555557</v>
      </c>
      <c r="I77" s="21">
        <f t="shared" si="6"/>
        <v>-8.1813067588202337E-2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914.3</v>
      </c>
      <c r="F78" s="47">
        <v>802</v>
      </c>
      <c r="G78" s="21">
        <f t="shared" si="0"/>
        <v>-0.12282620584053369</v>
      </c>
      <c r="H78" s="47">
        <v>802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1457.7</v>
      </c>
      <c r="F79" s="47">
        <v>1504.9</v>
      </c>
      <c r="G79" s="21">
        <f t="shared" si="0"/>
        <v>3.2379776360019236E-2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</v>
      </c>
      <c r="F80" s="61">
        <v>1933.8</v>
      </c>
      <c r="G80" s="21">
        <f t="shared" si="0"/>
        <v>0.10794087315228593</v>
      </c>
      <c r="H80" s="61">
        <v>1929.8</v>
      </c>
      <c r="I80" s="21">
        <f t="shared" si="6"/>
        <v>2.072753653228314E-3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9" t="s">
        <v>3</v>
      </c>
      <c r="B13" s="155"/>
      <c r="C13" s="174" t="s">
        <v>0</v>
      </c>
      <c r="D13" s="176" t="s">
        <v>23</v>
      </c>
      <c r="E13" s="151" t="s">
        <v>218</v>
      </c>
      <c r="F13" s="168" t="s">
        <v>224</v>
      </c>
      <c r="G13" s="151" t="s">
        <v>197</v>
      </c>
      <c r="H13" s="168" t="s">
        <v>217</v>
      </c>
      <c r="I13" s="151" t="s">
        <v>187</v>
      </c>
    </row>
    <row r="14" spans="1:9" ht="38.25" customHeight="1" thickBot="1" x14ac:dyDescent="0.25">
      <c r="A14" s="150"/>
      <c r="B14" s="156"/>
      <c r="C14" s="175"/>
      <c r="D14" s="177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1481.21425</v>
      </c>
      <c r="F16" s="42">
        <v>1173.9499999999998</v>
      </c>
      <c r="G16" s="21">
        <f t="shared" ref="G16:G31" si="0">(F16-E16)/E16</f>
        <v>-0.20744078717849235</v>
      </c>
      <c r="H16" s="42">
        <v>1294.9000000000001</v>
      </c>
      <c r="I16" s="21">
        <f t="shared" ref="I16:I31" si="1">(F16-H16)/H16</f>
        <v>-9.3404896130975565E-2</v>
      </c>
    </row>
    <row r="17" spans="1:9" ht="16.5" x14ac:dyDescent="0.3">
      <c r="A17" s="37"/>
      <c r="B17" s="34" t="s">
        <v>18</v>
      </c>
      <c r="C17" s="15" t="s">
        <v>98</v>
      </c>
      <c r="D17" s="11" t="s">
        <v>83</v>
      </c>
      <c r="E17" s="46">
        <v>1652.9983333333334</v>
      </c>
      <c r="F17" s="46">
        <v>1386.4336666666668</v>
      </c>
      <c r="G17" s="21">
        <f t="shared" si="0"/>
        <v>-0.16126130395372448</v>
      </c>
      <c r="H17" s="46">
        <v>1476.4666666666667</v>
      </c>
      <c r="I17" s="21">
        <f t="shared" si="1"/>
        <v>-6.0978687858400618E-2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430.9325</v>
      </c>
      <c r="F18" s="46">
        <v>416.9</v>
      </c>
      <c r="G18" s="21">
        <f t="shared" si="0"/>
        <v>-3.2563104430508319E-2</v>
      </c>
      <c r="H18" s="46">
        <v>438.70000000000005</v>
      </c>
      <c r="I18" s="21">
        <f t="shared" si="1"/>
        <v>-4.9692272623660966E-2</v>
      </c>
    </row>
    <row r="19" spans="1:9" ht="16.5" x14ac:dyDescent="0.3">
      <c r="A19" s="37"/>
      <c r="B19" s="34" t="s">
        <v>19</v>
      </c>
      <c r="C19" s="15" t="s">
        <v>99</v>
      </c>
      <c r="D19" s="11" t="s">
        <v>161</v>
      </c>
      <c r="E19" s="46">
        <v>878.21499999999992</v>
      </c>
      <c r="F19" s="46">
        <v>1070.1999999999998</v>
      </c>
      <c r="G19" s="21">
        <f t="shared" si="0"/>
        <v>0.2186081995866615</v>
      </c>
      <c r="H19" s="46">
        <v>1122.6999999999998</v>
      </c>
      <c r="I19" s="21">
        <f t="shared" si="1"/>
        <v>-4.6762269528814474E-2</v>
      </c>
    </row>
    <row r="20" spans="1:9" ht="16.5" x14ac:dyDescent="0.3">
      <c r="A20" s="37"/>
      <c r="B20" s="34" t="s">
        <v>6</v>
      </c>
      <c r="C20" s="15" t="s">
        <v>86</v>
      </c>
      <c r="D20" s="11" t="s">
        <v>161</v>
      </c>
      <c r="E20" s="46">
        <v>1174.0017499999999</v>
      </c>
      <c r="F20" s="46">
        <v>1276.75</v>
      </c>
      <c r="G20" s="21">
        <f t="shared" si="0"/>
        <v>8.751967362910669E-2</v>
      </c>
      <c r="H20" s="46">
        <v>1307.25</v>
      </c>
      <c r="I20" s="21">
        <f t="shared" si="1"/>
        <v>-2.3331420921782368E-2</v>
      </c>
    </row>
    <row r="21" spans="1:9" ht="16.5" x14ac:dyDescent="0.3">
      <c r="A21" s="37"/>
      <c r="B21" s="34" t="s">
        <v>8</v>
      </c>
      <c r="C21" s="15" t="s">
        <v>89</v>
      </c>
      <c r="D21" s="11" t="s">
        <v>161</v>
      </c>
      <c r="E21" s="46">
        <v>2311.9848055555558</v>
      </c>
      <c r="F21" s="46">
        <v>2721.6277777777777</v>
      </c>
      <c r="G21" s="21">
        <f t="shared" si="0"/>
        <v>0.17718238080020049</v>
      </c>
      <c r="H21" s="46">
        <v>2749.3</v>
      </c>
      <c r="I21" s="21">
        <f t="shared" si="1"/>
        <v>-1.006518831055994E-2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529.05937500000005</v>
      </c>
      <c r="F22" s="46">
        <v>550.65</v>
      </c>
      <c r="G22" s="21">
        <f t="shared" si="0"/>
        <v>4.0809455460457403E-2</v>
      </c>
      <c r="H22" s="46">
        <v>552.4</v>
      </c>
      <c r="I22" s="21">
        <f t="shared" si="1"/>
        <v>-3.167994207096307E-3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1612.6757499999999</v>
      </c>
      <c r="F23" s="46">
        <v>1549.25</v>
      </c>
      <c r="G23" s="21">
        <f t="shared" si="0"/>
        <v>-3.9329511837701961E-2</v>
      </c>
      <c r="H23" s="46">
        <v>1551.4499999999998</v>
      </c>
      <c r="I23" s="21">
        <f t="shared" si="1"/>
        <v>-1.4180282961099736E-3</v>
      </c>
    </row>
    <row r="24" spans="1:9" ht="16.5" x14ac:dyDescent="0.3">
      <c r="A24" s="37"/>
      <c r="B24" s="34" t="s">
        <v>9</v>
      </c>
      <c r="C24" s="15" t="s">
        <v>88</v>
      </c>
      <c r="D24" s="13" t="s">
        <v>161</v>
      </c>
      <c r="E24" s="46">
        <v>1614.70875</v>
      </c>
      <c r="F24" s="46">
        <v>1621.15</v>
      </c>
      <c r="G24" s="21">
        <f t="shared" si="0"/>
        <v>3.989109491107967E-3</v>
      </c>
      <c r="H24" s="46">
        <v>1601.9</v>
      </c>
      <c r="I24" s="21">
        <f t="shared" si="1"/>
        <v>1.2016979836444222E-2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581.97924999999998</v>
      </c>
      <c r="F25" s="46">
        <v>558.65</v>
      </c>
      <c r="G25" s="21">
        <f t="shared" si="0"/>
        <v>-4.0086051177941485E-2</v>
      </c>
      <c r="H25" s="46">
        <v>549.9</v>
      </c>
      <c r="I25" s="21">
        <f t="shared" si="1"/>
        <v>1.591198399709038E-2</v>
      </c>
    </row>
    <row r="26" spans="1:9" ht="16.5" x14ac:dyDescent="0.3">
      <c r="A26" s="37"/>
      <c r="B26" s="34" t="s">
        <v>7</v>
      </c>
      <c r="C26" s="15" t="s">
        <v>87</v>
      </c>
      <c r="D26" s="13" t="s">
        <v>161</v>
      </c>
      <c r="E26" s="46">
        <v>780.75575000000003</v>
      </c>
      <c r="F26" s="46">
        <v>985.65</v>
      </c>
      <c r="G26" s="21">
        <f t="shared" si="0"/>
        <v>0.26243066413535848</v>
      </c>
      <c r="H26" s="46">
        <v>968.5</v>
      </c>
      <c r="I26" s="21">
        <f t="shared" si="1"/>
        <v>1.770779556014453E-2</v>
      </c>
    </row>
    <row r="27" spans="1:9" ht="16.5" x14ac:dyDescent="0.3">
      <c r="A27" s="37"/>
      <c r="B27" s="34" t="s">
        <v>13</v>
      </c>
      <c r="C27" s="15" t="s">
        <v>93</v>
      </c>
      <c r="D27" s="13" t="s">
        <v>81</v>
      </c>
      <c r="E27" s="46">
        <v>525.31174999999996</v>
      </c>
      <c r="F27" s="46">
        <v>546.15</v>
      </c>
      <c r="G27" s="21">
        <f t="shared" si="0"/>
        <v>3.9668349318285792E-2</v>
      </c>
      <c r="H27" s="46">
        <v>519.9</v>
      </c>
      <c r="I27" s="21">
        <f t="shared" si="1"/>
        <v>5.0490478938257359E-2</v>
      </c>
    </row>
    <row r="28" spans="1:9" ht="16.5" x14ac:dyDescent="0.3">
      <c r="A28" s="37"/>
      <c r="B28" s="34" t="s">
        <v>17</v>
      </c>
      <c r="C28" s="15" t="s">
        <v>97</v>
      </c>
      <c r="D28" s="13" t="s">
        <v>161</v>
      </c>
      <c r="E28" s="46">
        <v>926.25937499999998</v>
      </c>
      <c r="F28" s="46">
        <v>1029.5</v>
      </c>
      <c r="G28" s="21">
        <f t="shared" si="0"/>
        <v>0.11145973556273051</v>
      </c>
      <c r="H28" s="46">
        <v>969.4</v>
      </c>
      <c r="I28" s="21">
        <f t="shared" si="1"/>
        <v>6.1997111615432254E-2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551.77074999999991</v>
      </c>
      <c r="F29" s="46">
        <v>558.65</v>
      </c>
      <c r="G29" s="21">
        <f t="shared" si="0"/>
        <v>1.2467587308678597E-2</v>
      </c>
      <c r="H29" s="46">
        <v>524.9</v>
      </c>
      <c r="I29" s="21">
        <f t="shared" si="1"/>
        <v>6.4297961516479332E-2</v>
      </c>
    </row>
    <row r="30" spans="1:9" ht="16.5" x14ac:dyDescent="0.3">
      <c r="A30" s="37"/>
      <c r="B30" s="34" t="s">
        <v>4</v>
      </c>
      <c r="C30" s="15" t="s">
        <v>84</v>
      </c>
      <c r="D30" s="13" t="s">
        <v>161</v>
      </c>
      <c r="E30" s="46">
        <v>1279.3607500000001</v>
      </c>
      <c r="F30" s="46">
        <v>1823.65</v>
      </c>
      <c r="G30" s="21">
        <f t="shared" si="0"/>
        <v>0.42543844650541296</v>
      </c>
      <c r="H30" s="46">
        <v>1647.4</v>
      </c>
      <c r="I30" s="21">
        <f t="shared" si="1"/>
        <v>0.10698676702683015</v>
      </c>
    </row>
    <row r="31" spans="1:9" ht="17.25" thickBot="1" x14ac:dyDescent="0.35">
      <c r="A31" s="38"/>
      <c r="B31" s="36" t="s">
        <v>10</v>
      </c>
      <c r="C31" s="16" t="s">
        <v>90</v>
      </c>
      <c r="D31" s="12" t="s">
        <v>161</v>
      </c>
      <c r="E31" s="49">
        <v>1489.4275000000002</v>
      </c>
      <c r="F31" s="49">
        <v>1298.9499999999998</v>
      </c>
      <c r="G31" s="23">
        <f t="shared" si="0"/>
        <v>-0.12788638587645279</v>
      </c>
      <c r="H31" s="49">
        <v>1169.4000000000001</v>
      </c>
      <c r="I31" s="23">
        <f t="shared" si="1"/>
        <v>0.11078330767915145</v>
      </c>
    </row>
    <row r="32" spans="1:9" ht="15.75" customHeight="1" thickBot="1" x14ac:dyDescent="0.25">
      <c r="A32" s="161" t="s">
        <v>188</v>
      </c>
      <c r="B32" s="162"/>
      <c r="C32" s="162"/>
      <c r="D32" s="163"/>
      <c r="E32" s="106">
        <f>SUM(E16:E31)</f>
        <v>17820.655638888889</v>
      </c>
      <c r="F32" s="107">
        <f>SUM(F16:F31)</f>
        <v>18568.111444444443</v>
      </c>
      <c r="G32" s="108">
        <f t="shared" ref="G32" si="2">(F32-E32)/E32</f>
        <v>4.1943227045161458E-2</v>
      </c>
      <c r="H32" s="107">
        <f>SUM(H16:H31)</f>
        <v>18444.466666666664</v>
      </c>
      <c r="I32" s="111">
        <f t="shared" ref="I32" si="3">(F32-H32)/H32</f>
        <v>6.7036244534646018E-3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1997.9817857142857</v>
      </c>
      <c r="F34" s="54">
        <v>1979.7249999999999</v>
      </c>
      <c r="G34" s="21">
        <f>(F34-E34)/E34</f>
        <v>-9.1376136883845171E-3</v>
      </c>
      <c r="H34" s="54">
        <v>2017.05</v>
      </c>
      <c r="I34" s="21">
        <f>(F34-H34)/H34</f>
        <v>-1.850474703155601E-2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1508.2557499999998</v>
      </c>
      <c r="F35" s="46">
        <v>2408.1999999999998</v>
      </c>
      <c r="G35" s="21">
        <f>(F35-E35)/E35</f>
        <v>0.59667881259527777</v>
      </c>
      <c r="H35" s="46">
        <v>2372.4</v>
      </c>
      <c r="I35" s="21">
        <f>(F35-H35)/H35</f>
        <v>1.5090204012813913E-2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2005.3191666666664</v>
      </c>
      <c r="F36" s="46">
        <v>2175.6999999999998</v>
      </c>
      <c r="G36" s="21">
        <f>(F36-E36)/E36</f>
        <v>8.4964446640455854E-2</v>
      </c>
      <c r="H36" s="46">
        <v>2138.567</v>
      </c>
      <c r="I36" s="21">
        <f>(F36-H36)/H36</f>
        <v>1.7363496210312704E-2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2158.3829166666665</v>
      </c>
      <c r="F37" s="46">
        <v>2366.4250000000002</v>
      </c>
      <c r="G37" s="21">
        <f>(F37-E37)/E37</f>
        <v>9.6387940122611274E-2</v>
      </c>
      <c r="H37" s="46">
        <v>2310.7669999999998</v>
      </c>
      <c r="I37" s="21">
        <f>(F37-H37)/H37</f>
        <v>2.408637478378407E-2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1621.4875000000002</v>
      </c>
      <c r="F38" s="49">
        <v>1691.6666666666665</v>
      </c>
      <c r="G38" s="23">
        <f>(F38-E38)/E38</f>
        <v>4.3280732455024368E-2</v>
      </c>
      <c r="H38" s="49">
        <v>1581.25</v>
      </c>
      <c r="I38" s="23">
        <f>(F38-H38)/H38</f>
        <v>6.9828722002634944E-2</v>
      </c>
    </row>
    <row r="39" spans="1:9" ht="15.75" customHeight="1" thickBot="1" x14ac:dyDescent="0.25">
      <c r="A39" s="161" t="s">
        <v>189</v>
      </c>
      <c r="B39" s="162"/>
      <c r="C39" s="162"/>
      <c r="D39" s="163"/>
      <c r="E39" s="86">
        <f>SUM(E34:E38)</f>
        <v>9291.4271190476175</v>
      </c>
      <c r="F39" s="109">
        <f>SUM(F34:F38)</f>
        <v>10621.716666666665</v>
      </c>
      <c r="G39" s="110">
        <f t="shared" ref="G39" si="4">(F39-E39)/E39</f>
        <v>0.14317386668103191</v>
      </c>
      <c r="H39" s="109">
        <f>SUM(H34:H38)</f>
        <v>10420.034</v>
      </c>
      <c r="I39" s="111">
        <f t="shared" ref="I39" si="5">(F39-H39)/H39</f>
        <v>1.9355279135045596E-2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11029.75</v>
      </c>
      <c r="F41" s="46">
        <v>10617.25</v>
      </c>
      <c r="G41" s="21">
        <f t="shared" ref="G41:G46" si="6">(F41-E41)/E41</f>
        <v>-3.7398853101838207E-2</v>
      </c>
      <c r="H41" s="46">
        <v>11617.25</v>
      </c>
      <c r="I41" s="21">
        <f t="shared" ref="I41:I46" si="7">(F41-H41)/H41</f>
        <v>-8.6078891303880009E-2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5915.55</v>
      </c>
      <c r="F42" s="46">
        <v>5823.2</v>
      </c>
      <c r="G42" s="21">
        <f t="shared" si="6"/>
        <v>-1.5611397080575832E-2</v>
      </c>
      <c r="H42" s="46">
        <v>6250</v>
      </c>
      <c r="I42" s="21">
        <f t="shared" si="7"/>
        <v>-6.8288000000000029E-2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26372.915277777778</v>
      </c>
      <c r="F43" s="57">
        <v>27015</v>
      </c>
      <c r="G43" s="21">
        <f t="shared" si="6"/>
        <v>2.4346368820410701E-2</v>
      </c>
      <c r="H43" s="57">
        <v>27431.599999999999</v>
      </c>
      <c r="I43" s="21">
        <f t="shared" si="7"/>
        <v>-1.5186864783680084E-2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14839.028055555555</v>
      </c>
      <c r="F44" s="47">
        <v>14977.111111111111</v>
      </c>
      <c r="G44" s="21">
        <f t="shared" si="6"/>
        <v>9.3053975663763278E-3</v>
      </c>
      <c r="H44" s="47">
        <v>15185.411111111112</v>
      </c>
      <c r="I44" s="21">
        <f t="shared" si="7"/>
        <v>-1.371711298929462E-2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9968.5119047619046</v>
      </c>
      <c r="F45" s="47">
        <v>9968.5714285714294</v>
      </c>
      <c r="G45" s="21">
        <f t="shared" si="6"/>
        <v>5.9711830705973398E-6</v>
      </c>
      <c r="H45" s="47">
        <v>9968.5714285714294</v>
      </c>
      <c r="I45" s="21">
        <f t="shared" si="7"/>
        <v>0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12674.419642857143</v>
      </c>
      <c r="F46" s="50">
        <v>12690</v>
      </c>
      <c r="G46" s="31">
        <f t="shared" si="6"/>
        <v>1.2292757839714912E-3</v>
      </c>
      <c r="H46" s="50">
        <v>12690</v>
      </c>
      <c r="I46" s="31">
        <f t="shared" si="7"/>
        <v>0</v>
      </c>
    </row>
    <row r="47" spans="1:9" ht="15.75" customHeight="1" thickBot="1" x14ac:dyDescent="0.25">
      <c r="A47" s="161" t="s">
        <v>190</v>
      </c>
      <c r="B47" s="162"/>
      <c r="C47" s="162"/>
      <c r="D47" s="163"/>
      <c r="E47" s="86">
        <f>SUM(E41:E46)</f>
        <v>80800.174880952385</v>
      </c>
      <c r="F47" s="86">
        <f>SUM(F41:F46)</f>
        <v>81091.132539682541</v>
      </c>
      <c r="G47" s="110">
        <f t="shared" ref="G47" si="8">(F47-E47)/E47</f>
        <v>3.600953329109017E-3</v>
      </c>
      <c r="H47" s="109">
        <f>SUM(H41:H46)</f>
        <v>83142.832539682538</v>
      </c>
      <c r="I47" s="111">
        <f t="shared" ref="I47" si="9">(F47-H47)/H47</f>
        <v>-2.4676811425936907E-2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26057.944444444445</v>
      </c>
      <c r="F49" s="43">
        <v>27067.777777777777</v>
      </c>
      <c r="G49" s="21">
        <f t="shared" ref="G49:G54" si="10">(F49-E49)/E49</f>
        <v>3.8753376556093955E-2</v>
      </c>
      <c r="H49" s="43">
        <v>27101</v>
      </c>
      <c r="I49" s="21">
        <f t="shared" ref="I49:I54" si="11">(F49-H49)/H49</f>
        <v>-1.2258670241770645E-3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6034.4444444444443</v>
      </c>
      <c r="G50" s="21">
        <f t="shared" si="10"/>
        <v>-4.785041224970219E-4</v>
      </c>
      <c r="H50" s="47">
        <v>6034.4444444444443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 t="shared" si="10"/>
        <v>2.5942692592064131E-5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18064.362178571428</v>
      </c>
      <c r="F52" s="47">
        <v>18983.015777777779</v>
      </c>
      <c r="G52" s="21">
        <f t="shared" si="10"/>
        <v>5.0854471922406962E-2</v>
      </c>
      <c r="H52" s="47">
        <v>18591.349111111111</v>
      </c>
      <c r="I52" s="21">
        <f t="shared" si="11"/>
        <v>2.1067146032591497E-2</v>
      </c>
    </row>
    <row r="53" spans="1:9" ht="16.5" x14ac:dyDescent="0.3">
      <c r="A53" s="37"/>
      <c r="B53" s="34" t="s">
        <v>45</v>
      </c>
      <c r="C53" s="15" t="s">
        <v>109</v>
      </c>
      <c r="D53" s="13" t="s">
        <v>108</v>
      </c>
      <c r="E53" s="47">
        <v>6359.666666666667</v>
      </c>
      <c r="F53" s="47">
        <v>6125.5555555555557</v>
      </c>
      <c r="G53" s="21">
        <f t="shared" si="10"/>
        <v>-3.6811852473050681E-2</v>
      </c>
      <c r="H53" s="47">
        <v>5943.8888888888887</v>
      </c>
      <c r="I53" s="21">
        <f t="shared" si="11"/>
        <v>3.0563604075147261E-2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1975.5714285714287</v>
      </c>
      <c r="F54" s="50">
        <v>2217.5</v>
      </c>
      <c r="G54" s="31">
        <f t="shared" si="10"/>
        <v>0.12246004772579357</v>
      </c>
      <c r="H54" s="50">
        <v>2115</v>
      </c>
      <c r="I54" s="31">
        <f t="shared" si="11"/>
        <v>4.8463356973995272E-2</v>
      </c>
    </row>
    <row r="55" spans="1:9" ht="15.75" customHeight="1" thickBot="1" x14ac:dyDescent="0.25">
      <c r="A55" s="161" t="s">
        <v>191</v>
      </c>
      <c r="B55" s="162"/>
      <c r="C55" s="162"/>
      <c r="D55" s="163"/>
      <c r="E55" s="86">
        <f>SUM(E49:E54)</f>
        <v>77768.128051587322</v>
      </c>
      <c r="F55" s="86">
        <f>SUM(F49:F54)</f>
        <v>79702.04355555556</v>
      </c>
      <c r="G55" s="110">
        <f t="shared" ref="G55" si="12">(F55-E55)/E55</f>
        <v>2.4867713193319745E-2</v>
      </c>
      <c r="H55" s="86">
        <f>SUM(H49:H54)</f>
        <v>79059.43244444445</v>
      </c>
      <c r="I55" s="111">
        <f t="shared" ref="I55" si="13">(F55-H55)/H55</f>
        <v>8.1282029385004277E-3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5540.9</v>
      </c>
      <c r="F57" s="66">
        <v>5107.5</v>
      </c>
      <c r="G57" s="22">
        <f t="shared" ref="G57:G65" si="14">(F57-E57)/E57</f>
        <v>-7.8218339980869467E-2</v>
      </c>
      <c r="H57" s="66">
        <v>5157.5</v>
      </c>
      <c r="I57" s="22">
        <f t="shared" ref="I57:I65" si="15">(F57-H57)/H57</f>
        <v>-9.6946194861851666E-3</v>
      </c>
    </row>
    <row r="58" spans="1:9" ht="16.5" x14ac:dyDescent="0.3">
      <c r="A58" s="118"/>
      <c r="B58" s="99" t="s">
        <v>43</v>
      </c>
      <c r="C58" s="15" t="s">
        <v>119</v>
      </c>
      <c r="D58" s="11" t="s">
        <v>114</v>
      </c>
      <c r="E58" s="47">
        <v>4639.114583333333</v>
      </c>
      <c r="F58" s="47">
        <v>4761.666666666667</v>
      </c>
      <c r="G58" s="21">
        <f t="shared" si="14"/>
        <v>2.6417127909196168E-2</v>
      </c>
      <c r="H58" s="47">
        <v>4780.5</v>
      </c>
      <c r="I58" s="21">
        <f t="shared" si="15"/>
        <v>-3.9396158002997662E-3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 t="shared" si="14"/>
        <v>0</v>
      </c>
      <c r="H59" s="70">
        <v>3750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2047.1666666666667</v>
      </c>
      <c r="F60" s="70">
        <v>2031.6666666666667</v>
      </c>
      <c r="G60" s="21">
        <f t="shared" si="14"/>
        <v>-7.5714402019050721E-3</v>
      </c>
      <c r="H60" s="70">
        <v>2031.6666666666667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5500</v>
      </c>
      <c r="F61" s="105">
        <v>5500</v>
      </c>
      <c r="G61" s="21">
        <f t="shared" si="14"/>
        <v>0</v>
      </c>
      <c r="H61" s="105">
        <v>5500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2108.75</v>
      </c>
      <c r="F62" s="73">
        <v>2155.8333333333335</v>
      </c>
      <c r="G62" s="29">
        <f t="shared" si="14"/>
        <v>2.2327603240466384E-2</v>
      </c>
      <c r="H62" s="73">
        <v>2155.8333333333335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4621.3999999999996</v>
      </c>
      <c r="F63" s="68">
        <v>5039.5</v>
      </c>
      <c r="G63" s="21">
        <f t="shared" si="14"/>
        <v>9.0470420218981343E-2</v>
      </c>
      <c r="H63" s="68">
        <v>5039.5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17681.75</v>
      </c>
      <c r="F64" s="70">
        <v>21548.75</v>
      </c>
      <c r="G64" s="21">
        <f t="shared" si="14"/>
        <v>0.21870007210824721</v>
      </c>
      <c r="H64" s="70">
        <v>21548.75</v>
      </c>
      <c r="I64" s="21">
        <f t="shared" si="15"/>
        <v>0</v>
      </c>
    </row>
    <row r="65" spans="1:9" ht="16.5" customHeight="1" thickBot="1" x14ac:dyDescent="0.35">
      <c r="A65" s="119"/>
      <c r="B65" s="100" t="s">
        <v>39</v>
      </c>
      <c r="C65" s="16" t="s">
        <v>116</v>
      </c>
      <c r="D65" s="12" t="s">
        <v>114</v>
      </c>
      <c r="E65" s="50">
        <v>4027.8333333333335</v>
      </c>
      <c r="F65" s="73">
        <v>3775.4285714285716</v>
      </c>
      <c r="G65" s="29">
        <f t="shared" si="14"/>
        <v>-6.26651455053822E-2</v>
      </c>
      <c r="H65" s="73">
        <v>3730.4285714285716</v>
      </c>
      <c r="I65" s="29">
        <f t="shared" si="15"/>
        <v>1.2062957147780799E-2</v>
      </c>
    </row>
    <row r="66" spans="1:9" ht="15.75" customHeight="1" thickBot="1" x14ac:dyDescent="0.25">
      <c r="A66" s="161" t="s">
        <v>192</v>
      </c>
      <c r="B66" s="172"/>
      <c r="C66" s="172"/>
      <c r="D66" s="173"/>
      <c r="E66" s="106">
        <f>SUM(E57:E65)</f>
        <v>49916.914583333339</v>
      </c>
      <c r="F66" s="106">
        <f>SUM(F57:F65)</f>
        <v>53670.345238095244</v>
      </c>
      <c r="G66" s="108">
        <f t="shared" ref="G66" si="16">(F66-E66)/E66</f>
        <v>7.5193562865264338E-2</v>
      </c>
      <c r="H66" s="106">
        <f>SUM(H57:H65)</f>
        <v>53694.178571428572</v>
      </c>
      <c r="I66" s="111">
        <f t="shared" ref="I66" si="17">(F66-H66)/H66</f>
        <v>-4.4387183056769088E-4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7046.6180555555557</v>
      </c>
      <c r="F68" s="54">
        <v>7576.7</v>
      </c>
      <c r="G68" s="21">
        <f t="shared" ref="G68:G73" si="18">(F68-E68)/E68</f>
        <v>7.5225014363667325E-2</v>
      </c>
      <c r="H68" s="54">
        <v>7605.2</v>
      </c>
      <c r="I68" s="21">
        <f t="shared" ref="I68:I73" si="19">(F68-H68)/H68</f>
        <v>-3.7474359648661444E-3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6039.5416666666661</v>
      </c>
      <c r="F69" s="46">
        <v>6486.5</v>
      </c>
      <c r="G69" s="21">
        <f t="shared" si="18"/>
        <v>7.400533980917437E-2</v>
      </c>
      <c r="H69" s="46">
        <v>6486.5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 t="shared" si="18"/>
        <v>0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12146.833333333334</v>
      </c>
      <c r="F71" s="46">
        <v>11498.75</v>
      </c>
      <c r="G71" s="21">
        <f t="shared" si="18"/>
        <v>-5.3354097775826392E-2</v>
      </c>
      <c r="H71" s="46">
        <v>11498.75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3446.083333333333</v>
      </c>
      <c r="F72" s="46">
        <v>3642.1428571428573</v>
      </c>
      <c r="G72" s="21">
        <f t="shared" si="18"/>
        <v>5.6893436648230884E-2</v>
      </c>
      <c r="H72" s="46">
        <v>3642.1428571428573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3821.55</v>
      </c>
      <c r="F73" s="58">
        <v>3855.5555555555557</v>
      </c>
      <c r="G73" s="31">
        <f t="shared" si="18"/>
        <v>8.8983673000629249E-3</v>
      </c>
      <c r="H73" s="58">
        <v>3837.5</v>
      </c>
      <c r="I73" s="31">
        <f t="shared" si="19"/>
        <v>4.7050307636627119E-3</v>
      </c>
    </row>
    <row r="74" spans="1:9" ht="15.75" customHeight="1" thickBot="1" x14ac:dyDescent="0.25">
      <c r="A74" s="161" t="s">
        <v>214</v>
      </c>
      <c r="B74" s="162"/>
      <c r="C74" s="162"/>
      <c r="D74" s="163"/>
      <c r="E74" s="86">
        <f>SUM(E68:E73)</f>
        <v>79547.251388888879</v>
      </c>
      <c r="F74" s="86">
        <f>SUM(F68:F73)</f>
        <v>80106.273412698414</v>
      </c>
      <c r="G74" s="110">
        <f t="shared" ref="G74" si="20">(F74-E74)/E74</f>
        <v>7.0275466977055001E-3</v>
      </c>
      <c r="H74" s="86">
        <f>SUM(H68:H73)</f>
        <v>80116.717857142852</v>
      </c>
      <c r="I74" s="111">
        <f t="shared" ref="I74" si="21">(F74-H74)/H74</f>
        <v>-1.303653559930101E-4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3607.2</v>
      </c>
      <c r="F76" s="43">
        <v>3725.8</v>
      </c>
      <c r="G76" s="21">
        <f>(F76-E76)/E76</f>
        <v>3.287868707030394E-2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2748.3333333333335</v>
      </c>
      <c r="F77" s="47">
        <v>2780.3333333333335</v>
      </c>
      <c r="G77" s="21">
        <f>(F77-E77)/E77</f>
        <v>1.1643420254699817E-2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1315.5</v>
      </c>
      <c r="F78" s="47">
        <v>1336.875</v>
      </c>
      <c r="G78" s="21">
        <f>(F78-E78)/E78</f>
        <v>1.6248574686431014E-2</v>
      </c>
      <c r="H78" s="47">
        <v>1336.875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2118.9444444444448</v>
      </c>
      <c r="F79" s="47">
        <v>2205.375</v>
      </c>
      <c r="G79" s="21">
        <f>(F79-E79)/E79</f>
        <v>4.0789439186177431E-2</v>
      </c>
      <c r="H79" s="47">
        <v>2205.375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1643</v>
      </c>
      <c r="F80" s="50">
        <v>1621</v>
      </c>
      <c r="G80" s="21">
        <f>(F80-E80)/E80</f>
        <v>-1.3390139987827145E-2</v>
      </c>
      <c r="H80" s="50">
        <v>1595</v>
      </c>
      <c r="I80" s="21">
        <f>(F80-H80)/H80</f>
        <v>1.6300940438871474E-2</v>
      </c>
    </row>
    <row r="81" spans="1:11" ht="15.75" customHeight="1" thickBot="1" x14ac:dyDescent="0.25">
      <c r="A81" s="161" t="s">
        <v>193</v>
      </c>
      <c r="B81" s="162"/>
      <c r="C81" s="162"/>
      <c r="D81" s="163"/>
      <c r="E81" s="86">
        <f>SUM(E76:E80)</f>
        <v>11432.977777777778</v>
      </c>
      <c r="F81" s="86">
        <f>SUM(F76:F80)</f>
        <v>11669.383333333333</v>
      </c>
      <c r="G81" s="110">
        <f t="shared" ref="G81" si="22">(F81-E81)/E81</f>
        <v>2.067751378079781E-2</v>
      </c>
      <c r="H81" s="86">
        <f>SUM(H76:H80)</f>
        <v>11643.383333333333</v>
      </c>
      <c r="I81" s="111">
        <f t="shared" ref="I81" si="23">(F81-H81)/H81</f>
        <v>2.2330279142803566E-3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1450</v>
      </c>
      <c r="F83" s="140">
        <v>1269.4444444444443</v>
      </c>
      <c r="G83" s="22">
        <f t="shared" ref="G83:G89" si="24">(F83-E83)/E83</f>
        <v>-0.12452107279693493</v>
      </c>
      <c r="H83" s="140">
        <v>1382.5555555555557</v>
      </c>
      <c r="I83" s="22">
        <f t="shared" ref="I83:I89" si="25">(F83-H83)/H83</f>
        <v>-8.1813067588202337E-2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1466.4285714285713</v>
      </c>
      <c r="G84" s="21">
        <f t="shared" si="24"/>
        <v>0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914.3</v>
      </c>
      <c r="F85" s="47">
        <v>802</v>
      </c>
      <c r="G85" s="21">
        <f t="shared" si="24"/>
        <v>-0.12282620584053369</v>
      </c>
      <c r="H85" s="47">
        <v>802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1457.7</v>
      </c>
      <c r="F86" s="47">
        <v>1504.9</v>
      </c>
      <c r="G86" s="21">
        <f t="shared" si="24"/>
        <v>3.2379776360019236E-2</v>
      </c>
      <c r="H86" s="47">
        <v>1504.9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8830</v>
      </c>
      <c r="G87" s="21">
        <f t="shared" si="24"/>
        <v>9.1428571428571435E-3</v>
      </c>
      <c r="H87" s="61">
        <v>8830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3910.8</v>
      </c>
      <c r="F88" s="61">
        <v>3988.8</v>
      </c>
      <c r="G88" s="21">
        <f t="shared" si="24"/>
        <v>1.9944768333844738E-2</v>
      </c>
      <c r="H88" s="61">
        <v>3988.8</v>
      </c>
      <c r="I88" s="21">
        <f t="shared" si="25"/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1745.4</v>
      </c>
      <c r="F89" s="50">
        <v>1933.8</v>
      </c>
      <c r="G89" s="23">
        <f t="shared" si="24"/>
        <v>0.10794087315228593</v>
      </c>
      <c r="H89" s="50">
        <v>1929.8</v>
      </c>
      <c r="I89" s="23">
        <f t="shared" si="25"/>
        <v>2.072753653228314E-3</v>
      </c>
    </row>
    <row r="90" spans="1:11" ht="15.75" customHeight="1" thickBot="1" x14ac:dyDescent="0.25">
      <c r="A90" s="161" t="s">
        <v>194</v>
      </c>
      <c r="B90" s="162"/>
      <c r="C90" s="162"/>
      <c r="D90" s="163"/>
      <c r="E90" s="86">
        <f>SUM(E83:E89)</f>
        <v>19694.628571428573</v>
      </c>
      <c r="F90" s="86">
        <f>SUM(F83:F89)</f>
        <v>19795.373015873014</v>
      </c>
      <c r="G90" s="120">
        <f t="shared" ref="G90:G91" si="26">(F90-E90)/E90</f>
        <v>5.1153259417439862E-3</v>
      </c>
      <c r="H90" s="86">
        <f>SUM(H83:H89)</f>
        <v>19904.484126984127</v>
      </c>
      <c r="I90" s="111">
        <f t="shared" ref="I90:I91" si="27">(F90-H90)/H90</f>
        <v>-5.4817351916794108E-3</v>
      </c>
    </row>
    <row r="91" spans="1:11" ht="15.75" customHeight="1" thickBot="1" x14ac:dyDescent="0.25">
      <c r="A91" s="161" t="s">
        <v>195</v>
      </c>
      <c r="B91" s="162"/>
      <c r="C91" s="162"/>
      <c r="D91" s="163"/>
      <c r="E91" s="106">
        <f>SUM(E90+E81+E74+E66+E55+E47+E39+E32)</f>
        <v>346272.1580119048</v>
      </c>
      <c r="F91" s="106">
        <f>SUM(F32,F39,F47,F55,F66,F74,F81,F90)</f>
        <v>355224.3792063492</v>
      </c>
      <c r="G91" s="108">
        <f t="shared" si="26"/>
        <v>2.5853136001008265E-2</v>
      </c>
      <c r="H91" s="106">
        <f>SUM(H32,H39,H47,H55,H66,H74,H81,H90)</f>
        <v>356425.52953968261</v>
      </c>
      <c r="I91" s="121">
        <f t="shared" si="27"/>
        <v>-3.369989615740141E-3</v>
      </c>
      <c r="J91" s="122"/>
    </row>
    <row r="92" spans="1:11" x14ac:dyDescent="0.25">
      <c r="E92" s="123"/>
      <c r="F92" s="123"/>
      <c r="K92" s="124"/>
    </row>
    <row r="95" spans="1:11" x14ac:dyDescent="0.25">
      <c r="E95" s="147"/>
      <c r="F95" s="147"/>
      <c r="G95" s="147"/>
      <c r="H95" s="147"/>
      <c r="I95" s="147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4.25" customWidth="1"/>
    <col min="4" max="4" width="12.125" customWidth="1"/>
    <col min="5" max="5" width="11" customWidth="1"/>
    <col min="6" max="6" width="9.87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5" t="s">
        <v>3</v>
      </c>
      <c r="B13" s="155"/>
      <c r="C13" s="157" t="s">
        <v>0</v>
      </c>
      <c r="D13" s="151" t="s">
        <v>207</v>
      </c>
      <c r="E13" s="151" t="s">
        <v>208</v>
      </c>
      <c r="F13" s="151" t="s">
        <v>209</v>
      </c>
      <c r="G13" s="151" t="s">
        <v>210</v>
      </c>
      <c r="H13" s="151" t="s">
        <v>211</v>
      </c>
      <c r="I13" s="151" t="s">
        <v>212</v>
      </c>
    </row>
    <row r="14" spans="1:9" ht="42.75" customHeight="1" thickBot="1" x14ac:dyDescent="0.25">
      <c r="A14" s="156"/>
      <c r="B14" s="156"/>
      <c r="C14" s="158"/>
      <c r="D14" s="171"/>
      <c r="E14" s="171"/>
      <c r="F14" s="171"/>
      <c r="G14" s="152"/>
      <c r="H14" s="152"/>
      <c r="I14" s="171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1587.5</v>
      </c>
      <c r="E16" s="139">
        <v>2000</v>
      </c>
      <c r="F16" s="139">
        <v>2000</v>
      </c>
      <c r="G16" s="140">
        <v>2250</v>
      </c>
      <c r="H16" s="140">
        <v>1500</v>
      </c>
      <c r="I16" s="83">
        <v>1867.5</v>
      </c>
    </row>
    <row r="17" spans="1:9" ht="16.5" x14ac:dyDescent="0.3">
      <c r="A17" s="92"/>
      <c r="B17" s="141" t="s">
        <v>5</v>
      </c>
      <c r="C17" s="15" t="s">
        <v>164</v>
      </c>
      <c r="D17" s="93">
        <v>1412.5</v>
      </c>
      <c r="E17" s="93">
        <v>1750</v>
      </c>
      <c r="F17" s="93">
        <v>2500</v>
      </c>
      <c r="G17" s="32">
        <v>1500</v>
      </c>
      <c r="H17" s="32">
        <v>1416</v>
      </c>
      <c r="I17" s="83">
        <v>1715.7</v>
      </c>
    </row>
    <row r="18" spans="1:9" ht="16.5" x14ac:dyDescent="0.3">
      <c r="A18" s="92"/>
      <c r="B18" s="141" t="s">
        <v>6</v>
      </c>
      <c r="C18" s="15" t="s">
        <v>165</v>
      </c>
      <c r="D18" s="93">
        <v>1112.5</v>
      </c>
      <c r="E18" s="93">
        <v>1750</v>
      </c>
      <c r="F18" s="93">
        <v>1625</v>
      </c>
      <c r="G18" s="32">
        <v>1000</v>
      </c>
      <c r="H18" s="32">
        <v>1416</v>
      </c>
      <c r="I18" s="83">
        <v>1380.7</v>
      </c>
    </row>
    <row r="19" spans="1:9" ht="16.5" x14ac:dyDescent="0.3">
      <c r="A19" s="92"/>
      <c r="B19" s="141" t="s">
        <v>7</v>
      </c>
      <c r="C19" s="15" t="s">
        <v>166</v>
      </c>
      <c r="D19" s="93">
        <v>862.5</v>
      </c>
      <c r="E19" s="93">
        <v>500</v>
      </c>
      <c r="F19" s="93">
        <v>1625</v>
      </c>
      <c r="G19" s="32">
        <v>1125</v>
      </c>
      <c r="H19" s="32">
        <v>1000</v>
      </c>
      <c r="I19" s="83">
        <v>1022.5</v>
      </c>
    </row>
    <row r="20" spans="1:9" ht="16.5" x14ac:dyDescent="0.3">
      <c r="A20" s="92"/>
      <c r="B20" s="141" t="s">
        <v>8</v>
      </c>
      <c r="C20" s="15" t="s">
        <v>167</v>
      </c>
      <c r="D20" s="93">
        <v>2612.5</v>
      </c>
      <c r="E20" s="93">
        <v>2250</v>
      </c>
      <c r="F20" s="93">
        <v>2500</v>
      </c>
      <c r="G20" s="32">
        <v>2500</v>
      </c>
      <c r="H20" s="32">
        <v>2166</v>
      </c>
      <c r="I20" s="83">
        <v>2405.6999999999998</v>
      </c>
    </row>
    <row r="21" spans="1:9" ht="16.5" x14ac:dyDescent="0.3">
      <c r="A21" s="92"/>
      <c r="B21" s="141" t="s">
        <v>9</v>
      </c>
      <c r="C21" s="15" t="s">
        <v>168</v>
      </c>
      <c r="D21" s="93">
        <v>1537.5</v>
      </c>
      <c r="E21" s="93">
        <v>1500</v>
      </c>
      <c r="F21" s="93">
        <v>1750</v>
      </c>
      <c r="G21" s="32">
        <v>2250</v>
      </c>
      <c r="H21" s="32">
        <v>1500</v>
      </c>
      <c r="I21" s="83">
        <v>1707.5</v>
      </c>
    </row>
    <row r="22" spans="1:9" ht="16.5" x14ac:dyDescent="0.3">
      <c r="A22" s="92"/>
      <c r="B22" s="141" t="s">
        <v>10</v>
      </c>
      <c r="C22" s="15" t="s">
        <v>169</v>
      </c>
      <c r="D22" s="93">
        <v>1187.5</v>
      </c>
      <c r="E22" s="93">
        <v>1250</v>
      </c>
      <c r="F22" s="93">
        <v>1500</v>
      </c>
      <c r="G22" s="32">
        <v>1000</v>
      </c>
      <c r="H22" s="32">
        <v>1083</v>
      </c>
      <c r="I22" s="83">
        <v>1204.0999999999999</v>
      </c>
    </row>
    <row r="23" spans="1:9" ht="16.5" x14ac:dyDescent="0.3">
      <c r="A23" s="92"/>
      <c r="B23" s="141" t="s">
        <v>11</v>
      </c>
      <c r="C23" s="15" t="s">
        <v>170</v>
      </c>
      <c r="D23" s="93">
        <v>462.5</v>
      </c>
      <c r="E23" s="93">
        <v>350</v>
      </c>
      <c r="F23" s="93">
        <v>500</v>
      </c>
      <c r="G23" s="32">
        <v>375</v>
      </c>
      <c r="H23" s="32">
        <v>400</v>
      </c>
      <c r="I23" s="83">
        <v>417.5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500</v>
      </c>
      <c r="F24" s="93">
        <v>750</v>
      </c>
      <c r="G24" s="32">
        <v>500</v>
      </c>
      <c r="H24" s="32">
        <v>500</v>
      </c>
      <c r="I24" s="83">
        <v>562.5</v>
      </c>
    </row>
    <row r="25" spans="1:9" ht="16.5" x14ac:dyDescent="0.3">
      <c r="A25" s="92"/>
      <c r="B25" s="141" t="s">
        <v>13</v>
      </c>
      <c r="C25" s="15" t="s">
        <v>172</v>
      </c>
      <c r="D25" s="93">
        <v>462.5</v>
      </c>
      <c r="E25" s="93">
        <v>350</v>
      </c>
      <c r="F25" s="93">
        <v>750</v>
      </c>
      <c r="G25" s="32">
        <v>500</v>
      </c>
      <c r="H25" s="32">
        <v>500</v>
      </c>
      <c r="I25" s="83">
        <v>512.5</v>
      </c>
    </row>
    <row r="26" spans="1:9" ht="16.5" x14ac:dyDescent="0.3">
      <c r="A26" s="92"/>
      <c r="B26" s="141" t="s">
        <v>14</v>
      </c>
      <c r="C26" s="15" t="s">
        <v>173</v>
      </c>
      <c r="D26" s="93">
        <v>462.5</v>
      </c>
      <c r="E26" s="93">
        <v>500</v>
      </c>
      <c r="F26" s="93">
        <v>750</v>
      </c>
      <c r="G26" s="32">
        <v>500</v>
      </c>
      <c r="H26" s="32">
        <v>500</v>
      </c>
      <c r="I26" s="83">
        <v>542.5</v>
      </c>
    </row>
    <row r="27" spans="1:9" ht="16.5" x14ac:dyDescent="0.3">
      <c r="A27" s="92"/>
      <c r="B27" s="141" t="s">
        <v>15</v>
      </c>
      <c r="C27" s="15" t="s">
        <v>174</v>
      </c>
      <c r="D27" s="93">
        <v>1062.5</v>
      </c>
      <c r="E27" s="93">
        <v>1000</v>
      </c>
      <c r="F27" s="93">
        <v>1500</v>
      </c>
      <c r="G27" s="32">
        <v>1250</v>
      </c>
      <c r="H27" s="32">
        <v>1083</v>
      </c>
      <c r="I27" s="83">
        <v>1179.0999999999999</v>
      </c>
    </row>
    <row r="28" spans="1:9" ht="16.5" x14ac:dyDescent="0.3">
      <c r="A28" s="92"/>
      <c r="B28" s="141" t="s">
        <v>16</v>
      </c>
      <c r="C28" s="15" t="s">
        <v>175</v>
      </c>
      <c r="D28" s="93">
        <v>437.5</v>
      </c>
      <c r="E28" s="93">
        <v>350</v>
      </c>
      <c r="F28" s="93">
        <v>750</v>
      </c>
      <c r="G28" s="32">
        <v>500</v>
      </c>
      <c r="H28" s="32">
        <v>500</v>
      </c>
      <c r="I28" s="83">
        <v>507.5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>
        <v>1166.67</v>
      </c>
      <c r="E30" s="93">
        <v>2500</v>
      </c>
      <c r="F30" s="93">
        <v>1500</v>
      </c>
      <c r="G30" s="32">
        <v>1000</v>
      </c>
      <c r="H30" s="32">
        <v>666</v>
      </c>
      <c r="I30" s="83">
        <v>1366.5340000000001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1075</v>
      </c>
      <c r="E31" s="49">
        <v>1000</v>
      </c>
      <c r="F31" s="49">
        <v>1250</v>
      </c>
      <c r="G31" s="135">
        <v>1125</v>
      </c>
      <c r="H31" s="135">
        <v>1083</v>
      </c>
      <c r="I31" s="85">
        <v>1106.5999999999999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1675</v>
      </c>
      <c r="E33" s="139">
        <v>3000</v>
      </c>
      <c r="F33" s="139">
        <v>2375</v>
      </c>
      <c r="G33" s="140">
        <v>2000</v>
      </c>
      <c r="H33" s="140">
        <v>1833</v>
      </c>
      <c r="I33" s="83">
        <v>2176.6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2500</v>
      </c>
      <c r="F34" s="93">
        <v>2000</v>
      </c>
      <c r="G34" s="32">
        <v>2000</v>
      </c>
      <c r="H34" s="32">
        <v>1833</v>
      </c>
      <c r="I34" s="83">
        <v>2066.6</v>
      </c>
    </row>
    <row r="35" spans="1:9" ht="16.5" x14ac:dyDescent="0.3">
      <c r="A35" s="92"/>
      <c r="B35" s="143" t="s">
        <v>28</v>
      </c>
      <c r="C35" s="15" t="s">
        <v>181</v>
      </c>
      <c r="D35" s="93">
        <v>1850</v>
      </c>
      <c r="E35" s="93">
        <v>2000</v>
      </c>
      <c r="F35" s="93">
        <v>2000</v>
      </c>
      <c r="G35" s="32">
        <v>2000</v>
      </c>
      <c r="H35" s="32">
        <v>1666</v>
      </c>
      <c r="I35" s="83">
        <v>1903.2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93">
        <v>1500</v>
      </c>
      <c r="F36" s="93">
        <v>2000</v>
      </c>
      <c r="G36" s="32"/>
      <c r="H36" s="32">
        <v>1000</v>
      </c>
      <c r="I36" s="83">
        <v>1500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2200</v>
      </c>
      <c r="E37" s="145">
        <v>2000</v>
      </c>
      <c r="F37" s="145">
        <v>3000</v>
      </c>
      <c r="G37" s="146">
        <v>3250</v>
      </c>
      <c r="H37" s="146">
        <v>1833</v>
      </c>
      <c r="I37" s="83">
        <v>2456.6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23500</v>
      </c>
      <c r="E39" s="42">
        <v>30000</v>
      </c>
      <c r="F39" s="42">
        <v>30000</v>
      </c>
      <c r="G39" s="140">
        <v>20000</v>
      </c>
      <c r="H39" s="140">
        <v>24000</v>
      </c>
      <c r="I39" s="84">
        <v>25500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13250</v>
      </c>
      <c r="E40" s="49">
        <v>18000</v>
      </c>
      <c r="F40" s="49">
        <v>16000</v>
      </c>
      <c r="G40" s="135">
        <v>14000</v>
      </c>
      <c r="H40" s="135">
        <v>16000</v>
      </c>
      <c r="I40" s="85">
        <v>15450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13-08-2018</vt:lpstr>
      <vt:lpstr>By Order</vt:lpstr>
      <vt:lpstr>All Stores</vt:lpstr>
      <vt:lpstr>'13-08-2018'!Print_Titles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2018-08-17T07:21:26Z</cp:lastPrinted>
  <dcterms:created xsi:type="dcterms:W3CDTF">2010-10-20T06:23:14Z</dcterms:created>
  <dcterms:modified xsi:type="dcterms:W3CDTF">2018-08-17T07:22:38Z</dcterms:modified>
</cp:coreProperties>
</file>