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/>
  </bookViews>
  <sheets>
    <sheet name="Supermarkets" sheetId="5" r:id="rId1"/>
    <sheet name="stores" sheetId="7" r:id="rId2"/>
    <sheet name="Comp" sheetId="8" r:id="rId3"/>
    <sheet name="27-08-2018" sheetId="9" r:id="rId4"/>
    <sheet name="By Order" sheetId="11" r:id="rId5"/>
    <sheet name="All Stores" sheetId="12" r:id="rId6"/>
  </sheets>
  <definedNames>
    <definedName name="_xlnm.Print_Titles" localSheetId="3">'27-08-2018'!$12:$14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9" i="11"/>
  <c r="G89" i="11"/>
  <c r="I86" i="11"/>
  <c r="G86" i="11"/>
  <c r="I85" i="11"/>
  <c r="G85" i="11"/>
  <c r="I84" i="11"/>
  <c r="G84" i="11"/>
  <c r="I80" i="11"/>
  <c r="G80" i="11"/>
  <c r="I78" i="11"/>
  <c r="G78" i="11"/>
  <c r="I79" i="11"/>
  <c r="G79" i="11"/>
  <c r="I77" i="11"/>
  <c r="G77" i="11"/>
  <c r="I76" i="11"/>
  <c r="G76" i="11"/>
  <c r="I71" i="11"/>
  <c r="G71" i="11"/>
  <c r="I72" i="11"/>
  <c r="G72" i="11"/>
  <c r="I73" i="11"/>
  <c r="G73" i="11"/>
  <c r="I70" i="11"/>
  <c r="G70" i="11"/>
  <c r="I69" i="11"/>
  <c r="G69" i="11"/>
  <c r="I68" i="11"/>
  <c r="G68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49" i="11"/>
  <c r="G49" i="11"/>
  <c r="I51" i="11"/>
  <c r="G51" i="11"/>
  <c r="I50" i="11"/>
  <c r="G50" i="11"/>
  <c r="I54" i="11"/>
  <c r="G54" i="11"/>
  <c r="I44" i="11"/>
  <c r="G44" i="11"/>
  <c r="I43" i="11"/>
  <c r="G43" i="11"/>
  <c r="I42" i="11"/>
  <c r="G42" i="11"/>
  <c r="I41" i="11"/>
  <c r="G41" i="11"/>
  <c r="I46" i="11"/>
  <c r="G46" i="11"/>
  <c r="I45" i="11"/>
  <c r="G45" i="11"/>
  <c r="I38" i="11"/>
  <c r="G38" i="11"/>
  <c r="I35" i="11"/>
  <c r="G35" i="11"/>
  <c r="I36" i="11"/>
  <c r="G36" i="11"/>
  <c r="I37" i="11"/>
  <c r="G37" i="11"/>
  <c r="I34" i="11"/>
  <c r="G34" i="11"/>
  <c r="I24" i="11"/>
  <c r="G24" i="11"/>
  <c r="I16" i="11"/>
  <c r="G16" i="11"/>
  <c r="I21" i="11"/>
  <c r="G21" i="11"/>
  <c r="I25" i="11"/>
  <c r="G25" i="11"/>
  <c r="I30" i="11"/>
  <c r="G30" i="11"/>
  <c r="I22" i="11"/>
  <c r="G22" i="11"/>
  <c r="I18" i="11"/>
  <c r="G18" i="11"/>
  <c r="I19" i="11"/>
  <c r="G19" i="11"/>
  <c r="I27" i="11"/>
  <c r="G27" i="11"/>
  <c r="I26" i="11"/>
  <c r="G26" i="11"/>
  <c r="I20" i="11"/>
  <c r="G20" i="11"/>
  <c r="I17" i="11"/>
  <c r="G17" i="11"/>
  <c r="I23" i="11"/>
  <c r="G23" i="11"/>
  <c r="I29" i="11"/>
  <c r="G29" i="11"/>
  <c r="I31" i="11"/>
  <c r="G31" i="11"/>
  <c r="I28" i="11"/>
  <c r="G28" i="11"/>
  <c r="I15" i="5" l="1"/>
  <c r="D41" i="8" l="1"/>
  <c r="E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H41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<sst xmlns="http://schemas.openxmlformats.org/spreadsheetml/2006/main" count="849" uniqueCount="225">
  <si>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</si>
  <si>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</si>
  <si>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</si>
  <si>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</si>
  <si>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</si>
  <si>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</si>
  <si>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</si>
  <si>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</si>
  <si>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</si>
  <si>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</si>
  <si>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</si>
  <si>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</si>
  <si>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</si>
  <si>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</si>
  <si>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</si>
  <si>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</si>
  <si>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</si>
  <si>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</si>
  <si>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</si>
  <si>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</si>
  <si>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</si>
  <si>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</si>
  <si>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</si>
  <si>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</si>
  <si>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</si>
  <si>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</si>
  <si>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</si>
  <si>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</si>
  <si>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</si>
  <si>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</si>
  <si>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</si>
  <si>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</si>
  <si>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</si>
  <si>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</si>
  <si>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</si>
  <si>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</si>
  <si>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</si>
  <si>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</si>
  <si>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</si>
  <si>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</si>
  <si>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</si>
  <si>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</si>
  <si>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</si>
  <si>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</si>
  <si>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</si>
  <si>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</si>
  <si>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</si>
  <si>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</si>
  <si>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</si>
  <si>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</si>
  <si>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</si>
  <si>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</si>
  <si>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</si>
  <si>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</si>
  <si>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</si>
  <si>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</si>
  <si>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</si>
  <si>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</si>
  <si>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</si>
  <si>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</si>
  <si>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</si>
  <si>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</si>
  <si>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</si>
  <si>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</si>
  <si>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</si>
  <si>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</si>
  <si>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</si>
  <si>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</si>
  <si>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</si>
  <si>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</si>
  <si>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</si>
  <si>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</si>
  <si>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</si>
  <si>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</si>
  <si>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</si>
  <si>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</si>
  <si>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</si>
  <si>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</si>
  <si>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</si>
  <si>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</si>
  <si>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</si>
  <si>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</si>
  <si>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</si>
  <si>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</si>
  <si>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</si>
  <si>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</si>
  <si>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</si>
  <si>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</si>
  <si>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</si>
  <si>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</si>
  <si>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</si>
  <si>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</si>
  <si>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</si>
  <si>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</si>
  <si>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</si>
  <si>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</si>
  <si>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</si>
  <si>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</si>
  <si>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</si>
  <si>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</si>
  <si>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</si>
  <si>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</si>
  <si>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</si>
  <si>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</si>
  <si>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</si>
  <si>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</si>
  <si>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</si>
  <si>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</si>
  <si>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</si>
  <si>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</si>
  <si>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</si>
  <si>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</si>
  <si>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</si>
  <si>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</si>
  <si>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</si>
  <si>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</si>
  <si>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</si>
  <si>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</si>
  <si>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</si>
  <si>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</si>
  <si>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</si>
  <si>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</si>
  <si>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</si>
  <si>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</si>
  <si>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</si>
  <si>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</si>
  <si>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</si>
  <si>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</si>
  <si>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</si>
  <si>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</si>
  <si>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</si>
  <si>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</si>
  <si>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</si>
  <si>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</si>
  <si>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</si>
  <si>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</si>
  <si>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</si>
  <si>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</si>
  <si>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</si>
  <si>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</si>
  <si>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</si>
  <si>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</si>
  <si>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</si>
  <si>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</si>
  <si>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</si>
  <si>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</si>
  <si>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</si>
  <si>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</si>
  <si>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</si>
  <si>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</si>
  <si>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</si>
  <si>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</si>
  <si>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</si>
  <si>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</si>
  <si>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</si>
  <si>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</si>
  <si>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</si>
  <si>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</si>
  <si>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</si>
  <si>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</si>
  <si>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</si>
  <si>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</si>
  <si>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</si>
  <si>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</si>
  <si>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</si>
  <si>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</si>
  <si>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</si>
  <si>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</si>
  <si>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</si>
  <si>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</si>
  <si>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</si>
  <si>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</si>
  <si>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</si>
  <si>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</si>
  <si>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</si>
  <si>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</si>
  <si>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</si>
  <si>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</si>
  <si>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</si>
  <si>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</si>
  <si>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</si>
  <si>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</si>
  <si>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</si>
  <si>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</si>
  <si>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</si>
  <si>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</si>
  <si>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</si>
  <si>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</si>
  <si>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</si>
  <si>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</si>
  <si>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</si>
  <si>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</si>
  <si>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</si>
  <si>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</si>
  <si>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</si>
  <si>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</si>
  <si>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</si>
  <si>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</si>
  <si>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</si>
  <si>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</si>
  <si>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</si>
  <si>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</si>
  <si>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</si>
  <si>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</si>
  <si>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</si>
  <si>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</si>
  <si>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</si>
  <si>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</si>
  <si>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</si>
  <si>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</si>
  <si>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</si>
  <si>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</si>
  <si>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</si>
  <si>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</si>
  <si>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</si>
  <si>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</si>
  <si>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</si>
  <si>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آب 2017 (ل.ل.)</t>
  </si>
  <si>
    <t>معدل أسعار  السوبرماركات في 20-08-2018 (ل.ل.)</t>
  </si>
  <si>
    <t>معدل أسعار المحلات والملاحم في 20-08-2018 (ل.ل.)</t>
  </si>
  <si>
    <t>المعدل العام للأسعار في 20-08-2018  (ل.ل.)</t>
  </si>
  <si>
    <t>معدل أسعار  السوبرماركات في 27-08-2018 (ل.ل.)</t>
  </si>
  <si>
    <t>معدل أسعار المحلات والملاحم في 27-08-2018 (ل.ل.)</t>
  </si>
  <si>
    <t xml:space="preserve"> التاريخ 27 آب 2018</t>
  </si>
  <si>
    <t>المعدل العام للأسعار في 27-08-2018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</si>
</sst>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abSelected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217</v>
      </c>
      <c r="F12" s="151" t="s">
        <v>221</v>
      </c>
      <c r="G12" s="151" t="s">
        <v>197</v>
      </c>
      <c r="H12" s="151" t="s">
        <v>218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1279.3607500000001</v>
      </c>
      <c r="F15" s="43">
        <v>1818.8</v>
      </c>
      <c r="G15" s="45">
        <f>(F15-E15)/E15</f>
        <v>0.4216474907487977</v>
      </c>
      <c r="H15" s="43">
        <v>1848.8</v>
      </c>
      <c r="I15" s="45">
        <f>(F15-H15)/H15</f>
        <v>-1.6226741670272611E-2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1612.6757499999999</v>
      </c>
      <c r="F16" s="47">
        <v>1728.8</v>
      </c>
      <c r="G16" s="48">
        <f>(F16-E16)/E16</f>
        <v>7.2007190534117027E-2</v>
      </c>
      <c r="H16" s="47">
        <v>1538.8</v>
      </c>
      <c r="I16" s="44">
        <f t="shared" ref="I16:I30" si="0">(F16-H16)/H16</f>
        <v>0.12347283597608527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1174.0017499999999</v>
      </c>
      <c r="F17" s="47">
        <v>1493.8</v>
      </c>
      <c r="G17" s="48">
        <f t="shared" ref="G17:G79" si="1">(F17-E17)/E17</f>
        <v>0.27240014761477149</v>
      </c>
      <c r="H17" s="47">
        <v>1352.8</v>
      </c>
      <c r="I17" s="44">
        <f t="shared" si="0"/>
        <v>0.10422826729745713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780.75575000000003</v>
      </c>
      <c r="F18" s="47">
        <v>989.8</v>
      </c>
      <c r="G18" s="48">
        <f>(F18-E18)/E18</f>
        <v>0.26774602684642401</v>
      </c>
      <c r="H18" s="47">
        <v>958.8</v>
      </c>
      <c r="I18" s="44">
        <f>(F18-H18)/H18</f>
        <v>3.2332081768877766E-2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2311.9848055555558</v>
      </c>
      <c r="F19" s="47">
        <v>2615.3333333333335</v>
      </c>
      <c r="G19" s="48">
        <f>(F19-E19)/E19</f>
        <v>0.13120697292164293</v>
      </c>
      <c r="H19" s="47">
        <v>3093.1111111111113</v>
      </c>
      <c r="I19" s="44">
        <f t="shared" si="0"/>
        <v>-0.15446511962066242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1614.70875</v>
      </c>
      <c r="F20" s="47">
        <v>1529.8</v>
      </c>
      <c r="G20" s="48">
        <f t="shared" si="1"/>
        <v>-5.2584560528330604E-2</v>
      </c>
      <c r="H20" s="47">
        <v>1488.8</v>
      </c>
      <c r="I20" s="44">
        <f t="shared" si="0"/>
        <v>2.7538957549704462E-2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1489.4275000000002</v>
      </c>
      <c r="F21" s="47">
        <v>1453.8</v>
      </c>
      <c r="G21" s="48">
        <f t="shared" si="1"/>
        <v>-2.39202646654505E-2</v>
      </c>
      <c r="H21" s="47">
        <v>1403.8</v>
      </c>
      <c r="I21" s="44">
        <f t="shared" si="0"/>
        <v>3.5617609346060695E-2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430.9325</v>
      </c>
      <c r="F22" s="47">
        <v>509.8</v>
      </c>
      <c r="G22" s="48">
        <f t="shared" si="1"/>
        <v>0.18301590156230965</v>
      </c>
      <c r="H22" s="47">
        <v>448.8</v>
      </c>
      <c r="I22" s="44">
        <f>(F22-H22)/H22</f>
        <v>0.1359180035650624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529.05937500000005</v>
      </c>
      <c r="F23" s="47">
        <v>649.79999999999995</v>
      </c>
      <c r="G23" s="48">
        <f t="shared" si="1"/>
        <v>0.22821753229493363</v>
      </c>
      <c r="H23" s="47">
        <v>593.79999999999995</v>
      </c>
      <c r="I23" s="44">
        <f t="shared" si="0"/>
        <v>9.4307847760188621E-2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525.31174999999996</v>
      </c>
      <c r="F24" s="47">
        <v>664.8</v>
      </c>
      <c r="G24" s="48">
        <f t="shared" si="1"/>
        <v>0.26553422800841597</v>
      </c>
      <c r="H24" s="47">
        <v>659.8</v>
      </c>
      <c r="I24" s="44">
        <f t="shared" si="0"/>
        <v>7.5780539557441656E-3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581.97924999999998</v>
      </c>
      <c r="F25" s="47">
        <v>599.79999999999995</v>
      </c>
      <c r="G25" s="48">
        <f t="shared" si="1"/>
        <v>3.0620937086674439E-2</v>
      </c>
      <c r="H25" s="47">
        <v>594.79999999999995</v>
      </c>
      <c r="I25" s="44">
        <f t="shared" si="0"/>
        <v>8.4061869535978495E-3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1481.21425</v>
      </c>
      <c r="F26" s="47">
        <v>1494.8</v>
      </c>
      <c r="G26" s="48">
        <f t="shared" si="1"/>
        <v>9.1720357132669787E-3</v>
      </c>
      <c r="H26" s="47">
        <v>1268.8</v>
      </c>
      <c r="I26" s="44">
        <f t="shared" si="0"/>
        <v>0.17812105926860025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551.77074999999991</v>
      </c>
      <c r="F27" s="47">
        <v>649.79999999999995</v>
      </c>
      <c r="G27" s="48">
        <f t="shared" si="1"/>
        <v>0.17766300587698797</v>
      </c>
      <c r="H27" s="47">
        <v>659.8</v>
      </c>
      <c r="I27" s="44">
        <f t="shared" si="0"/>
        <v>-1.5156107911488331E-2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926.25937499999998</v>
      </c>
      <c r="F28" s="47">
        <v>871.3</v>
      </c>
      <c r="G28" s="48">
        <f t="shared" si="1"/>
        <v>-5.9334757070609971E-2</v>
      </c>
      <c r="H28" s="47">
        <v>898.8</v>
      </c>
      <c r="I28" s="44">
        <f t="shared" si="0"/>
        <v>-3.0596350689808635E-2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1652.9983333333334</v>
      </c>
      <c r="F29" s="47">
        <v>1336.3333333333333</v>
      </c>
      <c r="G29" s="48">
        <f t="shared" si="1"/>
        <v>-0.19157006611218613</v>
      </c>
      <c r="H29" s="47">
        <v>1431.3333333333333</v>
      </c>
      <c r="I29" s="44">
        <f t="shared" si="0"/>
        <v>-6.637168141592921E-2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878.21499999999992</v>
      </c>
      <c r="F30" s="50">
        <v>1064.7</v>
      </c>
      <c r="G30" s="51">
        <f t="shared" si="1"/>
        <v>0.21234549626230495</v>
      </c>
      <c r="H30" s="50">
        <v>1028.8</v>
      </c>
      <c r="I30" s="56">
        <f t="shared" si="0"/>
        <v>3.4895023328149387E-2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2158.3829166666665</v>
      </c>
      <c r="F32" s="43">
        <v>2248.75</v>
      </c>
      <c r="G32" s="45">
        <f t="shared" si="1"/>
        <v>4.1867957087472416E-2</v>
      </c>
      <c r="H32" s="43">
        <v>2586.25</v>
      </c>
      <c r="I32" s="44">
        <f>(F32-H32)/H32</f>
        <v>-0.1304978250362494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2005.3191666666664</v>
      </c>
      <c r="F33" s="47">
        <v>2348.8000000000002</v>
      </c>
      <c r="G33" s="48">
        <f t="shared" si="1"/>
        <v>0.17128487028041695</v>
      </c>
      <c r="H33" s="47">
        <v>2358.8000000000002</v>
      </c>
      <c r="I33" s="44">
        <f>(F33-H33)/H33</f>
        <v>-4.2394437849754109E-3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1997.9817857142857</v>
      </c>
      <c r="F34" s="47">
        <v>2025</v>
      </c>
      <c r="G34" s="48">
        <f t="shared" si="1"/>
        <v>1.3522753049550541E-2</v>
      </c>
      <c r="H34" s="47">
        <v>2118.75</v>
      </c>
      <c r="I34" s="44">
        <f>(F34-H34)/H34</f>
        <v>-4.4247787610619468E-2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47">
        <v>1525</v>
      </c>
      <c r="G35" s="48">
        <f t="shared" si="1"/>
        <v>-5.9505546604583862E-2</v>
      </c>
      <c r="H35" s="47">
        <v>1825</v>
      </c>
      <c r="I35" s="44">
        <f>(F35-H35)/H35</f>
        <v>-0.16438356164383561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1508.2557499999998</v>
      </c>
      <c r="F36" s="50">
        <v>2543.8000000000002</v>
      </c>
      <c r="G36" s="51">
        <f t="shared" si="1"/>
        <v>0.68658398948586841</v>
      </c>
      <c r="H36" s="50">
        <v>2428.8000000000002</v>
      </c>
      <c r="I36" s="56">
        <f>(F36-H36)/H36</f>
        <v>4.7348484848484848E-2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26372.915277777778</v>
      </c>
      <c r="F38" s="43">
        <v>28530</v>
      </c>
      <c r="G38" s="45">
        <f t="shared" si="1"/>
        <v>8.1791667682632505E-2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14839.028055555555</v>
      </c>
      <c r="F39" s="57">
        <v>14615.333333333334</v>
      </c>
      <c r="G39" s="48">
        <f t="shared" si="1"/>
        <v>-1.5074755663560596E-2</v>
      </c>
      <c r="H39" s="57">
        <v>14504.222222222223</v>
      </c>
      <c r="I39" s="44">
        <f t="shared" si="2"/>
        <v>7.6606045749130656E-3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11029.75</v>
      </c>
      <c r="F40" s="57">
        <v>10617.25</v>
      </c>
      <c r="G40" s="48">
        <f t="shared" si="1"/>
        <v>-3.7398853101838207E-2</v>
      </c>
      <c r="H40" s="57">
        <v>10779.75</v>
      </c>
      <c r="I40" s="44">
        <f t="shared" si="2"/>
        <v>-1.5074561098355713E-2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5915.55</v>
      </c>
      <c r="F41" s="47">
        <v>5823.2</v>
      </c>
      <c r="G41" s="48">
        <f t="shared" si="1"/>
        <v>-1.5611397080575832E-2</v>
      </c>
      <c r="H41" s="47">
        <v>5823.2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9968.5714285714294</v>
      </c>
      <c r="G42" s="48">
        <f t="shared" si="1"/>
        <v>5.9711830705973398E-6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12674.419642857143</v>
      </c>
      <c r="F43" s="50">
        <v>12810</v>
      </c>
      <c r="G43" s="51">
        <f t="shared" si="1"/>
        <v>1.0697164916680442E-2</v>
      </c>
      <c r="H43" s="50">
        <v>12810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6359.666666666667</v>
      </c>
      <c r="F45" s="43">
        <v>6590</v>
      </c>
      <c r="G45" s="45">
        <f t="shared" si="1"/>
        <v>3.6217831123224437E-2</v>
      </c>
      <c r="H45" s="43">
        <v>6451.666666666667</v>
      </c>
      <c r="I45" s="44">
        <f t="shared" ref="I45:I49" si="3">(F45-H45)/H45</f>
        <v>2.1441487987600056E-2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18064.362178571428</v>
      </c>
      <c r="F48" s="47">
        <v>18983.015555555558</v>
      </c>
      <c r="G48" s="48">
        <f t="shared" si="1"/>
        <v>5.0854459620714887E-2</v>
      </c>
      <c r="H48" s="47">
        <v>18983.015777777779</v>
      </c>
      <c r="I48" s="87">
        <f t="shared" si="3"/>
        <v>-1.1706370771443851E-8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2217.5</v>
      </c>
      <c r="G49" s="48">
        <f t="shared" si="1"/>
        <v>0.12246004772579357</v>
      </c>
      <c r="H49" s="47">
        <v>2217.5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26057.944444444445</v>
      </c>
      <c r="F50" s="50">
        <v>27101</v>
      </c>
      <c r="G50" s="56">
        <f t="shared" si="1"/>
        <v>4.002831296917337E-2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4027.8333333333335</v>
      </c>
      <c r="F53" s="70">
        <v>3775.4285714285716</v>
      </c>
      <c r="G53" s="48">
        <f t="shared" si="1"/>
        <v>-6.26651455053822E-2</v>
      </c>
      <c r="H53" s="70">
        <v>3775.4285714285716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2047.1666666666667</v>
      </c>
      <c r="F54" s="70">
        <v>2031.6666666666667</v>
      </c>
      <c r="G54" s="48">
        <f t="shared" si="1"/>
        <v>-7.5714402019050721E-3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4639.114583333333</v>
      </c>
      <c r="F57" s="50">
        <v>4760</v>
      </c>
      <c r="G57" s="51">
        <f t="shared" si="1"/>
        <v>2.6057863951229984E-2</v>
      </c>
      <c r="H57" s="50">
        <v>4761.666666666667</v>
      </c>
      <c r="I57" s="126">
        <f t="shared" si="4"/>
        <v>-3.5001750087510739E-4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5540.9</v>
      </c>
      <c r="F58" s="68">
        <v>5107.5</v>
      </c>
      <c r="G58" s="44">
        <f t="shared" si="1"/>
        <v>-7.8218339980869467E-2</v>
      </c>
      <c r="H58" s="68">
        <v>5107.5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4621.3999999999996</v>
      </c>
      <c r="F59" s="70">
        <v>5039.5</v>
      </c>
      <c r="G59" s="48">
        <f t="shared" si="1"/>
        <v>9.0470420218981343E-2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17681.75</v>
      </c>
      <c r="F60" s="73">
        <v>21548.75</v>
      </c>
      <c r="G60" s="51">
        <f t="shared" si="1"/>
        <v>0.21870007210824721</v>
      </c>
      <c r="H60" s="73">
        <v>21548.75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6039.5416666666661</v>
      </c>
      <c r="F62" s="54">
        <v>6455.5</v>
      </c>
      <c r="G62" s="45">
        <f t="shared" si="1"/>
        <v>6.8872499982752661E-2</v>
      </c>
      <c r="H62" s="54">
        <v>6486.5</v>
      </c>
      <c r="I62" s="44">
        <f t="shared" ref="I62:I67" si="5">(F62-H62)/H62</f>
        <v>-4.7791567100901877E-3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12146.833333333334</v>
      </c>
      <c r="F64" s="46">
        <v>11498.75</v>
      </c>
      <c r="G64" s="48">
        <f t="shared" si="1"/>
        <v>-5.3354097775826392E-2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7046.6180555555557</v>
      </c>
      <c r="F65" s="46">
        <v>7695.2</v>
      </c>
      <c r="G65" s="48">
        <f t="shared" si="1"/>
        <v>9.2041592056078869E-2</v>
      </c>
      <c r="H65" s="46">
        <v>7576.7</v>
      </c>
      <c r="I65" s="87">
        <f t="shared" si="5"/>
        <v>1.5640054377235472E-2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3821.55</v>
      </c>
      <c r="F66" s="46">
        <v>3911.1111111111113</v>
      </c>
      <c r="G66" s="48">
        <f t="shared" si="1"/>
        <v>2.3435807751072502E-2</v>
      </c>
      <c r="H66" s="46">
        <v>3872.5</v>
      </c>
      <c r="I66" s="87">
        <f t="shared" si="5"/>
        <v>9.9705903450255165E-3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3446.083333333333</v>
      </c>
      <c r="F67" s="58">
        <v>3642.1428571428573</v>
      </c>
      <c r="G67" s="51">
        <f t="shared" si="1"/>
        <v>5.6893436648230884E-2</v>
      </c>
      <c r="H67" s="58">
        <v>3642.1428571428573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3607.2</v>
      </c>
      <c r="F69" s="43">
        <v>3725.8</v>
      </c>
      <c r="G69" s="45">
        <f t="shared" si="1"/>
        <v>3.287868707030394E-2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1315.5</v>
      </c>
      <c r="F71" s="47">
        <v>1339.875</v>
      </c>
      <c r="G71" s="48">
        <f t="shared" si="1"/>
        <v>1.8529076396807297E-2</v>
      </c>
      <c r="H71" s="47">
        <v>1336.875</v>
      </c>
      <c r="I71" s="44">
        <f>(F71-H71)/H71</f>
        <v>2.2440392706872371E-3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2118.9444444444448</v>
      </c>
      <c r="F72" s="47">
        <v>2205.375</v>
      </c>
      <c r="G72" s="48">
        <f t="shared" si="1"/>
        <v>4.0789439186177431E-2</v>
      </c>
      <c r="H72" s="47">
        <v>2205.375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1643</v>
      </c>
      <c r="F73" s="50">
        <v>1635.5</v>
      </c>
      <c r="G73" s="48">
        <f t="shared" si="1"/>
        <v>-4.5648204503956182E-3</v>
      </c>
      <c r="H73" s="50">
        <v>1621</v>
      </c>
      <c r="I73" s="59">
        <f>(F73-H73)/H73</f>
        <v>8.945095619987662E-3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1450</v>
      </c>
      <c r="F76" s="32">
        <v>1269.4444444444443</v>
      </c>
      <c r="G76" s="48">
        <f t="shared" si="1"/>
        <v>-0.12452107279693493</v>
      </c>
      <c r="H76" s="32">
        <v>1269.4444444444443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914.3</v>
      </c>
      <c r="F77" s="47">
        <v>803.11111111111109</v>
      </c>
      <c r="G77" s="48">
        <f t="shared" si="1"/>
        <v>-0.12161094705117453</v>
      </c>
      <c r="H77" s="47">
        <v>803.11111111111109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1457.7</v>
      </c>
      <c r="F78" s="47">
        <v>1527.3</v>
      </c>
      <c r="G78" s="48">
        <f t="shared" si="1"/>
        <v>4.7746449886807922E-2</v>
      </c>
      <c r="H78" s="47">
        <v>1504.9</v>
      </c>
      <c r="I78" s="44">
        <f t="shared" si="6"/>
        <v>1.4884709947504727E-2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1937.3</v>
      </c>
      <c r="G79" s="48">
        <f t="shared" si="1"/>
        <v>0.10994614415033795</v>
      </c>
      <c r="H79" s="61">
        <v>1942.3</v>
      </c>
      <c r="I79" s="44">
        <f t="shared" si="6"/>
        <v>-2.5742676208618648E-3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217</v>
      </c>
      <c r="F12" s="159" t="s">
        <v>222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1279.3607500000001</v>
      </c>
      <c r="F15" s="83">
        <v>1916.654</v>
      </c>
      <c r="G15" s="44">
        <f>(F15-E15)/E15</f>
        <v>0.49813412675041024</v>
      </c>
      <c r="H15" s="83">
        <v>1758.2</v>
      </c>
      <c r="I15" s="127">
        <f>(F15-H15)/H15</f>
        <v>9.0122852917756763E-2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1612.6757499999999</v>
      </c>
      <c r="F16" s="83">
        <v>1550</v>
      </c>
      <c r="G16" s="48">
        <f t="shared" ref="G16:G39" si="0">(F16-E16)/E16</f>
        <v>-3.8864446247176401E-2</v>
      </c>
      <c r="H16" s="83">
        <v>1325</v>
      </c>
      <c r="I16" s="48">
        <f>(F16-H16)/H16</f>
        <v>0.16981132075471697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1174.0017499999999</v>
      </c>
      <c r="F17" s="83">
        <v>1433.326</v>
      </c>
      <c r="G17" s="48">
        <f t="shared" si="0"/>
        <v>0.22088915114479185</v>
      </c>
      <c r="H17" s="83">
        <v>1425</v>
      </c>
      <c r="I17" s="48">
        <f t="shared" ref="I17:I29" si="1">(F17-H17)/H17</f>
        <v>5.8428070175438745E-3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780.75575000000003</v>
      </c>
      <c r="F18" s="83">
        <v>1075</v>
      </c>
      <c r="G18" s="48">
        <f t="shared" si="0"/>
        <v>0.37687106370974527</v>
      </c>
      <c r="H18" s="83">
        <v>1100</v>
      </c>
      <c r="I18" s="48">
        <f t="shared" si="1"/>
        <v>-2.2727272727272728E-2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2311.9848055555558</v>
      </c>
      <c r="F19" s="83">
        <v>2083.3339999999998</v>
      </c>
      <c r="G19" s="48">
        <f t="shared" si="0"/>
        <v>-9.889805720440821E-2</v>
      </c>
      <c r="H19" s="83">
        <v>1916.6</v>
      </c>
      <c r="I19" s="48">
        <f t="shared" si="1"/>
        <v>8.6994678075759127E-2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1614.70875</v>
      </c>
      <c r="F20" s="83">
        <v>1549.9940000000001</v>
      </c>
      <c r="G20" s="48">
        <f t="shared" si="0"/>
        <v>-4.0078280370995617E-2</v>
      </c>
      <c r="H20" s="83">
        <v>1650</v>
      </c>
      <c r="I20" s="48">
        <f t="shared" si="1"/>
        <v>-6.0609696969696883E-2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1489.4275000000002</v>
      </c>
      <c r="F21" s="83">
        <v>1249.9940000000001</v>
      </c>
      <c r="G21" s="48">
        <f t="shared" si="0"/>
        <v>-0.1607553909136229</v>
      </c>
      <c r="H21" s="83">
        <v>1241.5999999999999</v>
      </c>
      <c r="I21" s="48">
        <f t="shared" si="1"/>
        <v>6.7606314432991574E-3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430.9325</v>
      </c>
      <c r="F22" s="83">
        <v>400.548</v>
      </c>
      <c r="G22" s="48">
        <f t="shared" si="0"/>
        <v>-7.0508722363711265E-2</v>
      </c>
      <c r="H22" s="83">
        <v>435</v>
      </c>
      <c r="I22" s="48">
        <f t="shared" si="1"/>
        <v>-7.9199999999999993E-2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529.05937500000005</v>
      </c>
      <c r="F23" s="83">
        <v>462.5</v>
      </c>
      <c r="G23" s="48">
        <f t="shared" si="0"/>
        <v>-0.12580700417604365</v>
      </c>
      <c r="H23" s="83">
        <v>545.75</v>
      </c>
      <c r="I23" s="48">
        <f t="shared" si="1"/>
        <v>-0.15254237288135594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525.31174999999996</v>
      </c>
      <c r="F24" s="83">
        <v>510</v>
      </c>
      <c r="G24" s="48">
        <f t="shared" si="0"/>
        <v>-2.9147929776937146E-2</v>
      </c>
      <c r="H24" s="83">
        <v>562.5</v>
      </c>
      <c r="I24" s="48">
        <f t="shared" si="1"/>
        <v>-9.3333333333333338E-2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581.97924999999998</v>
      </c>
      <c r="F25" s="83">
        <v>540</v>
      </c>
      <c r="G25" s="48">
        <f t="shared" si="0"/>
        <v>-7.2131867244407732E-2</v>
      </c>
      <c r="H25" s="83">
        <v>550</v>
      </c>
      <c r="I25" s="48">
        <f t="shared" si="1"/>
        <v>-1.8181818181818181E-2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1481.21425</v>
      </c>
      <c r="F26" s="83">
        <v>1233.3340000000001</v>
      </c>
      <c r="G26" s="48">
        <f t="shared" si="0"/>
        <v>-0.16734935543592019</v>
      </c>
      <c r="H26" s="83">
        <v>1183.2</v>
      </c>
      <c r="I26" s="48">
        <f t="shared" si="1"/>
        <v>4.237153482082489E-2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551.77074999999991</v>
      </c>
      <c r="F27" s="83">
        <v>490</v>
      </c>
      <c r="G27" s="48">
        <f t="shared" si="0"/>
        <v>-0.11195002634699269</v>
      </c>
      <c r="H27" s="83">
        <v>470</v>
      </c>
      <c r="I27" s="48">
        <f t="shared" si="1"/>
        <v>4.2553191489361701E-2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926.25937499999998</v>
      </c>
      <c r="F28" s="83">
        <v>1125</v>
      </c>
      <c r="G28" s="48">
        <f t="shared" si="0"/>
        <v>0.21456260564164334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1652.9983333333334</v>
      </c>
      <c r="F29" s="83">
        <v>1050</v>
      </c>
      <c r="G29" s="48">
        <f t="shared" si="0"/>
        <v>-0.36479064810511003</v>
      </c>
      <c r="H29" s="83">
        <v>1479</v>
      </c>
      <c r="I29" s="48">
        <f t="shared" si="1"/>
        <v>-0.29006085192697767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878.21499999999992</v>
      </c>
      <c r="F30" s="95">
        <v>1258.3200000000002</v>
      </c>
      <c r="G30" s="51">
        <f t="shared" si="0"/>
        <v>0.43281542674629819</v>
      </c>
      <c r="H30" s="95">
        <v>1275</v>
      </c>
      <c r="I30" s="51">
        <f>(F30-H30)/H30</f>
        <v>-1.3082352941176342E-2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2158.3829166666665</v>
      </c>
      <c r="F32" s="83">
        <v>2249.9859999999999</v>
      </c>
      <c r="G32" s="44">
        <f t="shared" si="0"/>
        <v>4.2440608024641946E-2</v>
      </c>
      <c r="H32" s="83">
        <v>2350</v>
      </c>
      <c r="I32" s="45">
        <f>(F32-H32)/H32</f>
        <v>-4.2559148936170264E-2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2005.3191666666664</v>
      </c>
      <c r="F33" s="83">
        <v>2083.3200000000002</v>
      </c>
      <c r="G33" s="48">
        <f t="shared" si="0"/>
        <v>3.8896966941671579E-2</v>
      </c>
      <c r="H33" s="83">
        <v>2100</v>
      </c>
      <c r="I33" s="48">
        <f>(F33-H33)/H33</f>
        <v>-7.9428571428570641E-3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1997.9817857142857</v>
      </c>
      <c r="F34" s="83">
        <v>1916.6599999999999</v>
      </c>
      <c r="G34" s="48">
        <f t="shared" si="0"/>
        <v>-4.0701965501258569E-2</v>
      </c>
      <c r="H34" s="83">
        <v>1895.75</v>
      </c>
      <c r="I34" s="48">
        <f>(F34-H34)/H34</f>
        <v>1.1029935381774946E-2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83">
        <v>1520.825</v>
      </c>
      <c r="G35" s="48">
        <f t="shared" si="0"/>
        <v>-6.2080342895027021E-2</v>
      </c>
      <c r="H35" s="83">
        <v>1500</v>
      </c>
      <c r="I35" s="48">
        <f>(F35-H35)/H35</f>
        <v>1.3883333333333364E-2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1508.2557499999998</v>
      </c>
      <c r="F36" s="83">
        <v>2583.326</v>
      </c>
      <c r="G36" s="55">
        <f t="shared" si="0"/>
        <v>0.71279042032493523</v>
      </c>
      <c r="H36" s="83">
        <v>2283.1999999999998</v>
      </c>
      <c r="I36" s="48">
        <f>(F36-H36)/H36</f>
        <v>0.13144971969166092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26372.915277777778</v>
      </c>
      <c r="F38" s="84">
        <v>26266.659999999996</v>
      </c>
      <c r="G38" s="45">
        <f t="shared" si="0"/>
        <v>-4.0289545792957602E-3</v>
      </c>
      <c r="H38" s="84">
        <v>24900</v>
      </c>
      <c r="I38" s="45">
        <f>(F38-H38)/H38</f>
        <v>5.4885943775100247E-2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14839.028055555555</v>
      </c>
      <c r="F39" s="85">
        <v>16166.66</v>
      </c>
      <c r="G39" s="51">
        <f t="shared" si="0"/>
        <v>8.9468928791963276E-2</v>
      </c>
      <c r="H39" s="85">
        <v>15350</v>
      </c>
      <c r="I39" s="51">
        <f>(F39-H39)/H39</f>
        <v>5.3202605863192171E-2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221</v>
      </c>
      <c r="E13" s="159" t="s">
        <v>222</v>
      </c>
      <c r="F13" s="166" t="s">
        <v>186</v>
      </c>
      <c r="G13" s="151" t="s">
        <v>217</v>
      </c>
      <c r="H13" s="168" t="s">
        <v>224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1818.8</v>
      </c>
      <c r="E16" s="83">
        <v>1916.654</v>
      </c>
      <c r="F16" s="67">
        <f t="shared" ref="F16:F31" si="0">D16-E16</f>
        <v>-97.854000000000042</v>
      </c>
      <c r="G16" s="42">
        <v>1279.3607500000001</v>
      </c>
      <c r="H16" s="66">
        <f>AVERAGE(D16:E16)</f>
        <v>1867.7269999999999</v>
      </c>
      <c r="I16" s="69">
        <f>(H16-G16)/G16</f>
        <v>0.45989080874960386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1728.8</v>
      </c>
      <c r="E17" s="83">
        <v>1550</v>
      </c>
      <c r="F17" s="71">
        <f t="shared" si="0"/>
        <v>178.79999999999995</v>
      </c>
      <c r="G17" s="46">
        <v>1612.6757499999999</v>
      </c>
      <c r="H17" s="68">
        <f t="shared" ref="H17:H31" si="1">AVERAGE(D17:E17)</f>
        <v>1639.4</v>
      </c>
      <c r="I17" s="72">
        <f t="shared" ref="I17:I40" si="2">(H17-G17)/G17</f>
        <v>1.6571372143470386E-2</v>
      </c>
    </row>
    <row r="18" spans="1:9" ht="16.5" x14ac:dyDescent="0.3">
      <c r="A18" s="37"/>
      <c r="B18" s="34" t="s">
        <v>6</v>
      </c>
      <c r="C18" s="15" t="s">
        <v>165</v>
      </c>
      <c r="D18" s="47">
        <v>1493.8</v>
      </c>
      <c r="E18" s="83">
        <v>1433.326</v>
      </c>
      <c r="F18" s="71">
        <f t="shared" si="0"/>
        <v>60.473999999999933</v>
      </c>
      <c r="G18" s="46">
        <v>1174.0017499999999</v>
      </c>
      <c r="H18" s="68">
        <f t="shared" si="1"/>
        <v>1463.5630000000001</v>
      </c>
      <c r="I18" s="72">
        <f t="shared" si="2"/>
        <v>0.24664464937978178</v>
      </c>
    </row>
    <row r="19" spans="1:9" ht="16.5" x14ac:dyDescent="0.3">
      <c r="A19" s="37"/>
      <c r="B19" s="34" t="s">
        <v>7</v>
      </c>
      <c r="C19" s="15" t="s">
        <v>166</v>
      </c>
      <c r="D19" s="47">
        <v>989.8</v>
      </c>
      <c r="E19" s="83">
        <v>1075</v>
      </c>
      <c r="F19" s="71">
        <f t="shared" si="0"/>
        <v>-85.200000000000045</v>
      </c>
      <c r="G19" s="46">
        <v>780.75575000000003</v>
      </c>
      <c r="H19" s="68">
        <f t="shared" si="1"/>
        <v>1032.4000000000001</v>
      </c>
      <c r="I19" s="72">
        <f t="shared" si="2"/>
        <v>0.32230854527808478</v>
      </c>
    </row>
    <row r="20" spans="1:9" ht="16.5" x14ac:dyDescent="0.3">
      <c r="A20" s="37"/>
      <c r="B20" s="34" t="s">
        <v>8</v>
      </c>
      <c r="C20" s="15" t="s">
        <v>167</v>
      </c>
      <c r="D20" s="47">
        <v>2615.3333333333335</v>
      </c>
      <c r="E20" s="83">
        <v>2083.3339999999998</v>
      </c>
      <c r="F20" s="71">
        <f t="shared" si="0"/>
        <v>531.99933333333365</v>
      </c>
      <c r="G20" s="46">
        <v>2311.9848055555558</v>
      </c>
      <c r="H20" s="68">
        <f t="shared" si="1"/>
        <v>2349.3336666666664</v>
      </c>
      <c r="I20" s="72">
        <f t="shared" si="2"/>
        <v>1.6154457858617254E-2</v>
      </c>
    </row>
    <row r="21" spans="1:9" ht="16.5" x14ac:dyDescent="0.3">
      <c r="A21" s="37"/>
      <c r="B21" s="34" t="s">
        <v>9</v>
      </c>
      <c r="C21" s="15" t="s">
        <v>168</v>
      </c>
      <c r="D21" s="47">
        <v>1529.8</v>
      </c>
      <c r="E21" s="83">
        <v>1549.9940000000001</v>
      </c>
      <c r="F21" s="71">
        <f t="shared" si="0"/>
        <v>-20.194000000000187</v>
      </c>
      <c r="G21" s="46">
        <v>1614.70875</v>
      </c>
      <c r="H21" s="68">
        <f t="shared" si="1"/>
        <v>1539.8969999999999</v>
      </c>
      <c r="I21" s="72">
        <f t="shared" si="2"/>
        <v>-4.633142044966318E-2</v>
      </c>
    </row>
    <row r="22" spans="1:9" ht="16.5" x14ac:dyDescent="0.3">
      <c r="A22" s="37"/>
      <c r="B22" s="34" t="s">
        <v>10</v>
      </c>
      <c r="C22" s="15" t="s">
        <v>169</v>
      </c>
      <c r="D22" s="47">
        <v>1453.8</v>
      </c>
      <c r="E22" s="83">
        <v>1249.9940000000001</v>
      </c>
      <c r="F22" s="71">
        <f t="shared" si="0"/>
        <v>203.80599999999981</v>
      </c>
      <c r="G22" s="46">
        <v>1489.4275000000002</v>
      </c>
      <c r="H22" s="68">
        <f t="shared" si="1"/>
        <v>1351.8969999999999</v>
      </c>
      <c r="I22" s="72">
        <f t="shared" si="2"/>
        <v>-9.2337827789536767E-2</v>
      </c>
    </row>
    <row r="23" spans="1:9" ht="16.5" x14ac:dyDescent="0.3">
      <c r="A23" s="37"/>
      <c r="B23" s="34" t="s">
        <v>11</v>
      </c>
      <c r="C23" s="15" t="s">
        <v>170</v>
      </c>
      <c r="D23" s="47">
        <v>509.8</v>
      </c>
      <c r="E23" s="83">
        <v>400.548</v>
      </c>
      <c r="F23" s="71">
        <f t="shared" si="0"/>
        <v>109.25200000000001</v>
      </c>
      <c r="G23" s="46">
        <v>430.9325</v>
      </c>
      <c r="H23" s="68">
        <f t="shared" si="1"/>
        <v>455.17399999999998</v>
      </c>
      <c r="I23" s="72">
        <f t="shared" si="2"/>
        <v>5.6253589599299131E-2</v>
      </c>
    </row>
    <row r="24" spans="1:9" ht="16.5" x14ac:dyDescent="0.3">
      <c r="A24" s="37"/>
      <c r="B24" s="34" t="s">
        <v>12</v>
      </c>
      <c r="C24" s="15" t="s">
        <v>171</v>
      </c>
      <c r="D24" s="47">
        <v>649.79999999999995</v>
      </c>
      <c r="E24" s="83">
        <v>462.5</v>
      </c>
      <c r="F24" s="71">
        <f t="shared" si="0"/>
        <v>187.29999999999995</v>
      </c>
      <c r="G24" s="46">
        <v>529.05937500000005</v>
      </c>
      <c r="H24" s="68">
        <f t="shared" si="1"/>
        <v>556.15</v>
      </c>
      <c r="I24" s="72">
        <f t="shared" si="2"/>
        <v>5.1205264059444991E-2</v>
      </c>
    </row>
    <row r="25" spans="1:9" ht="16.5" x14ac:dyDescent="0.3">
      <c r="A25" s="37"/>
      <c r="B25" s="34" t="s">
        <v>13</v>
      </c>
      <c r="C25" s="15" t="s">
        <v>172</v>
      </c>
      <c r="D25" s="47">
        <v>664.8</v>
      </c>
      <c r="E25" s="83">
        <v>510</v>
      </c>
      <c r="F25" s="71">
        <f t="shared" si="0"/>
        <v>154.79999999999995</v>
      </c>
      <c r="G25" s="46">
        <v>525.31174999999996</v>
      </c>
      <c r="H25" s="68">
        <f t="shared" si="1"/>
        <v>587.4</v>
      </c>
      <c r="I25" s="72">
        <f t="shared" si="2"/>
        <v>0.1181931491157394</v>
      </c>
    </row>
    <row r="26" spans="1:9" ht="16.5" x14ac:dyDescent="0.3">
      <c r="A26" s="37"/>
      <c r="B26" s="34" t="s">
        <v>14</v>
      </c>
      <c r="C26" s="15" t="s">
        <v>173</v>
      </c>
      <c r="D26" s="47">
        <v>599.79999999999995</v>
      </c>
      <c r="E26" s="83">
        <v>540</v>
      </c>
      <c r="F26" s="71">
        <f t="shared" si="0"/>
        <v>59.799999999999955</v>
      </c>
      <c r="G26" s="46">
        <v>581.97924999999998</v>
      </c>
      <c r="H26" s="68">
        <f t="shared" si="1"/>
        <v>569.9</v>
      </c>
      <c r="I26" s="72">
        <f t="shared" si="2"/>
        <v>-2.0755465078866647E-2</v>
      </c>
    </row>
    <row r="27" spans="1:9" ht="16.5" x14ac:dyDescent="0.3">
      <c r="A27" s="37"/>
      <c r="B27" s="34" t="s">
        <v>15</v>
      </c>
      <c r="C27" s="15" t="s">
        <v>174</v>
      </c>
      <c r="D27" s="47">
        <v>1494.8</v>
      </c>
      <c r="E27" s="83">
        <v>1233.3340000000001</v>
      </c>
      <c r="F27" s="71">
        <f t="shared" si="0"/>
        <v>261.46599999999989</v>
      </c>
      <c r="G27" s="46">
        <v>1481.21425</v>
      </c>
      <c r="H27" s="68">
        <f t="shared" si="1"/>
        <v>1364.067</v>
      </c>
      <c r="I27" s="72">
        <f t="shared" si="2"/>
        <v>-7.9088659861326599E-2</v>
      </c>
    </row>
    <row r="28" spans="1:9" ht="16.5" x14ac:dyDescent="0.3">
      <c r="A28" s="37"/>
      <c r="B28" s="34" t="s">
        <v>16</v>
      </c>
      <c r="C28" s="15" t="s">
        <v>175</v>
      </c>
      <c r="D28" s="47">
        <v>649.79999999999995</v>
      </c>
      <c r="E28" s="83">
        <v>490</v>
      </c>
      <c r="F28" s="71">
        <f t="shared" si="0"/>
        <v>159.79999999999995</v>
      </c>
      <c r="G28" s="46">
        <v>551.77074999999991</v>
      </c>
      <c r="H28" s="68">
        <f t="shared" si="1"/>
        <v>569.9</v>
      </c>
      <c r="I28" s="72">
        <f t="shared" si="2"/>
        <v>3.2856489764997644E-2</v>
      </c>
    </row>
    <row r="29" spans="1:9" ht="16.5" x14ac:dyDescent="0.3">
      <c r="A29" s="37"/>
      <c r="B29" s="34" t="s">
        <v>17</v>
      </c>
      <c r="C29" s="15" t="s">
        <v>176</v>
      </c>
      <c r="D29" s="47">
        <v>871.3</v>
      </c>
      <c r="E29" s="83">
        <v>1125</v>
      </c>
      <c r="F29" s="71">
        <f t="shared" si="0"/>
        <v>-253.70000000000005</v>
      </c>
      <c r="G29" s="46">
        <v>926.25937499999998</v>
      </c>
      <c r="H29" s="68">
        <f t="shared" si="1"/>
        <v>998.15</v>
      </c>
      <c r="I29" s="72">
        <f t="shared" si="2"/>
        <v>7.7613924285516681E-2</v>
      </c>
    </row>
    <row r="30" spans="1:9" ht="16.5" x14ac:dyDescent="0.3">
      <c r="A30" s="37"/>
      <c r="B30" s="34" t="s">
        <v>18</v>
      </c>
      <c r="C30" s="15" t="s">
        <v>177</v>
      </c>
      <c r="D30" s="47">
        <v>1336.3333333333333</v>
      </c>
      <c r="E30" s="83">
        <v>1050</v>
      </c>
      <c r="F30" s="71">
        <f t="shared" si="0"/>
        <v>286.33333333333326</v>
      </c>
      <c r="G30" s="46">
        <v>1652.9983333333334</v>
      </c>
      <c r="H30" s="68">
        <f t="shared" si="1"/>
        <v>1193.1666666666665</v>
      </c>
      <c r="I30" s="72">
        <f t="shared" si="2"/>
        <v>-0.27818035710864819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1064.7</v>
      </c>
      <c r="E31" s="95">
        <v>1258.3200000000002</v>
      </c>
      <c r="F31" s="74">
        <f t="shared" si="0"/>
        <v>-193.62000000000012</v>
      </c>
      <c r="G31" s="49">
        <v>878.21499999999992</v>
      </c>
      <c r="H31" s="107">
        <f t="shared" si="1"/>
        <v>1161.5100000000002</v>
      </c>
      <c r="I31" s="75">
        <f t="shared" si="2"/>
        <v>0.3225804615043017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2248.75</v>
      </c>
      <c r="E33" s="83">
        <v>2249.9859999999999</v>
      </c>
      <c r="F33" s="67">
        <f>D33-E33</f>
        <v>-1.2359999999998763</v>
      </c>
      <c r="G33" s="54">
        <v>2158.3829166666665</v>
      </c>
      <c r="H33" s="68">
        <f>AVERAGE(D33:E33)</f>
        <v>2249.3679999999999</v>
      </c>
      <c r="I33" s="78">
        <f t="shared" si="2"/>
        <v>4.2154282556057181E-2</v>
      </c>
    </row>
    <row r="34" spans="1:9" ht="16.5" x14ac:dyDescent="0.3">
      <c r="A34" s="37"/>
      <c r="B34" s="34" t="s">
        <v>27</v>
      </c>
      <c r="C34" s="15" t="s">
        <v>180</v>
      </c>
      <c r="D34" s="47">
        <v>2348.8000000000002</v>
      </c>
      <c r="E34" s="83">
        <v>2083.3200000000002</v>
      </c>
      <c r="F34" s="79">
        <f>D34-E34</f>
        <v>265.48</v>
      </c>
      <c r="G34" s="46">
        <v>2005.3191666666664</v>
      </c>
      <c r="H34" s="68">
        <f>AVERAGE(D34:E34)</f>
        <v>2216.0600000000004</v>
      </c>
      <c r="I34" s="72">
        <f t="shared" si="2"/>
        <v>0.10509091861104437</v>
      </c>
    </row>
    <row r="35" spans="1:9" ht="16.5" x14ac:dyDescent="0.3">
      <c r="A35" s="37"/>
      <c r="B35" s="39" t="s">
        <v>28</v>
      </c>
      <c r="C35" s="15" t="s">
        <v>181</v>
      </c>
      <c r="D35" s="47">
        <v>2025</v>
      </c>
      <c r="E35" s="83">
        <v>1916.6599999999999</v>
      </c>
      <c r="F35" s="71">
        <f>D35-E35</f>
        <v>108.34000000000015</v>
      </c>
      <c r="G35" s="46">
        <v>1997.9817857142857</v>
      </c>
      <c r="H35" s="68">
        <f>AVERAGE(D35:E35)</f>
        <v>1970.83</v>
      </c>
      <c r="I35" s="72">
        <f t="shared" si="2"/>
        <v>-1.3589606225854015E-2</v>
      </c>
    </row>
    <row r="36" spans="1:9" ht="16.5" x14ac:dyDescent="0.3">
      <c r="A36" s="37"/>
      <c r="B36" s="34" t="s">
        <v>29</v>
      </c>
      <c r="C36" s="15" t="s">
        <v>182</v>
      </c>
      <c r="D36" s="47">
        <v>1525</v>
      </c>
      <c r="E36" s="83">
        <v>1520.825</v>
      </c>
      <c r="F36" s="79">
        <f>D36-E36</f>
        <v>4.1749999999999545</v>
      </c>
      <c r="G36" s="46">
        <v>1621.4875000000002</v>
      </c>
      <c r="H36" s="68">
        <f>AVERAGE(D36:E36)</f>
        <v>1522.9124999999999</v>
      </c>
      <c r="I36" s="72">
        <f t="shared" si="2"/>
        <v>-6.0792944749805511E-2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2543.8000000000002</v>
      </c>
      <c r="E37" s="83">
        <v>2583.326</v>
      </c>
      <c r="F37" s="71">
        <f>D37-E37</f>
        <v>-39.52599999999984</v>
      </c>
      <c r="G37" s="49">
        <v>1508.2557499999998</v>
      </c>
      <c r="H37" s="68">
        <f>AVERAGE(D37:E37)</f>
        <v>2563.5630000000001</v>
      </c>
      <c r="I37" s="80">
        <f t="shared" si="2"/>
        <v>0.69968720490540182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26266.659999999996</v>
      </c>
      <c r="F39" s="67">
        <f>D39-E39</f>
        <v>2263.3400000000038</v>
      </c>
      <c r="G39" s="46">
        <v>26372.915277777778</v>
      </c>
      <c r="H39" s="67">
        <f>AVERAGE(D39:E39)</f>
        <v>27398.329999999998</v>
      </c>
      <c r="I39" s="78">
        <f t="shared" si="2"/>
        <v>3.8881356551668377E-2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14615.333333333334</v>
      </c>
      <c r="E40" s="85">
        <v>16166.66</v>
      </c>
      <c r="F40" s="74">
        <f>D40-E40</f>
        <v>-1551.3266666666659</v>
      </c>
      <c r="G40" s="46">
        <v>14839.028055555555</v>
      </c>
      <c r="H40" s="81">
        <f>AVERAGE(D40:E40)</f>
        <v>15390.996666666666</v>
      </c>
      <c r="I40" s="75">
        <f t="shared" si="2"/>
        <v>3.719708656420128E-2</v>
      </c>
    </row>
    <row r="41" spans="1:9" ht="15.75" customHeight="1" thickBot="1" x14ac:dyDescent="0.25">
      <c r="A41" s="161"/>
      <c r="B41" s="162"/>
      <c r="C41" s="163"/>
      <c r="D41" s="86">
        <f>SUM(D16:D40)</f>
        <v>73307.949999999983</v>
      </c>
      <c r="E41" s="86">
        <f>SUM(E16:E40)</f>
        <v>70715.441000000006</v>
      </c>
      <c r="F41" s="86">
        <f>SUM(F16:F40)</f>
        <v>2592.5090000000037</v>
      </c>
      <c r="G41" s="86">
        <f>SUM(G16:G40)</f>
        <v>68324.026091269843</v>
      </c>
      <c r="H41" s="86">
        <f>AVERAGE(D41:E41)</f>
        <v>72011.695500000002</v>
      </c>
      <c r="I41" s="75">
        <f>(H41-G41)/G41</f>
        <v>5.3973245133476601E-2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9" zoomScaleNormal="100" workbookViewId="0">
      <selection activeCell="E92" sqref="E9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1279.3607500000001</v>
      </c>
      <c r="F16" s="42">
        <v>1867.7269999999999</v>
      </c>
      <c r="G16" s="21">
        <f>(F16-E16)/E16</f>
        <v>0.45989080874960386</v>
      </c>
      <c r="H16" s="42">
        <v>1803.5</v>
      </c>
      <c r="I16" s="21">
        <f>(F16-H16)/H16</f>
        <v>3.5612420293872946E-2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1612.6757499999999</v>
      </c>
      <c r="F17" s="46">
        <v>1639.4</v>
      </c>
      <c r="G17" s="21">
        <f t="shared" ref="G17:G80" si="0">(F17-E17)/E17</f>
        <v>1.6571372143470386E-2</v>
      </c>
      <c r="H17" s="46">
        <v>1431.9</v>
      </c>
      <c r="I17" s="21">
        <f t="shared" ref="I17:I31" si="1">(F17-H17)/H17</f>
        <v>0.14491235421467979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1174.0017499999999</v>
      </c>
      <c r="F18" s="46">
        <v>1463.5630000000001</v>
      </c>
      <c r="G18" s="21">
        <f t="shared" si="0"/>
        <v>0.24664464937978178</v>
      </c>
      <c r="H18" s="46">
        <v>1388.9</v>
      </c>
      <c r="I18" s="21">
        <f t="shared" si="1"/>
        <v>5.3756929944560446E-2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780.75575000000003</v>
      </c>
      <c r="F19" s="46">
        <v>1032.4000000000001</v>
      </c>
      <c r="G19" s="21">
        <f t="shared" si="0"/>
        <v>0.32230854527808478</v>
      </c>
      <c r="H19" s="46">
        <v>1029.4000000000001</v>
      </c>
      <c r="I19" s="21">
        <f t="shared" si="1"/>
        <v>2.9143190207888089E-3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2311.9848055555558</v>
      </c>
      <c r="F20" s="46">
        <v>2349.3336666666664</v>
      </c>
      <c r="G20" s="21">
        <f>(F20-E20)/E20</f>
        <v>1.6154457858617254E-2</v>
      </c>
      <c r="H20" s="46">
        <v>2504.8555555555558</v>
      </c>
      <c r="I20" s="21">
        <f t="shared" si="1"/>
        <v>-6.2088166538767128E-2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1614.70875</v>
      </c>
      <c r="F21" s="46">
        <v>1539.8969999999999</v>
      </c>
      <c r="G21" s="21">
        <f t="shared" si="0"/>
        <v>-4.633142044966318E-2</v>
      </c>
      <c r="H21" s="46">
        <v>1569.4</v>
      </c>
      <c r="I21" s="21">
        <f t="shared" si="1"/>
        <v>-1.8798904039760516E-2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1489.4275000000002</v>
      </c>
      <c r="F22" s="46">
        <v>1351.8969999999999</v>
      </c>
      <c r="G22" s="21">
        <f t="shared" si="0"/>
        <v>-9.2337827789536767E-2</v>
      </c>
      <c r="H22" s="46">
        <v>1322.6999999999998</v>
      </c>
      <c r="I22" s="21">
        <f t="shared" si="1"/>
        <v>2.2073788462992454E-2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430.9325</v>
      </c>
      <c r="F23" s="46">
        <v>455.17399999999998</v>
      </c>
      <c r="G23" s="21">
        <f t="shared" si="0"/>
        <v>5.6253589599299131E-2</v>
      </c>
      <c r="H23" s="46">
        <v>441.9</v>
      </c>
      <c r="I23" s="21">
        <f t="shared" si="1"/>
        <v>3.0038470242136232E-2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529.05937500000005</v>
      </c>
      <c r="F24" s="46">
        <v>556.15</v>
      </c>
      <c r="G24" s="21">
        <f t="shared" si="0"/>
        <v>5.1205264059444991E-2</v>
      </c>
      <c r="H24" s="46">
        <v>569.77499999999998</v>
      </c>
      <c r="I24" s="21">
        <f t="shared" si="1"/>
        <v>-2.3912948093545699E-2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525.31174999999996</v>
      </c>
      <c r="F25" s="46">
        <v>587.4</v>
      </c>
      <c r="G25" s="21">
        <f t="shared" si="0"/>
        <v>0.1181931491157394</v>
      </c>
      <c r="H25" s="46">
        <v>611.15</v>
      </c>
      <c r="I25" s="21">
        <f t="shared" si="1"/>
        <v>-3.8861163380512154E-2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581.97924999999998</v>
      </c>
      <c r="F26" s="46">
        <v>569.9</v>
      </c>
      <c r="G26" s="21">
        <f t="shared" si="0"/>
        <v>-2.0755465078866647E-2</v>
      </c>
      <c r="H26" s="46">
        <v>572.4</v>
      </c>
      <c r="I26" s="21">
        <f t="shared" si="1"/>
        <v>-4.3675751222921038E-3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1481.21425</v>
      </c>
      <c r="F27" s="46">
        <v>1364.067</v>
      </c>
      <c r="G27" s="21">
        <f t="shared" si="0"/>
        <v>-7.9088659861326599E-2</v>
      </c>
      <c r="H27" s="46">
        <v>1226</v>
      </c>
      <c r="I27" s="21">
        <f t="shared" si="1"/>
        <v>0.11261582381729202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551.77074999999991</v>
      </c>
      <c r="F28" s="46">
        <v>569.9</v>
      </c>
      <c r="G28" s="21">
        <f t="shared" si="0"/>
        <v>3.2856489764997644E-2</v>
      </c>
      <c r="H28" s="46">
        <v>564.9</v>
      </c>
      <c r="I28" s="21">
        <f t="shared" si="1"/>
        <v>8.8511240927597809E-3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926.25937499999998</v>
      </c>
      <c r="F29" s="46">
        <v>998.15</v>
      </c>
      <c r="G29" s="21">
        <f t="shared" si="0"/>
        <v>7.7613924285516681E-2</v>
      </c>
      <c r="H29" s="46">
        <v>1011.9</v>
      </c>
      <c r="I29" s="21">
        <f t="shared" si="1"/>
        <v>-1.3588299239055242E-2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1652.9983333333334</v>
      </c>
      <c r="F30" s="46">
        <v>1193.1666666666665</v>
      </c>
      <c r="G30" s="21">
        <f t="shared" si="0"/>
        <v>-0.27818035710864819</v>
      </c>
      <c r="H30" s="46">
        <v>1455.1666666666665</v>
      </c>
      <c r="I30" s="21">
        <f t="shared" si="1"/>
        <v>-0.18004810445538885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878.21499999999992</v>
      </c>
      <c r="F31" s="49">
        <v>1161.5100000000002</v>
      </c>
      <c r="G31" s="23">
        <f t="shared" si="0"/>
        <v>0.3225804615043017</v>
      </c>
      <c r="H31" s="49">
        <v>1151.9000000000001</v>
      </c>
      <c r="I31" s="23">
        <f t="shared" si="1"/>
        <v>8.3427380849033141E-3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2158.3829166666665</v>
      </c>
      <c r="F33" s="54">
        <v>2249.3679999999999</v>
      </c>
      <c r="G33" s="21">
        <f t="shared" si="0"/>
        <v>4.2154282556057181E-2</v>
      </c>
      <c r="H33" s="54">
        <v>2468.125</v>
      </c>
      <c r="I33" s="21">
        <f>(F33-H33)/H33</f>
        <v>-8.8632869080779969E-2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2005.3191666666664</v>
      </c>
      <c r="F34" s="46">
        <v>2216.0600000000004</v>
      </c>
      <c r="G34" s="21">
        <f t="shared" si="0"/>
        <v>0.10509091861104437</v>
      </c>
      <c r="H34" s="46">
        <v>2229.4</v>
      </c>
      <c r="I34" s="21">
        <f>(F34-H34)/H34</f>
        <v>-5.9836727370591591E-3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1997.9817857142857</v>
      </c>
      <c r="F35" s="46">
        <v>1970.83</v>
      </c>
      <c r="G35" s="21">
        <f t="shared" si="0"/>
        <v>-1.3589606225854015E-2</v>
      </c>
      <c r="H35" s="46">
        <v>2007.25</v>
      </c>
      <c r="I35" s="21">
        <f>(F35-H35)/H35</f>
        <v>-1.8144227176485277E-2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1621.4875000000002</v>
      </c>
      <c r="F36" s="46">
        <v>1522.9124999999999</v>
      </c>
      <c r="G36" s="21">
        <f t="shared" si="0"/>
        <v>-6.0792944749805511E-2</v>
      </c>
      <c r="H36" s="46">
        <v>1662.5</v>
      </c>
      <c r="I36" s="21">
        <f>(F36-H36)/H36</f>
        <v>-8.3962406015037655E-2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1508.2557499999998</v>
      </c>
      <c r="F37" s="49">
        <v>2563.5630000000001</v>
      </c>
      <c r="G37" s="23">
        <f t="shared" si="0"/>
        <v>0.69968720490540182</v>
      </c>
      <c r="H37" s="49">
        <v>2356</v>
      </c>
      <c r="I37" s="23">
        <f>(F37-H37)/H37</f>
        <v>8.8099745331069651E-2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26372.915277777778</v>
      </c>
      <c r="F39" s="46">
        <v>27398.329999999998</v>
      </c>
      <c r="G39" s="21">
        <f t="shared" si="0"/>
        <v>3.8881356551668377E-2</v>
      </c>
      <c r="H39" s="46">
        <v>26715</v>
      </c>
      <c r="I39" s="21">
        <f t="shared" ref="I39:I44" si="2">(F39-H39)/H39</f>
        <v>2.5578513943477377E-2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14839.028055555555</v>
      </c>
      <c r="F40" s="46">
        <v>15390.996666666666</v>
      </c>
      <c r="G40" s="21">
        <f t="shared" si="0"/>
        <v>3.719708656420128E-2</v>
      </c>
      <c r="H40" s="46">
        <v>14927.111111111111</v>
      </c>
      <c r="I40" s="21">
        <f t="shared" si="2"/>
        <v>3.1076713511582147E-2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11029.75</v>
      </c>
      <c r="F41" s="57">
        <v>10617.25</v>
      </c>
      <c r="G41" s="21">
        <f t="shared" si="0"/>
        <v>-3.7398853101838207E-2</v>
      </c>
      <c r="H41" s="57">
        <v>10779.75</v>
      </c>
      <c r="I41" s="21">
        <f t="shared" si="2"/>
        <v>-1.5074561098355713E-2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5915.55</v>
      </c>
      <c r="F42" s="47">
        <v>5823.2</v>
      </c>
      <c r="G42" s="21">
        <f t="shared" si="0"/>
        <v>-1.5611397080575832E-2</v>
      </c>
      <c r="H42" s="47">
        <v>5823.2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9968.5714285714294</v>
      </c>
      <c r="G43" s="21">
        <f t="shared" si="0"/>
        <v>5.9711830705973398E-6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12674.419642857143</v>
      </c>
      <c r="F44" s="50">
        <v>12810</v>
      </c>
      <c r="G44" s="31">
        <f t="shared" si="0"/>
        <v>1.0697164916680442E-2</v>
      </c>
      <c r="H44" s="50">
        <v>12810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6359.666666666667</v>
      </c>
      <c r="F46" s="43">
        <v>6590</v>
      </c>
      <c r="G46" s="21">
        <f t="shared" si="0"/>
        <v>3.6217831123224437E-2</v>
      </c>
      <c r="H46" s="43">
        <v>6451.666666666667</v>
      </c>
      <c r="I46" s="21">
        <f t="shared" ref="I46:I51" si="3">(F46-H46)/H46</f>
        <v>2.1441487987600056E-2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18064.362178571428</v>
      </c>
      <c r="F49" s="47">
        <v>18983.015555555558</v>
      </c>
      <c r="G49" s="21">
        <f t="shared" si="0"/>
        <v>5.0854459620714887E-2</v>
      </c>
      <c r="H49" s="47">
        <v>18983.015777777779</v>
      </c>
      <c r="I49" s="21">
        <f t="shared" si="3"/>
        <v>-1.1706370771443851E-8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2217.5</v>
      </c>
      <c r="G50" s="21">
        <f t="shared" si="0"/>
        <v>0.12246004772579357</v>
      </c>
      <c r="H50" s="47">
        <v>2217.5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26057.944444444445</v>
      </c>
      <c r="F51" s="50">
        <v>27101</v>
      </c>
      <c r="G51" s="31">
        <f t="shared" si="0"/>
        <v>4.002831296917337E-2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4027.8333333333335</v>
      </c>
      <c r="F54" s="70">
        <v>3775.4285714285716</v>
      </c>
      <c r="G54" s="21">
        <f t="shared" si="0"/>
        <v>-6.26651455053822E-2</v>
      </c>
      <c r="H54" s="70">
        <v>3775.4285714285716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2047.1666666666667</v>
      </c>
      <c r="F55" s="70">
        <v>2031.6666666666667</v>
      </c>
      <c r="G55" s="21">
        <f t="shared" si="0"/>
        <v>-7.5714402019050721E-3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4639.114583333333</v>
      </c>
      <c r="F58" s="50">
        <v>4760</v>
      </c>
      <c r="G58" s="29">
        <f t="shared" si="0"/>
        <v>2.6057863951229984E-2</v>
      </c>
      <c r="H58" s="50">
        <v>4761.666666666667</v>
      </c>
      <c r="I58" s="29">
        <f t="shared" si="4"/>
        <v>-3.5001750087510739E-4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5540.9</v>
      </c>
      <c r="F59" s="68">
        <v>5107.5</v>
      </c>
      <c r="G59" s="21">
        <f t="shared" si="0"/>
        <v>-7.8218339980869467E-2</v>
      </c>
      <c r="H59" s="68">
        <v>5107.5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4621.3999999999996</v>
      </c>
      <c r="F60" s="70">
        <v>5039.5</v>
      </c>
      <c r="G60" s="21">
        <f t="shared" si="0"/>
        <v>9.0470420218981343E-2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17681.75</v>
      </c>
      <c r="F61" s="73">
        <v>21548.75</v>
      </c>
      <c r="G61" s="29">
        <f t="shared" si="0"/>
        <v>0.21870007210824721</v>
      </c>
      <c r="H61" s="73">
        <v>21548.75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6039.5416666666661</v>
      </c>
      <c r="F63" s="54">
        <v>6455.5</v>
      </c>
      <c r="G63" s="21">
        <f t="shared" si="0"/>
        <v>6.8872499982752661E-2</v>
      </c>
      <c r="H63" s="54">
        <v>6486.5</v>
      </c>
      <c r="I63" s="21">
        <f t="shared" ref="I63:I74" si="5">(F63-H63)/H63</f>
        <v>-4.7791567100901877E-3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12146.833333333334</v>
      </c>
      <c r="F65" s="46">
        <v>11498.75</v>
      </c>
      <c r="G65" s="21">
        <f t="shared" si="0"/>
        <v>-5.3354097775826392E-2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7046.6180555555557</v>
      </c>
      <c r="F66" s="46">
        <v>7695.2</v>
      </c>
      <c r="G66" s="21">
        <f t="shared" si="0"/>
        <v>9.2041592056078869E-2</v>
      </c>
      <c r="H66" s="46">
        <v>7576.7</v>
      </c>
      <c r="I66" s="21">
        <f t="shared" si="5"/>
        <v>1.5640054377235472E-2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3821.55</v>
      </c>
      <c r="F67" s="46">
        <v>3911.1111111111113</v>
      </c>
      <c r="G67" s="21">
        <f t="shared" si="0"/>
        <v>2.3435807751072502E-2</v>
      </c>
      <c r="H67" s="46">
        <v>3872.5</v>
      </c>
      <c r="I67" s="21">
        <f t="shared" si="5"/>
        <v>9.9705903450255165E-3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3446.083333333333</v>
      </c>
      <c r="F68" s="58">
        <v>3642.1428571428573</v>
      </c>
      <c r="G68" s="31">
        <f t="shared" si="0"/>
        <v>5.6893436648230884E-2</v>
      </c>
      <c r="H68" s="58">
        <v>3642.1428571428573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3607.2</v>
      </c>
      <c r="F70" s="43">
        <v>3725.8</v>
      </c>
      <c r="G70" s="21">
        <f t="shared" si="0"/>
        <v>3.287868707030394E-2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1315.5</v>
      </c>
      <c r="F72" s="47">
        <v>1339.875</v>
      </c>
      <c r="G72" s="21">
        <f t="shared" si="0"/>
        <v>1.8529076396807297E-2</v>
      </c>
      <c r="H72" s="47">
        <v>1336.875</v>
      </c>
      <c r="I72" s="21">
        <f t="shared" si="5"/>
        <v>2.2440392706872371E-3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2118.9444444444448</v>
      </c>
      <c r="F73" s="47">
        <v>2205.375</v>
      </c>
      <c r="G73" s="21">
        <f t="shared" si="0"/>
        <v>4.0789439186177431E-2</v>
      </c>
      <c r="H73" s="47">
        <v>2205.375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1643</v>
      </c>
      <c r="F74" s="50">
        <v>1635.5</v>
      </c>
      <c r="G74" s="21">
        <f t="shared" si="0"/>
        <v>-4.5648204503956182E-3</v>
      </c>
      <c r="H74" s="50">
        <v>1621</v>
      </c>
      <c r="I74" s="21">
        <f t="shared" si="5"/>
        <v>8.945095619987662E-3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1450</v>
      </c>
      <c r="F77" s="32">
        <v>1269.4444444444443</v>
      </c>
      <c r="G77" s="21">
        <f t="shared" si="0"/>
        <v>-0.12452107279693493</v>
      </c>
      <c r="H77" s="32">
        <v>1269.4444444444443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914.3</v>
      </c>
      <c r="F78" s="47">
        <v>803.11111111111109</v>
      </c>
      <c r="G78" s="21">
        <f t="shared" si="0"/>
        <v>-0.12161094705117453</v>
      </c>
      <c r="H78" s="47">
        <v>803.11111111111109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1457.7</v>
      </c>
      <c r="F79" s="47">
        <v>1527.3</v>
      </c>
      <c r="G79" s="21">
        <f t="shared" si="0"/>
        <v>4.7746449886807922E-2</v>
      </c>
      <c r="H79" s="47">
        <v>1504.9</v>
      </c>
      <c r="I79" s="21">
        <f t="shared" si="6"/>
        <v>1.4884709947504727E-2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1937.3</v>
      </c>
      <c r="G80" s="21">
        <f t="shared" si="0"/>
        <v>0.10994614415033795</v>
      </c>
      <c r="H80" s="61">
        <v>1942.3</v>
      </c>
      <c r="I80" s="21">
        <f t="shared" si="6"/>
        <v>-2.5742676208618648E-3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10" zoomScaleNormal="100" workbookViewId="0">
      <selection activeCell="I47" sqref="I47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2" t="s">
        <v>0</v>
      </c>
      <c r="D13" s="174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3"/>
      <c r="D14" s="175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1652.9983333333334</v>
      </c>
      <c r="F16" s="42">
        <v>1193.1666666666665</v>
      </c>
      <c r="G16" s="21">
        <f t="shared" ref="G16:G31" si="0">(F16-E16)/E16</f>
        <v>-0.27818035710864819</v>
      </c>
      <c r="H16" s="42">
        <v>1455.1666666666665</v>
      </c>
      <c r="I16" s="21">
        <f t="shared" ref="I16:I31" si="1">(F16-H16)/H16</f>
        <v>-0.18004810445538885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2311.9848055555558</v>
      </c>
      <c r="F17" s="46">
        <v>2349.3336666666664</v>
      </c>
      <c r="G17" s="21">
        <f t="shared" si="0"/>
        <v>1.6154457858617254E-2</v>
      </c>
      <c r="H17" s="46">
        <v>2504.8555555555558</v>
      </c>
      <c r="I17" s="21">
        <f t="shared" si="1"/>
        <v>-6.2088166538767128E-2</v>
      </c>
    </row>
    <row r="18" spans="1:9" ht="16.5" x14ac:dyDescent="0.3">
      <c r="A18" s="37"/>
      <c r="B18" s="34" t="s">
        <v>13</v>
      </c>
      <c r="C18" s="15" t="s">
        <v>93</v>
      </c>
      <c r="D18" s="11" t="s">
        <v>81</v>
      </c>
      <c r="E18" s="46">
        <v>525.31174999999996</v>
      </c>
      <c r="F18" s="46">
        <v>587.4</v>
      </c>
      <c r="G18" s="21">
        <f t="shared" si="0"/>
        <v>0.1181931491157394</v>
      </c>
      <c r="H18" s="46">
        <v>611.15</v>
      </c>
      <c r="I18" s="21">
        <f t="shared" si="1"/>
        <v>-3.8861163380512154E-2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529.05937500000005</v>
      </c>
      <c r="F19" s="46">
        <v>556.15</v>
      </c>
      <c r="G19" s="21">
        <f t="shared" si="0"/>
        <v>5.1205264059444991E-2</v>
      </c>
      <c r="H19" s="46">
        <v>569.77499999999998</v>
      </c>
      <c r="I19" s="21">
        <f t="shared" si="1"/>
        <v>-2.3912948093545699E-2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1614.70875</v>
      </c>
      <c r="F20" s="46">
        <v>1539.8969999999999</v>
      </c>
      <c r="G20" s="21">
        <f t="shared" si="0"/>
        <v>-4.633142044966318E-2</v>
      </c>
      <c r="H20" s="46">
        <v>1569.4</v>
      </c>
      <c r="I20" s="21">
        <f t="shared" si="1"/>
        <v>-1.8798904039760516E-2</v>
      </c>
    </row>
    <row r="21" spans="1:9" ht="16.5" x14ac:dyDescent="0.3">
      <c r="A21" s="37"/>
      <c r="B21" s="34" t="s">
        <v>17</v>
      </c>
      <c r="C21" s="15" t="s">
        <v>97</v>
      </c>
      <c r="D21" s="11" t="s">
        <v>161</v>
      </c>
      <c r="E21" s="46">
        <v>926.25937499999998</v>
      </c>
      <c r="F21" s="46">
        <v>998.15</v>
      </c>
      <c r="G21" s="21">
        <f t="shared" si="0"/>
        <v>7.7613924285516681E-2</v>
      </c>
      <c r="H21" s="46">
        <v>1011.9</v>
      </c>
      <c r="I21" s="21">
        <f t="shared" si="1"/>
        <v>-1.3588299239055242E-2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581.97924999999998</v>
      </c>
      <c r="F22" s="46">
        <v>569.9</v>
      </c>
      <c r="G22" s="21">
        <f t="shared" si="0"/>
        <v>-2.0755465078866647E-2</v>
      </c>
      <c r="H22" s="46">
        <v>572.4</v>
      </c>
      <c r="I22" s="21">
        <f t="shared" si="1"/>
        <v>-4.3675751222921038E-3</v>
      </c>
    </row>
    <row r="23" spans="1:9" ht="16.5" x14ac:dyDescent="0.3">
      <c r="A23" s="37"/>
      <c r="B23" s="34" t="s">
        <v>7</v>
      </c>
      <c r="C23" s="15" t="s">
        <v>87</v>
      </c>
      <c r="D23" s="13" t="s">
        <v>161</v>
      </c>
      <c r="E23" s="46">
        <v>780.75575000000003</v>
      </c>
      <c r="F23" s="46">
        <v>1032.4000000000001</v>
      </c>
      <c r="G23" s="21">
        <f t="shared" si="0"/>
        <v>0.32230854527808478</v>
      </c>
      <c r="H23" s="46">
        <v>1029.4000000000001</v>
      </c>
      <c r="I23" s="21">
        <f t="shared" si="1"/>
        <v>2.9143190207888089E-3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878.21499999999992</v>
      </c>
      <c r="F24" s="46">
        <v>1161.5100000000002</v>
      </c>
      <c r="G24" s="21">
        <f t="shared" si="0"/>
        <v>0.3225804615043017</v>
      </c>
      <c r="H24" s="46">
        <v>1151.9000000000001</v>
      </c>
      <c r="I24" s="21">
        <f t="shared" si="1"/>
        <v>8.3427380849033141E-3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551.77074999999991</v>
      </c>
      <c r="F25" s="46">
        <v>569.9</v>
      </c>
      <c r="G25" s="21">
        <f t="shared" si="0"/>
        <v>3.2856489764997644E-2</v>
      </c>
      <c r="H25" s="46">
        <v>564.9</v>
      </c>
      <c r="I25" s="21">
        <f t="shared" si="1"/>
        <v>8.8511240927597809E-3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1489.4275000000002</v>
      </c>
      <c r="F26" s="46">
        <v>1351.8969999999999</v>
      </c>
      <c r="G26" s="21">
        <f t="shared" si="0"/>
        <v>-9.2337827789536767E-2</v>
      </c>
      <c r="H26" s="46">
        <v>1322.6999999999998</v>
      </c>
      <c r="I26" s="21">
        <f t="shared" si="1"/>
        <v>2.2073788462992454E-2</v>
      </c>
    </row>
    <row r="27" spans="1:9" ht="16.5" x14ac:dyDescent="0.3">
      <c r="A27" s="37"/>
      <c r="B27" s="34" t="s">
        <v>11</v>
      </c>
      <c r="C27" s="15" t="s">
        <v>91</v>
      </c>
      <c r="D27" s="13" t="s">
        <v>81</v>
      </c>
      <c r="E27" s="46">
        <v>430.9325</v>
      </c>
      <c r="F27" s="46">
        <v>455.17399999999998</v>
      </c>
      <c r="G27" s="21">
        <f t="shared" si="0"/>
        <v>5.6253589599299131E-2</v>
      </c>
      <c r="H27" s="46">
        <v>441.9</v>
      </c>
      <c r="I27" s="21">
        <f t="shared" si="1"/>
        <v>3.0038470242136232E-2</v>
      </c>
    </row>
    <row r="28" spans="1:9" ht="16.5" x14ac:dyDescent="0.3">
      <c r="A28" s="37"/>
      <c r="B28" s="34" t="s">
        <v>4</v>
      </c>
      <c r="C28" s="15" t="s">
        <v>84</v>
      </c>
      <c r="D28" s="13" t="s">
        <v>161</v>
      </c>
      <c r="E28" s="46">
        <v>1279.3607500000001</v>
      </c>
      <c r="F28" s="46">
        <v>1867.7269999999999</v>
      </c>
      <c r="G28" s="21">
        <f t="shared" si="0"/>
        <v>0.45989080874960386</v>
      </c>
      <c r="H28" s="46">
        <v>1803.5</v>
      </c>
      <c r="I28" s="21">
        <f t="shared" si="1"/>
        <v>3.5612420293872946E-2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1174.0017499999999</v>
      </c>
      <c r="F29" s="46">
        <v>1463.5630000000001</v>
      </c>
      <c r="G29" s="21">
        <f t="shared" si="0"/>
        <v>0.24664464937978178</v>
      </c>
      <c r="H29" s="46">
        <v>1388.9</v>
      </c>
      <c r="I29" s="21">
        <f t="shared" si="1"/>
        <v>5.3756929944560446E-2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1481.21425</v>
      </c>
      <c r="F30" s="46">
        <v>1364.067</v>
      </c>
      <c r="G30" s="21">
        <f t="shared" si="0"/>
        <v>-7.9088659861326599E-2</v>
      </c>
      <c r="H30" s="46">
        <v>1226</v>
      </c>
      <c r="I30" s="21">
        <f t="shared" si="1"/>
        <v>0.11261582381729202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1612.6757499999999</v>
      </c>
      <c r="F31" s="49">
        <v>1639.4</v>
      </c>
      <c r="G31" s="23">
        <f t="shared" si="0"/>
        <v>1.6571372143470386E-2</v>
      </c>
      <c r="H31" s="49">
        <v>1431.9</v>
      </c>
      <c r="I31" s="23">
        <f t="shared" si="1"/>
        <v>0.14491235421467979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17820.655638888886</v>
      </c>
      <c r="F32" s="107">
        <f>SUM(F16:F31)</f>
        <v>18699.635333333332</v>
      </c>
      <c r="G32" s="108">
        <f t="shared" ref="G32" si="2">(F32-E32)/E32</f>
        <v>4.9323645114734416E-2</v>
      </c>
      <c r="H32" s="107">
        <f>SUM(H16:H31)</f>
        <v>18655.74722222222</v>
      </c>
      <c r="I32" s="111">
        <f t="shared" ref="I32" si="3">(F32-H32)/H32</f>
        <v>2.3525249666136679E-3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2158.3829166666665</v>
      </c>
      <c r="F34" s="54">
        <v>2249.3679999999999</v>
      </c>
      <c r="G34" s="21">
        <f>(F34-E34)/E34</f>
        <v>4.2154282556057181E-2</v>
      </c>
      <c r="H34" s="54">
        <v>2468.125</v>
      </c>
      <c r="I34" s="21">
        <f>(F34-H34)/H34</f>
        <v>-8.8632869080779969E-2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46">
        <v>1522.9124999999999</v>
      </c>
      <c r="G35" s="21">
        <f>(F35-E35)/E35</f>
        <v>-6.0792944749805511E-2</v>
      </c>
      <c r="H35" s="46">
        <v>1662.5</v>
      </c>
      <c r="I35" s="21">
        <f>(F35-H35)/H35</f>
        <v>-8.3962406015037655E-2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1997.9817857142857</v>
      </c>
      <c r="F36" s="46">
        <v>1970.83</v>
      </c>
      <c r="G36" s="21">
        <f>(F36-E36)/E36</f>
        <v>-1.3589606225854015E-2</v>
      </c>
      <c r="H36" s="46">
        <v>2007.25</v>
      </c>
      <c r="I36" s="21">
        <f>(F36-H36)/H36</f>
        <v>-1.8144227176485277E-2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2005.3191666666664</v>
      </c>
      <c r="F37" s="46">
        <v>2216.0600000000004</v>
      </c>
      <c r="G37" s="21">
        <f>(F37-E37)/E37</f>
        <v>0.10509091861104437</v>
      </c>
      <c r="H37" s="46">
        <v>2229.4</v>
      </c>
      <c r="I37" s="21">
        <f>(F37-H37)/H37</f>
        <v>-5.9836727370591591E-3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1508.2557499999998</v>
      </c>
      <c r="F38" s="49">
        <v>2563.5630000000001</v>
      </c>
      <c r="G38" s="23">
        <f>(F38-E38)/E38</f>
        <v>0.69968720490540182</v>
      </c>
      <c r="H38" s="49">
        <v>2356</v>
      </c>
      <c r="I38" s="23">
        <f>(F38-H38)/H38</f>
        <v>8.8099745331069651E-2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9291.4271190476193</v>
      </c>
      <c r="F39" s="109">
        <f>SUM(F34:F38)</f>
        <v>10522.7335</v>
      </c>
      <c r="G39" s="110">
        <f t="shared" ref="G39" si="4">(F39-E39)/E39</f>
        <v>0.13252069517159287</v>
      </c>
      <c r="H39" s="109">
        <f>SUM(H34:H38)</f>
        <v>10723.275</v>
      </c>
      <c r="I39" s="111">
        <f t="shared" ref="I39" si="5">(F39-H39)/H39</f>
        <v>-1.8701516094663185E-2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11029.75</v>
      </c>
      <c r="F41" s="46">
        <v>10617.25</v>
      </c>
      <c r="G41" s="21">
        <f t="shared" ref="G41:G46" si="6">(F41-E41)/E41</f>
        <v>-3.7398853101838207E-2</v>
      </c>
      <c r="H41" s="46">
        <v>10779.75</v>
      </c>
      <c r="I41" s="21">
        <f t="shared" ref="I41:I46" si="7">(F41-H41)/H41</f>
        <v>-1.5074561098355713E-2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5915.55</v>
      </c>
      <c r="F42" s="46">
        <v>5823.2</v>
      </c>
      <c r="G42" s="21">
        <f t="shared" si="6"/>
        <v>-1.5611397080575832E-2</v>
      </c>
      <c r="H42" s="46">
        <v>5823.2</v>
      </c>
      <c r="I42" s="21">
        <f t="shared" si="7"/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9968.5119047619046</v>
      </c>
      <c r="F43" s="57">
        <v>9968.5714285714294</v>
      </c>
      <c r="G43" s="21">
        <f t="shared" si="6"/>
        <v>5.9711830705973398E-6</v>
      </c>
      <c r="H43" s="57">
        <v>9968.5714285714294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12674.419642857143</v>
      </c>
      <c r="F44" s="47">
        <v>12810</v>
      </c>
      <c r="G44" s="21">
        <f t="shared" si="6"/>
        <v>1.0697164916680442E-2</v>
      </c>
      <c r="H44" s="47">
        <v>12810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26372.915277777778</v>
      </c>
      <c r="F45" s="47">
        <v>27398.329999999998</v>
      </c>
      <c r="G45" s="21">
        <f t="shared" si="6"/>
        <v>3.8881356551668377E-2</v>
      </c>
      <c r="H45" s="47">
        <v>26715</v>
      </c>
      <c r="I45" s="21">
        <f t="shared" si="7"/>
        <v>2.5578513943477377E-2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14839.028055555555</v>
      </c>
      <c r="F46" s="50">
        <v>15390.996666666666</v>
      </c>
      <c r="G46" s="31">
        <f t="shared" si="6"/>
        <v>3.719708656420128E-2</v>
      </c>
      <c r="H46" s="50">
        <v>14927.111111111111</v>
      </c>
      <c r="I46" s="31">
        <f t="shared" si="7"/>
        <v>3.1076713511582147E-2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80800.174880952385</v>
      </c>
      <c r="F47" s="86">
        <f>SUM(F41:F46)</f>
        <v>82008.348095238092</v>
      </c>
      <c r="G47" s="110">
        <f t="shared" ref="G47" si="8">(F47-E47)/E47</f>
        <v>1.4952606427718496E-2</v>
      </c>
      <c r="H47" s="109">
        <f>SUM(H41:H46)</f>
        <v>81023.632539682541</v>
      </c>
      <c r="I47" s="111">
        <f t="shared" ref="I47" si="9">(F47-H47)/H47</f>
        <v>1.2153436283830791E-2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18064.362178571428</v>
      </c>
      <c r="F49" s="43">
        <v>18983.015555555558</v>
      </c>
      <c r="G49" s="21">
        <f t="shared" ref="G49:G54" si="10">(F49-E49)/E49</f>
        <v>5.0854459620714887E-2</v>
      </c>
      <c r="H49" s="43">
        <v>18983.015777777779</v>
      </c>
      <c r="I49" s="21">
        <f t="shared" ref="I49:I54" si="11">(F49-H49)/H49</f>
        <v>-1.1706370771443851E-8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6034.4444444444443</v>
      </c>
      <c r="G50" s="21">
        <f t="shared" si="10"/>
        <v>-4.785041224970219E-4</v>
      </c>
      <c r="H50" s="47">
        <v>6034.4444444444443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2217.5</v>
      </c>
      <c r="G52" s="21">
        <f t="shared" si="10"/>
        <v>0.12246004772579357</v>
      </c>
      <c r="H52" s="47">
        <v>2217.5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26057.944444444445</v>
      </c>
      <c r="F53" s="47">
        <v>27101</v>
      </c>
      <c r="G53" s="21">
        <f t="shared" si="10"/>
        <v>4.002831296917337E-2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6359.666666666667</v>
      </c>
      <c r="F54" s="50">
        <v>6590</v>
      </c>
      <c r="G54" s="31">
        <f t="shared" si="10"/>
        <v>3.6217831123224437E-2</v>
      </c>
      <c r="H54" s="50">
        <v>6451.666666666667</v>
      </c>
      <c r="I54" s="31">
        <f t="shared" si="11"/>
        <v>2.1441487987600056E-2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77768.128051587308</v>
      </c>
      <c r="F55" s="86">
        <f>SUM(F49:F54)</f>
        <v>80199.710000000006</v>
      </c>
      <c r="G55" s="110">
        <f t="shared" ref="G55" si="12">(F55-E55)/E55</f>
        <v>3.1267075720270834E-2</v>
      </c>
      <c r="H55" s="86">
        <f>SUM(H49:H54)</f>
        <v>80061.376888888903</v>
      </c>
      <c r="I55" s="111">
        <f t="shared" ref="I55" si="13">(F55-H55)/H55</f>
        <v>1.7278382721681866E-3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4639.114583333333</v>
      </c>
      <c r="F57" s="43">
        <v>4760</v>
      </c>
      <c r="G57" s="22">
        <f t="shared" ref="G57:G65" si="14">(F57-E57)/E57</f>
        <v>2.6057863951229984E-2</v>
      </c>
      <c r="H57" s="43">
        <v>4761.666666666667</v>
      </c>
      <c r="I57" s="22">
        <f t="shared" ref="I57:I65" si="15">(F57-H57)/H57</f>
        <v>-3.5001750087510739E-4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4027.8333333333335</v>
      </c>
      <c r="F59" s="70">
        <v>3775.4285714285716</v>
      </c>
      <c r="G59" s="21">
        <f t="shared" si="14"/>
        <v>-6.26651455053822E-2</v>
      </c>
      <c r="H59" s="70">
        <v>3775.4285714285716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2047.1666666666667</v>
      </c>
      <c r="F60" s="70">
        <v>2031.6666666666667</v>
      </c>
      <c r="G60" s="21">
        <f t="shared" si="14"/>
        <v>-7.5714402019050721E-3</v>
      </c>
      <c r="H60" s="70">
        <v>2031.6666666666667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5500</v>
      </c>
      <c r="F61" s="105">
        <v>5500</v>
      </c>
      <c r="G61" s="21">
        <f t="shared" si="14"/>
        <v>0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2155.8333333333335</v>
      </c>
      <c r="G62" s="29">
        <f t="shared" si="14"/>
        <v>2.2327603240466384E-2</v>
      </c>
      <c r="H62" s="73">
        <v>2155.8333333333335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5540.9</v>
      </c>
      <c r="F63" s="68">
        <v>5107.5</v>
      </c>
      <c r="G63" s="21">
        <f t="shared" si="14"/>
        <v>-7.8218339980869467E-2</v>
      </c>
      <c r="H63" s="68">
        <v>5107.5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4621.3999999999996</v>
      </c>
      <c r="F64" s="70">
        <v>5039.5</v>
      </c>
      <c r="G64" s="21">
        <f t="shared" si="14"/>
        <v>9.0470420218981343E-2</v>
      </c>
      <c r="H64" s="70">
        <v>5039.5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17681.75</v>
      </c>
      <c r="F65" s="73">
        <v>21548.75</v>
      </c>
      <c r="G65" s="29">
        <f t="shared" si="14"/>
        <v>0.21870007210824721</v>
      </c>
      <c r="H65" s="73">
        <v>21548.75</v>
      </c>
      <c r="I65" s="29">
        <f t="shared" si="15"/>
        <v>0</v>
      </c>
    </row>
    <row r="66" spans="1:9" ht="15.75" customHeight="1" thickBot="1" x14ac:dyDescent="0.25">
      <c r="A66" s="161" t="s">
        <v>192</v>
      </c>
      <c r="B66" s="176"/>
      <c r="C66" s="176"/>
      <c r="D66" s="177"/>
      <c r="E66" s="106">
        <f>SUM(E57:E65)</f>
        <v>49916.914583333331</v>
      </c>
      <c r="F66" s="106">
        <f>SUM(F57:F65)</f>
        <v>53668.678571428565</v>
      </c>
      <c r="G66" s="108">
        <f t="shared" ref="G66" si="16">(F66-E66)/E66</f>
        <v>7.5160174049457448E-2</v>
      </c>
      <c r="H66" s="106">
        <f>SUM(H57:H65)</f>
        <v>53670.345238095237</v>
      </c>
      <c r="I66" s="111">
        <f t="shared" ref="I66" si="17">(F66-H66)/H66</f>
        <v>-3.1053772046327668E-5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6039.5416666666661</v>
      </c>
      <c r="F68" s="54">
        <v>6455.5</v>
      </c>
      <c r="G68" s="21">
        <f t="shared" ref="G68:G73" si="18">(F68-E68)/E68</f>
        <v>6.8872499982752661E-2</v>
      </c>
      <c r="H68" s="54">
        <v>6486.5</v>
      </c>
      <c r="I68" s="21">
        <f t="shared" ref="I68:I73" si="19">(F68-H68)/H68</f>
        <v>-4.7791567100901877E-3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12146.833333333334</v>
      </c>
      <c r="F70" s="46">
        <v>11498.75</v>
      </c>
      <c r="G70" s="21">
        <f t="shared" si="18"/>
        <v>-5.3354097775826392E-2</v>
      </c>
      <c r="H70" s="46">
        <v>11498.75</v>
      </c>
      <c r="I70" s="21">
        <f t="shared" si="19"/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3446.083333333333</v>
      </c>
      <c r="F71" s="46">
        <v>3642.1428571428573</v>
      </c>
      <c r="G71" s="21">
        <f t="shared" si="18"/>
        <v>5.6893436648230884E-2</v>
      </c>
      <c r="H71" s="46">
        <v>3642.1428571428573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3821.55</v>
      </c>
      <c r="F72" s="46">
        <v>3911.1111111111113</v>
      </c>
      <c r="G72" s="21">
        <f t="shared" si="18"/>
        <v>2.3435807751072502E-2</v>
      </c>
      <c r="H72" s="46">
        <v>3872.5</v>
      </c>
      <c r="I72" s="21">
        <f t="shared" si="19"/>
        <v>9.9705903450255165E-3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7046.6180555555557</v>
      </c>
      <c r="F73" s="58">
        <v>7695.2</v>
      </c>
      <c r="G73" s="31">
        <f t="shared" si="18"/>
        <v>9.2041592056078869E-2</v>
      </c>
      <c r="H73" s="58">
        <v>7576.7</v>
      </c>
      <c r="I73" s="31">
        <f t="shared" si="19"/>
        <v>1.5640054377235472E-2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79547.251388888893</v>
      </c>
      <c r="F74" s="86">
        <f>SUM(F68:F73)</f>
        <v>80249.328968253962</v>
      </c>
      <c r="G74" s="110">
        <f t="shared" ref="G74" si="20">(F74-E74)/E74</f>
        <v>8.8259187728909252E-3</v>
      </c>
      <c r="H74" s="86">
        <f>SUM(H68:H73)</f>
        <v>80123.217857142852</v>
      </c>
      <c r="I74" s="111">
        <f t="shared" ref="I74" si="21">(F74-H74)/H74</f>
        <v>1.5739646320241604E-3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3607.2</v>
      </c>
      <c r="F76" s="43">
        <v>3725.8</v>
      </c>
      <c r="G76" s="21">
        <f>(F76-E76)/E76</f>
        <v>3.287868707030394E-2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2118.9444444444448</v>
      </c>
      <c r="F78" s="47">
        <v>2205.375</v>
      </c>
      <c r="G78" s="21">
        <f>(F78-E78)/E78</f>
        <v>4.0789439186177431E-2</v>
      </c>
      <c r="H78" s="47">
        <v>2205.375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1315.5</v>
      </c>
      <c r="F79" s="47">
        <v>1339.875</v>
      </c>
      <c r="G79" s="21">
        <f>(F79-E79)/E79</f>
        <v>1.8529076396807297E-2</v>
      </c>
      <c r="H79" s="47">
        <v>1336.875</v>
      </c>
      <c r="I79" s="21">
        <f>(F79-H79)/H79</f>
        <v>2.2440392706872371E-3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1643</v>
      </c>
      <c r="F80" s="50">
        <v>1635.5</v>
      </c>
      <c r="G80" s="21">
        <f>(F80-E80)/E80</f>
        <v>-4.5648204503956182E-3</v>
      </c>
      <c r="H80" s="50">
        <v>1621</v>
      </c>
      <c r="I80" s="21">
        <f>(F80-H80)/H80</f>
        <v>8.945095619987662E-3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11432.977777777778</v>
      </c>
      <c r="F81" s="86">
        <f>SUM(F76:F80)</f>
        <v>11686.883333333333</v>
      </c>
      <c r="G81" s="110">
        <f t="shared" ref="G81" si="22">(F81-E81)/E81</f>
        <v>2.2208173626390673E-2</v>
      </c>
      <c r="H81" s="86">
        <f>SUM(H76:H80)</f>
        <v>11669.383333333333</v>
      </c>
      <c r="I81" s="111">
        <f t="shared" ref="I81" si="23">(F81-H81)/H81</f>
        <v>1.4996507956004531E-3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1745.4</v>
      </c>
      <c r="F83" s="43">
        <v>1937.3</v>
      </c>
      <c r="G83" s="22">
        <f t="shared" ref="G83:G89" si="24">(F83-E83)/E83</f>
        <v>0.10994614415033795</v>
      </c>
      <c r="H83" s="43">
        <v>1942.3</v>
      </c>
      <c r="I83" s="22">
        <f t="shared" ref="I83:I89" si="25">(F83-H83)/H83</f>
        <v>-2.5742676208618648E-3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1450</v>
      </c>
      <c r="F85" s="32">
        <v>1269.4444444444443</v>
      </c>
      <c r="G85" s="21">
        <f t="shared" si="24"/>
        <v>-0.12452107279693493</v>
      </c>
      <c r="H85" s="32">
        <v>1269.4444444444443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914.3</v>
      </c>
      <c r="F86" s="47">
        <v>803.11111111111109</v>
      </c>
      <c r="G86" s="21">
        <f t="shared" si="24"/>
        <v>-0.12161094705117453</v>
      </c>
      <c r="H86" s="47">
        <v>803.11111111111109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77</v>
      </c>
      <c r="C89" s="16" t="s">
        <v>146</v>
      </c>
      <c r="D89" s="12" t="s">
        <v>162</v>
      </c>
      <c r="E89" s="50">
        <v>1457.7</v>
      </c>
      <c r="F89" s="50">
        <v>1527.3</v>
      </c>
      <c r="G89" s="23">
        <f t="shared" si="24"/>
        <v>4.7746449886807922E-2</v>
      </c>
      <c r="H89" s="50">
        <v>1504.9</v>
      </c>
      <c r="I89" s="23">
        <f t="shared" si="25"/>
        <v>1.4884709947504727E-2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19694.628571428573</v>
      </c>
      <c r="F90" s="86">
        <f>SUM(F83:F89)</f>
        <v>19822.384126984125</v>
      </c>
      <c r="G90" s="120">
        <f t="shared" ref="G90:G91" si="26">(F90-E90)/E90</f>
        <v>6.4868222872143727E-3</v>
      </c>
      <c r="H90" s="86">
        <f>SUM(H83:H89)</f>
        <v>19804.984126984127</v>
      </c>
      <c r="I90" s="111">
        <f t="shared" ref="I90:I91" si="27">(F90-H90)/H90</f>
        <v>8.7856672282258792E-4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346272.1580119048</v>
      </c>
      <c r="F91" s="106">
        <f>SUM(F32,F39,F47,F55,F66,F74,F81,F90)</f>
        <v>356857.70192857145</v>
      </c>
      <c r="G91" s="108">
        <f t="shared" si="26"/>
        <v>3.0570011685151763E-2</v>
      </c>
      <c r="H91" s="106">
        <f>SUM(H32,H39,H47,H55,H66,H74,H81,H90)</f>
        <v>355731.9622063493</v>
      </c>
      <c r="I91" s="121">
        <f t="shared" si="27"/>
        <v>3.1645728858323407E-3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9" zoomScaleNormal="100" workbookViewId="0">
      <selection activeCell="E33" sqref="E3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4" width="12.125" customWidth="1"/>
    <col min="5" max="5" width="11" customWidth="1"/>
    <col min="6" max="6" width="9.8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1666.67</v>
      </c>
      <c r="E16" s="139">
        <v>2000</v>
      </c>
      <c r="F16" s="139">
        <v>2000</v>
      </c>
      <c r="G16" s="140">
        <v>2250</v>
      </c>
      <c r="H16" s="140">
        <v>1666.6</v>
      </c>
      <c r="I16" s="83">
        <v>1916.654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1500</v>
      </c>
      <c r="F17" s="93">
        <v>2000</v>
      </c>
      <c r="G17" s="32">
        <v>1500</v>
      </c>
      <c r="H17" s="32">
        <v>1250</v>
      </c>
      <c r="I17" s="83">
        <v>1550</v>
      </c>
    </row>
    <row r="18" spans="1:9" ht="16.5" x14ac:dyDescent="0.3">
      <c r="A18" s="92"/>
      <c r="B18" s="141" t="s">
        <v>6</v>
      </c>
      <c r="C18" s="15" t="s">
        <v>165</v>
      </c>
      <c r="D18" s="93">
        <v>1333.33</v>
      </c>
      <c r="E18" s="93">
        <v>2000</v>
      </c>
      <c r="F18" s="93">
        <v>1500</v>
      </c>
      <c r="G18" s="32">
        <v>1000</v>
      </c>
      <c r="H18" s="32">
        <v>1333.3</v>
      </c>
      <c r="I18" s="83">
        <v>1433.326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750</v>
      </c>
      <c r="F19" s="93">
        <v>1500</v>
      </c>
      <c r="G19" s="32">
        <v>1125</v>
      </c>
      <c r="H19" s="32">
        <v>1000</v>
      </c>
      <c r="I19" s="83">
        <v>1075</v>
      </c>
    </row>
    <row r="20" spans="1:9" ht="16.5" x14ac:dyDescent="0.3">
      <c r="A20" s="92"/>
      <c r="B20" s="141" t="s">
        <v>8</v>
      </c>
      <c r="C20" s="15" t="s">
        <v>167</v>
      </c>
      <c r="D20" s="93">
        <v>2416.67</v>
      </c>
      <c r="E20" s="93">
        <v>1750</v>
      </c>
      <c r="F20" s="93">
        <v>2500</v>
      </c>
      <c r="G20" s="32">
        <v>2000</v>
      </c>
      <c r="H20" s="32">
        <v>1750</v>
      </c>
      <c r="I20" s="83">
        <v>2083.3339999999998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1666.67</v>
      </c>
      <c r="E21" s="93">
        <v>1250</v>
      </c>
      <c r="F21" s="93">
        <v>1500</v>
      </c>
      <c r="G21" s="32">
        <v>2000</v>
      </c>
      <c r="H21" s="32">
        <v>1333.3</v>
      </c>
      <c r="I21" s="83">
        <v>1549.9940000000001</v>
      </c>
    </row>
    <row r="22" spans="1:9" ht="16.5" x14ac:dyDescent="0.3">
      <c r="A22" s="92"/>
      <c r="B22" s="141" t="s">
        <v>10</v>
      </c>
      <c r="C22" s="15" t="s">
        <v>169</v>
      </c>
      <c r="D22" s="93">
        <v>1416.67</v>
      </c>
      <c r="E22" s="93">
        <v>1500</v>
      </c>
      <c r="F22" s="93">
        <v>1000</v>
      </c>
      <c r="G22" s="32">
        <v>1250</v>
      </c>
      <c r="H22" s="32">
        <v>1083.3</v>
      </c>
      <c r="I22" s="83">
        <v>1249.9940000000001</v>
      </c>
    </row>
    <row r="23" spans="1:9" ht="16.5" x14ac:dyDescent="0.3">
      <c r="A23" s="92"/>
      <c r="B23" s="141" t="s">
        <v>11</v>
      </c>
      <c r="C23" s="15" t="s">
        <v>170</v>
      </c>
      <c r="D23" s="93">
        <v>394.44</v>
      </c>
      <c r="E23" s="93">
        <v>350</v>
      </c>
      <c r="F23" s="93">
        <v>500</v>
      </c>
      <c r="G23" s="32">
        <v>375</v>
      </c>
      <c r="H23" s="32">
        <v>383.3</v>
      </c>
      <c r="I23" s="83">
        <v>400.548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32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450</v>
      </c>
      <c r="E25" s="93">
        <v>350</v>
      </c>
      <c r="F25" s="93">
        <v>750</v>
      </c>
      <c r="G25" s="32">
        <v>500</v>
      </c>
      <c r="H25" s="32">
        <v>500</v>
      </c>
      <c r="I25" s="83">
        <v>510</v>
      </c>
    </row>
    <row r="26" spans="1:9" ht="16.5" x14ac:dyDescent="0.3">
      <c r="A26" s="92"/>
      <c r="B26" s="141" t="s">
        <v>14</v>
      </c>
      <c r="C26" s="15" t="s">
        <v>173</v>
      </c>
      <c r="D26" s="93">
        <v>450</v>
      </c>
      <c r="E26" s="93">
        <v>500</v>
      </c>
      <c r="F26" s="93">
        <v>750</v>
      </c>
      <c r="G26" s="32">
        <v>500</v>
      </c>
      <c r="H26" s="32">
        <v>500</v>
      </c>
      <c r="I26" s="83">
        <v>540</v>
      </c>
    </row>
    <row r="27" spans="1:9" ht="16.5" x14ac:dyDescent="0.3">
      <c r="A27" s="92"/>
      <c r="B27" s="141" t="s">
        <v>15</v>
      </c>
      <c r="C27" s="15" t="s">
        <v>174</v>
      </c>
      <c r="D27" s="93">
        <v>1416.67</v>
      </c>
      <c r="E27" s="93">
        <v>1000</v>
      </c>
      <c r="F27" s="93">
        <v>1500</v>
      </c>
      <c r="G27" s="32">
        <v>1250</v>
      </c>
      <c r="H27" s="32">
        <v>1000</v>
      </c>
      <c r="I27" s="83">
        <v>1233.3340000000001</v>
      </c>
    </row>
    <row r="28" spans="1:9" ht="16.5" x14ac:dyDescent="0.3">
      <c r="A28" s="92"/>
      <c r="B28" s="141" t="s">
        <v>16</v>
      </c>
      <c r="C28" s="15" t="s">
        <v>175</v>
      </c>
      <c r="D28" s="93">
        <v>450</v>
      </c>
      <c r="E28" s="93">
        <v>500</v>
      </c>
      <c r="F28" s="93">
        <v>500</v>
      </c>
      <c r="G28" s="32">
        <v>500</v>
      </c>
      <c r="H28" s="32">
        <v>500</v>
      </c>
      <c r="I28" s="83">
        <v>490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>
        <v>750</v>
      </c>
      <c r="E30" s="93">
        <v>1250</v>
      </c>
      <c r="F30" s="93">
        <v>1250</v>
      </c>
      <c r="G30" s="32">
        <v>1000</v>
      </c>
      <c r="H30" s="32">
        <v>1000</v>
      </c>
      <c r="I30" s="83">
        <v>1050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1250</v>
      </c>
      <c r="G31" s="135">
        <v>1125</v>
      </c>
      <c r="H31" s="135">
        <v>1166.5999999999999</v>
      </c>
      <c r="I31" s="85">
        <v>1258.3200000000002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2083.33</v>
      </c>
      <c r="E33" s="139">
        <v>3000</v>
      </c>
      <c r="F33" s="139">
        <v>2500</v>
      </c>
      <c r="G33" s="140">
        <v>2000</v>
      </c>
      <c r="H33" s="140">
        <v>1666.6</v>
      </c>
      <c r="I33" s="83">
        <v>2249.9859999999999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3000</v>
      </c>
      <c r="F34" s="93">
        <v>2000</v>
      </c>
      <c r="G34" s="32">
        <v>2000</v>
      </c>
      <c r="H34" s="32">
        <v>1666.6</v>
      </c>
      <c r="I34" s="83">
        <v>2083.3200000000002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1750</v>
      </c>
      <c r="F35" s="93">
        <v>2000</v>
      </c>
      <c r="G35" s="32">
        <v>2000</v>
      </c>
      <c r="H35" s="32">
        <v>1833.3</v>
      </c>
      <c r="I35" s="83">
        <v>1916.6599999999999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1500</v>
      </c>
      <c r="F36" s="93">
        <v>2000</v>
      </c>
      <c r="G36" s="32"/>
      <c r="H36" s="32">
        <v>1083.3</v>
      </c>
      <c r="I36" s="83">
        <v>1520.825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2333.33</v>
      </c>
      <c r="E37" s="145">
        <v>3000</v>
      </c>
      <c r="F37" s="145">
        <v>3000</v>
      </c>
      <c r="G37" s="146">
        <v>2750</v>
      </c>
      <c r="H37" s="146">
        <v>1833.3</v>
      </c>
      <c r="I37" s="83">
        <v>2583.326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30000</v>
      </c>
      <c r="E39" s="42">
        <v>27000</v>
      </c>
      <c r="F39" s="42">
        <v>30000</v>
      </c>
      <c r="G39" s="140">
        <v>20000</v>
      </c>
      <c r="H39" s="140">
        <v>24333.3</v>
      </c>
      <c r="I39" s="84">
        <v>26266.659999999996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17000</v>
      </c>
      <c r="F40" s="49">
        <v>16000</v>
      </c>
      <c r="G40" s="135">
        <v>14500</v>
      </c>
      <c r="H40" s="135">
        <v>16333.3</v>
      </c>
      <c r="I40" s="85">
        <v>16166.66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27-08-2018</vt:lpstr>
      <vt:lpstr>By Order</vt:lpstr>
      <vt:lpstr>All Stores</vt:lpstr>
      <vt:lpstr>'27-08-2018'!Print_Titles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2018-08-30T11:17:30Z</cp:lastPrinted>
  <dcterms:created xsi:type="dcterms:W3CDTF">2010-10-20T06:23:14Z</dcterms:created>
  <dcterms:modified xsi:type="dcterms:W3CDTF">2018-08-30T11:18:09Z</dcterms:modified>
</cp:coreProperties>
</file>