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5"/>
  </bookViews>
  <sheets>
    <sheet name="Supermarkets" sheetId="5" r:id="rId1"/>
    <sheet name="stores" sheetId="7" r:id="rId2"/>
    <sheet name="Comp" sheetId="8" r:id="rId3"/>
    <sheet name="03-09-2018" sheetId="9" r:id="rId4"/>
    <sheet name="By Order" sheetId="11" r:id="rId5"/>
    <sheet name="All Stores" sheetId="12" r:id="rId6"/>
  </sheets>
  <definedNames>
    <definedName name="_xlnm.Print_Titles" localSheetId="3">'03-09-2018'!$12:$14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8" i="11" l="1"/>
  <c r="G88" i="11"/>
  <c r="I87" i="11"/>
  <c r="G87" i="11"/>
  <c r="I86" i="11"/>
  <c r="G86" i="11"/>
  <c r="I85" i="11"/>
  <c r="G85" i="11"/>
  <c r="I89" i="11"/>
  <c r="G89" i="11"/>
  <c r="I84" i="11"/>
  <c r="G84" i="11"/>
  <c r="I83" i="11"/>
  <c r="G83" i="11"/>
  <c r="I76" i="11"/>
  <c r="G76" i="11"/>
  <c r="I80" i="11"/>
  <c r="G80" i="11"/>
  <c r="I79" i="11"/>
  <c r="G79" i="11"/>
  <c r="I78" i="11"/>
  <c r="G78" i="11"/>
  <c r="I77" i="11"/>
  <c r="G77" i="11"/>
  <c r="I71" i="11"/>
  <c r="G71" i="11"/>
  <c r="I73" i="11"/>
  <c r="G73" i="11"/>
  <c r="I72" i="11"/>
  <c r="G72" i="11"/>
  <c r="I70" i="11"/>
  <c r="G70" i="11"/>
  <c r="I69" i="11"/>
  <c r="G69" i="11"/>
  <c r="I68" i="11"/>
  <c r="G68" i="11"/>
  <c r="I65" i="11"/>
  <c r="G65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7" i="11"/>
  <c r="G57" i="11"/>
  <c r="I58" i="11"/>
  <c r="G58" i="11"/>
  <c r="I53" i="11"/>
  <c r="G53" i="11"/>
  <c r="I54" i="11"/>
  <c r="G54" i="11"/>
  <c r="I52" i="11"/>
  <c r="G52" i="11"/>
  <c r="I51" i="11"/>
  <c r="G51" i="11"/>
  <c r="I50" i="11"/>
  <c r="G50" i="11"/>
  <c r="I49" i="11"/>
  <c r="G49" i="11"/>
  <c r="I44" i="11"/>
  <c r="G44" i="11"/>
  <c r="I45" i="11"/>
  <c r="G45" i="11"/>
  <c r="I46" i="11"/>
  <c r="G46" i="11"/>
  <c r="I41" i="11"/>
  <c r="G41" i="11"/>
  <c r="I43" i="11"/>
  <c r="G43" i="11"/>
  <c r="I42" i="11"/>
  <c r="G42" i="11"/>
  <c r="I34" i="11"/>
  <c r="G34" i="11"/>
  <c r="I38" i="11"/>
  <c r="G38" i="11"/>
  <c r="I35" i="11"/>
  <c r="G35" i="11"/>
  <c r="I37" i="11"/>
  <c r="G37" i="11"/>
  <c r="I36" i="11"/>
  <c r="G36" i="11"/>
  <c r="I27" i="11"/>
  <c r="G27" i="11"/>
  <c r="I29" i="11"/>
  <c r="G29" i="11"/>
  <c r="I30" i="11"/>
  <c r="G30" i="11"/>
  <c r="I22" i="11"/>
  <c r="G22" i="11"/>
  <c r="I25" i="11"/>
  <c r="G25" i="11"/>
  <c r="I26" i="11"/>
  <c r="G26" i="11"/>
  <c r="I21" i="11"/>
  <c r="G21" i="11"/>
  <c r="I28" i="11"/>
  <c r="G28" i="11"/>
  <c r="I23" i="11"/>
  <c r="G23" i="11"/>
  <c r="I31" i="11"/>
  <c r="G31" i="11"/>
  <c r="I24" i="11"/>
  <c r="G24" i="11"/>
  <c r="I18" i="11"/>
  <c r="G18" i="11"/>
  <c r="I20" i="11"/>
  <c r="G20" i="11"/>
  <c r="I19" i="11"/>
  <c r="G19" i="11"/>
  <c r="I16" i="11"/>
  <c r="G16" i="11"/>
  <c r="I17" i="11"/>
  <c r="G17" i="11"/>
  <c r="D41" i="8" l="1"/>
  <c r="G16" i="5" l="1"/>
  <c r="G18" i="5" l="1"/>
  <c r="G41" i="8" l="1"/>
  <c r="E32" i="11"/>
  <c r="E39" i="11"/>
  <c r="E47" i="11"/>
  <c r="E55" i="11"/>
  <c r="E66" i="11"/>
  <c r="E74" i="11"/>
  <c r="E81" i="11"/>
  <c r="E90" i="11" l="1"/>
  <c r="E91" i="11" l="1"/>
  <c r="I15" i="5" l="1"/>
  <c r="G52" i="5"/>
  <c r="I50" i="5"/>
  <c r="H16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90" i="11" l="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E41" i="8" l="1"/>
  <c r="H41" i="8" s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<sst xmlns="http://schemas.openxmlformats.org/spreadsheetml/2006/main" count="848" uniqueCount="225">
  <si>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</si>
  <si>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</si>
  <si>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</si>
  <si>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</si>
  <si>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</si>
  <si>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</si>
  <si>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</si>
  <si>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</si>
  <si>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</si>
  <si>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</si>
  <si>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</si>
  <si>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</si>
  <si>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</si>
  <si>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</si>
  <si>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</si>
  <si>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</si>
  <si>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</si>
  <si>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</si>
  <si>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</si>
  <si>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</si>
  <si>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</si>
  <si>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</si>
  <si>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</si>
  <si>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</si>
  <si>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</si>
  <si>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</si>
  <si>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</si>
  <si>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</si>
  <si>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</si>
  <si>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</si>
  <si>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</si>
  <si>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</si>
  <si>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</si>
  <si>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</si>
  <si>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</si>
  <si>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</si>
  <si>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</si>
  <si>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</si>
  <si>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</si>
  <si>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</si>
  <si>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</si>
  <si>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</si>
  <si>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</si>
  <si>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</si>
  <si>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</si>
  <si>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</si>
  <si>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</si>
  <si>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</si>
  <si>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</si>
  <si>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</si>
  <si>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</si>
  <si>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</si>
  <si>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</si>
  <si>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</si>
  <si>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</si>
  <si>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</si>
  <si>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</si>
  <si>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</si>
  <si>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</si>
  <si>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</si>
  <si>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</si>
  <si>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</si>
  <si>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</si>
  <si>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</si>
  <si>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</si>
  <si>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</si>
  <si>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</si>
  <si>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</si>
  <si>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</si>
  <si>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</si>
  <si>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</si>
  <si>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</si>
  <si>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</si>
  <si>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</si>
  <si>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</si>
  <si>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</si>
  <si>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</si>
  <si>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</si>
  <si>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</si>
  <si>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</si>
  <si>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</si>
  <si>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</si>
  <si>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</si>
  <si>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</si>
  <si>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</si>
  <si>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</si>
  <si>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</si>
  <si>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</si>
  <si>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</si>
  <si>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</si>
  <si>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</si>
  <si>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</si>
  <si>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</si>
  <si>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</si>
  <si>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</si>
  <si>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</si>
  <si>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</si>
  <si>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</si>
  <si>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</si>
  <si>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</si>
  <si>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</si>
  <si>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</si>
  <si>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</si>
  <si>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</si>
  <si>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</si>
  <si>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</si>
  <si>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</si>
  <si>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</si>
  <si>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</si>
  <si>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</si>
  <si>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</si>
  <si>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</si>
  <si>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</si>
  <si>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</si>
  <si>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</si>
  <si>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</si>
  <si>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</si>
  <si>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</si>
  <si>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</si>
  <si>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</si>
  <si>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</si>
  <si>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</si>
  <si>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</si>
  <si>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</si>
  <si>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</si>
  <si>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</si>
  <si>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</si>
  <si>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</si>
  <si>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</si>
  <si>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</si>
  <si>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</si>
  <si>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</si>
  <si>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</si>
  <si>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</si>
  <si>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</si>
  <si>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</si>
  <si>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</si>
  <si>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</si>
  <si>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</si>
  <si>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</si>
  <si>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</si>
  <si>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</si>
  <si>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</si>
  <si>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</si>
  <si>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</si>
  <si>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</si>
  <si>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</si>
  <si>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</si>
  <si>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</si>
  <si>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</si>
  <si>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</si>
  <si>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</si>
  <si>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</si>
  <si>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</si>
  <si>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</si>
  <si>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</si>
  <si>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</si>
  <si>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</si>
  <si>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</si>
  <si>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</si>
  <si>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</si>
  <si>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</si>
  <si>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</si>
  <si>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</si>
  <si>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</si>
  <si>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</si>
  <si>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</si>
  <si>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</si>
  <si>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</si>
  <si>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</si>
  <si>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</si>
  <si>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</si>
  <si>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</si>
  <si>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</si>
  <si>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</si>
  <si>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</si>
  <si>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</si>
  <si>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</si>
  <si>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</si>
  <si>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</si>
  <si>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</si>
  <si>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</si>
  <si>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</si>
  <si>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</si>
  <si>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</si>
  <si>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</si>
  <si>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</si>
  <si>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</si>
  <si>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</si>
  <si>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</si>
  <si>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</si>
  <si>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</si>
  <si>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</si>
  <si>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</si>
  <si>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</si>
  <si>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</si>
  <si>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</si>
  <si>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</si>
  <si>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</si>
  <si>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</si>
  <si>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</si>
  <si>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</si>
  <si>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</si>
  <si>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</si>
  <si>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</si>
  <si>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</si>
  <si>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</si>
  <si>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</si>
  <si>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</si>
  <si>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</si>
  <si>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</si>
  <si>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</si>
  <si>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</si>
  <si>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</si>
  <si>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</si>
  <si>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</si>
  <si>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</si>
  <si>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أسعار  السوبرماركات في 27-08-2018 (ل.ل.)</t>
  </si>
  <si>
    <t>معدل أسعار المحلات والملاحم في 27-08-2018 (ل.ل.)</t>
  </si>
  <si>
    <t>المعدل العام للأسعار في 27-08-2018  (ل.ل.)</t>
  </si>
  <si>
    <t xml:space="preserve"> التاريخ 3 أيلول 2018</t>
  </si>
  <si>
    <t>معدل أسعار  السوبرماركات في 03-09-2018 (ل.ل.)</t>
  </si>
  <si>
    <t>معدل الأسعار في أيلول 2017 (ل.ل.)</t>
  </si>
  <si>
    <t>معدل أسعار المحلات والملاحم في 03-09-2018 (ل.ل.)</t>
  </si>
  <si>
    <t>المعدل العام للأسعار في 03-09-2018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</si>
</sst>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4" fillId="2" borderId="23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5" t="s">
        <v>202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220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6" t="s">
        <v>3</v>
      </c>
      <c r="B12" s="152"/>
      <c r="C12" s="150" t="s">
        <v>0</v>
      </c>
      <c r="D12" s="148" t="s">
        <v>23</v>
      </c>
      <c r="E12" s="148" t="s">
        <v>222</v>
      </c>
      <c r="F12" s="148" t="s">
        <v>221</v>
      </c>
      <c r="G12" s="148" t="s">
        <v>197</v>
      </c>
      <c r="H12" s="148" t="s">
        <v>217</v>
      </c>
      <c r="I12" s="148" t="s">
        <v>187</v>
      </c>
    </row>
    <row r="13" spans="1:9" ht="38.25" customHeight="1" thickBot="1" x14ac:dyDescent="0.25">
      <c r="A13" s="147"/>
      <c r="B13" s="153"/>
      <c r="C13" s="151"/>
      <c r="D13" s="149"/>
      <c r="E13" s="149"/>
      <c r="F13" s="149"/>
      <c r="G13" s="149"/>
      <c r="H13" s="149"/>
      <c r="I13" s="149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1179.5500000000002</v>
      </c>
      <c r="F15" s="43">
        <v>1773.8</v>
      </c>
      <c r="G15" s="45">
        <f>(F15-E15)/E15</f>
        <v>0.50379381967699521</v>
      </c>
      <c r="H15" s="43">
        <v>1818.8</v>
      </c>
      <c r="I15" s="45">
        <f>(F15-H15)/H15</f>
        <v>-2.4741587860127558E-2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1435.6741666666667</v>
      </c>
      <c r="F16" s="47">
        <v>1539.8</v>
      </c>
      <c r="G16" s="48">
        <f>(F16-E16)/E16</f>
        <v>7.252748273314101E-2</v>
      </c>
      <c r="H16" s="47">
        <v>1728.8</v>
      </c>
      <c r="I16" s="44">
        <f t="shared" ref="I16:I30" si="0">(F16-H16)/H16</f>
        <v>-0.10932438685793615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1254.7483333333332</v>
      </c>
      <c r="F17" s="47">
        <v>1414.8</v>
      </c>
      <c r="G17" s="48">
        <f t="shared" ref="G17:G79" si="1">(F17-E17)/E17</f>
        <v>0.127556787616109</v>
      </c>
      <c r="H17" s="47">
        <v>1493.8</v>
      </c>
      <c r="I17" s="44">
        <f t="shared" si="0"/>
        <v>-5.2885259070826085E-2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799.51266666666652</v>
      </c>
      <c r="F18" s="47">
        <v>974.8</v>
      </c>
      <c r="G18" s="48">
        <f>(F18-E18)/E18</f>
        <v>0.21924272202483364</v>
      </c>
      <c r="H18" s="47">
        <v>989.8</v>
      </c>
      <c r="I18" s="44">
        <f>(F18-H18)/H18</f>
        <v>-1.5154576682158012E-2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2215.9867222222219</v>
      </c>
      <c r="F19" s="47">
        <v>2504.2222222222222</v>
      </c>
      <c r="G19" s="48">
        <f>(F19-E19)/E19</f>
        <v>0.13007095083627293</v>
      </c>
      <c r="H19" s="47">
        <v>2615.3333333333335</v>
      </c>
      <c r="I19" s="44">
        <f t="shared" si="0"/>
        <v>-4.2484493159996674E-2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1730.7170000000001</v>
      </c>
      <c r="F20" s="47">
        <v>1429.8</v>
      </c>
      <c r="G20" s="48">
        <f t="shared" si="1"/>
        <v>-0.17386840251756938</v>
      </c>
      <c r="H20" s="47">
        <v>1529.8</v>
      </c>
      <c r="I20" s="44">
        <f t="shared" si="0"/>
        <v>-6.5368021963655376E-2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1441.9075</v>
      </c>
      <c r="F21" s="47">
        <v>1438.8</v>
      </c>
      <c r="G21" s="48">
        <f t="shared" si="1"/>
        <v>-2.1551313104343191E-3</v>
      </c>
      <c r="H21" s="47">
        <v>1453.8</v>
      </c>
      <c r="I21" s="44">
        <f t="shared" si="0"/>
        <v>-1.031778786628147E-2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449.07800000000003</v>
      </c>
      <c r="F22" s="47">
        <v>514.79999999999995</v>
      </c>
      <c r="G22" s="48">
        <f t="shared" si="1"/>
        <v>0.14634874119863348</v>
      </c>
      <c r="H22" s="47">
        <v>509.8</v>
      </c>
      <c r="I22" s="44">
        <f>(F22-H22)/H22</f>
        <v>9.807767752059519E-3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546.30833333333339</v>
      </c>
      <c r="F23" s="47">
        <v>619.79999999999995</v>
      </c>
      <c r="G23" s="48">
        <f t="shared" si="1"/>
        <v>0.13452415455252659</v>
      </c>
      <c r="H23" s="47">
        <v>649.79999999999995</v>
      </c>
      <c r="I23" s="44">
        <f t="shared" si="0"/>
        <v>-4.6168051708217916E-2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548.90333333333342</v>
      </c>
      <c r="F24" s="47">
        <v>644.79999999999995</v>
      </c>
      <c r="G24" s="48">
        <f t="shared" si="1"/>
        <v>0.17470592879134733</v>
      </c>
      <c r="H24" s="47">
        <v>664.8</v>
      </c>
      <c r="I24" s="44">
        <f t="shared" si="0"/>
        <v>-3.0084235860409148E-2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560.1783333333334</v>
      </c>
      <c r="F25" s="47">
        <v>619.79999999999995</v>
      </c>
      <c r="G25" s="48">
        <f t="shared" si="1"/>
        <v>0.10643336794532672</v>
      </c>
      <c r="H25" s="47">
        <v>599.79999999999995</v>
      </c>
      <c r="I25" s="44">
        <f t="shared" si="0"/>
        <v>3.334444814938313E-2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1828.5033333333333</v>
      </c>
      <c r="F26" s="47">
        <v>1479.8</v>
      </c>
      <c r="G26" s="48">
        <f t="shared" si="1"/>
        <v>-0.19070423716299853</v>
      </c>
      <c r="H26" s="47">
        <v>1494.8</v>
      </c>
      <c r="I26" s="44">
        <f t="shared" si="0"/>
        <v>-1.0034787262510034E-2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554.05333333333328</v>
      </c>
      <c r="F27" s="47">
        <v>609.79999999999995</v>
      </c>
      <c r="G27" s="48">
        <f t="shared" si="1"/>
        <v>0.10061606584203688</v>
      </c>
      <c r="H27" s="47">
        <v>649.79999999999995</v>
      </c>
      <c r="I27" s="44">
        <f t="shared" si="0"/>
        <v>-6.1557402277623886E-2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951.42499999999995</v>
      </c>
      <c r="F28" s="47">
        <v>906.3</v>
      </c>
      <c r="G28" s="48">
        <f t="shared" si="1"/>
        <v>-4.7428856714927609E-2</v>
      </c>
      <c r="H28" s="47">
        <v>871.3</v>
      </c>
      <c r="I28" s="44">
        <f t="shared" si="0"/>
        <v>4.0169861127051537E-2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1615.0033333333336</v>
      </c>
      <c r="F29" s="47">
        <v>1361.3333333333333</v>
      </c>
      <c r="G29" s="48">
        <f t="shared" si="1"/>
        <v>-0.15707088323863125</v>
      </c>
      <c r="H29" s="47">
        <v>1336.3333333333333</v>
      </c>
      <c r="I29" s="44">
        <f t="shared" si="0"/>
        <v>1.8707907208780246E-2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900.75833333333321</v>
      </c>
      <c r="F30" s="50">
        <v>1114.8</v>
      </c>
      <c r="G30" s="51">
        <f t="shared" si="1"/>
        <v>0.23762385397489164</v>
      </c>
      <c r="H30" s="50">
        <v>1064.7</v>
      </c>
      <c r="I30" s="56">
        <f t="shared" si="0"/>
        <v>4.7055508593970043E-2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2010.9609999999998</v>
      </c>
      <c r="F32" s="43">
        <v>2375</v>
      </c>
      <c r="G32" s="45">
        <f t="shared" si="1"/>
        <v>0.18102737944694117</v>
      </c>
      <c r="H32" s="43">
        <v>2248.75</v>
      </c>
      <c r="I32" s="44">
        <f>(F32-H32)/H32</f>
        <v>5.6142301278488051E-2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1858.5343333333333</v>
      </c>
      <c r="F33" s="47">
        <v>2449.8000000000002</v>
      </c>
      <c r="G33" s="48">
        <f t="shared" si="1"/>
        <v>0.31813545548346983</v>
      </c>
      <c r="H33" s="47">
        <v>2348.8000000000002</v>
      </c>
      <c r="I33" s="44">
        <f>(F33-H33)/H33</f>
        <v>4.3000681198910082E-2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1772.6836785714286</v>
      </c>
      <c r="F34" s="47">
        <v>1992.5</v>
      </c>
      <c r="G34" s="48">
        <f t="shared" si="1"/>
        <v>0.12400199995394393</v>
      </c>
      <c r="H34" s="47">
        <v>2025</v>
      </c>
      <c r="I34" s="44">
        <f>(F34-H34)/H34</f>
        <v>-1.6049382716049384E-2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1607.0928571428572</v>
      </c>
      <c r="F35" s="47">
        <v>1678</v>
      </c>
      <c r="G35" s="48">
        <f t="shared" si="1"/>
        <v>4.4121372664927348E-2</v>
      </c>
      <c r="H35" s="47">
        <v>1525</v>
      </c>
      <c r="I35" s="44">
        <f>(F35-H35)/H35</f>
        <v>0.10032786885245902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1713.0516666666667</v>
      </c>
      <c r="F36" s="50">
        <v>2358.8000000000002</v>
      </c>
      <c r="G36" s="51">
        <f t="shared" si="1"/>
        <v>0.37695788509978784</v>
      </c>
      <c r="H36" s="50">
        <v>2543.8000000000002</v>
      </c>
      <c r="I36" s="56">
        <f>(F36-H36)/H36</f>
        <v>-7.2725843226668752E-2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26313.217777777776</v>
      </c>
      <c r="F38" s="43">
        <v>28530</v>
      </c>
      <c r="G38" s="45">
        <f t="shared" si="1"/>
        <v>8.4245957333821647E-2</v>
      </c>
      <c r="H38" s="43">
        <v>28530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14790.439999999999</v>
      </c>
      <c r="F39" s="57">
        <v>14615.333333333334</v>
      </c>
      <c r="G39" s="48">
        <f t="shared" si="1"/>
        <v>-1.1839179001210563E-2</v>
      </c>
      <c r="H39" s="57">
        <v>14615.333333333334</v>
      </c>
      <c r="I39" s="44">
        <f t="shared" si="2"/>
        <v>0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11154.75</v>
      </c>
      <c r="F40" s="57">
        <v>10367.25</v>
      </c>
      <c r="G40" s="48">
        <f t="shared" si="1"/>
        <v>-7.0597727425536203E-2</v>
      </c>
      <c r="H40" s="57">
        <v>10617.25</v>
      </c>
      <c r="I40" s="44">
        <f t="shared" si="2"/>
        <v>-2.3546586922225624E-2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5912.5</v>
      </c>
      <c r="F41" s="47">
        <v>6216.5</v>
      </c>
      <c r="G41" s="48">
        <f t="shared" si="1"/>
        <v>5.1416490486257925E-2</v>
      </c>
      <c r="H41" s="47">
        <v>5823.2</v>
      </c>
      <c r="I41" s="44">
        <f t="shared" si="2"/>
        <v>6.7540184091221353E-2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9968.4523809523816</v>
      </c>
      <c r="F42" s="47">
        <v>9968.3333333333339</v>
      </c>
      <c r="G42" s="48">
        <f t="shared" si="1"/>
        <v>-1.1942437451492536E-5</v>
      </c>
      <c r="H42" s="47">
        <v>9968.5714285714294</v>
      </c>
      <c r="I42" s="44">
        <f t="shared" si="2"/>
        <v>-2.3884589662766969E-5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12629.017857142859</v>
      </c>
      <c r="F43" s="50">
        <v>12760</v>
      </c>
      <c r="G43" s="51">
        <f t="shared" si="1"/>
        <v>1.0371522499911502E-2</v>
      </c>
      <c r="H43" s="50">
        <v>12810</v>
      </c>
      <c r="I43" s="59">
        <f t="shared" si="2"/>
        <v>-3.9032006245120999E-3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6260.5</v>
      </c>
      <c r="F45" s="43">
        <v>6559.4444444444443</v>
      </c>
      <c r="G45" s="45">
        <f t="shared" si="1"/>
        <v>4.7750889616555284E-2</v>
      </c>
      <c r="H45" s="43">
        <v>6590</v>
      </c>
      <c r="I45" s="44">
        <f t="shared" ref="I45:I49" si="3">(F45-H45)/H45</f>
        <v>-4.6366548642724822E-3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6034.4444444444443</v>
      </c>
      <c r="G46" s="48">
        <f t="shared" si="1"/>
        <v>-4.785041224970219E-4</v>
      </c>
      <c r="H46" s="47">
        <v>6034.4444444444443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19279.5</v>
      </c>
      <c r="F47" s="47">
        <v>19273.75</v>
      </c>
      <c r="G47" s="48">
        <f t="shared" si="1"/>
        <v>-2.9824424907284939E-4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17687.953642857145</v>
      </c>
      <c r="F48" s="47">
        <v>18983.015555555558</v>
      </c>
      <c r="G48" s="48">
        <f t="shared" si="1"/>
        <v>7.321717021920128E-2</v>
      </c>
      <c r="H48" s="47">
        <v>18983.015555555558</v>
      </c>
      <c r="I48" s="87">
        <f t="shared" si="3"/>
        <v>0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1975.5714285714287</v>
      </c>
      <c r="F49" s="47">
        <v>2237.5</v>
      </c>
      <c r="G49" s="48">
        <f t="shared" si="1"/>
        <v>0.13258370091835991</v>
      </c>
      <c r="H49" s="47">
        <v>2217.5</v>
      </c>
      <c r="I49" s="44">
        <f t="shared" si="3"/>
        <v>9.0191657271702363E-3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24310.055555555558</v>
      </c>
      <c r="F50" s="50">
        <v>27101</v>
      </c>
      <c r="G50" s="56">
        <f t="shared" si="1"/>
        <v>0.1148061730285363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3924.2500000000005</v>
      </c>
      <c r="F53" s="70">
        <v>3347.1428571428573</v>
      </c>
      <c r="G53" s="48">
        <f t="shared" si="1"/>
        <v>-0.14706176794473927</v>
      </c>
      <c r="H53" s="70">
        <v>3775.4285714285716</v>
      </c>
      <c r="I53" s="87">
        <f t="shared" si="4"/>
        <v>-0.11344029060087783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2047.1666666666667</v>
      </c>
      <c r="F54" s="70">
        <v>2031.6666666666667</v>
      </c>
      <c r="G54" s="48">
        <f t="shared" si="1"/>
        <v>-7.5714402019050721E-3</v>
      </c>
      <c r="H54" s="70">
        <v>2031.6666666666667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5500</v>
      </c>
      <c r="G55" s="48">
        <f t="shared" si="1"/>
        <v>0</v>
      </c>
      <c r="H55" s="70">
        <v>5500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2155.8333333333335</v>
      </c>
      <c r="G56" s="55">
        <f t="shared" si="1"/>
        <v>2.2327603240466384E-2</v>
      </c>
      <c r="H56" s="105">
        <v>2155.8333333333335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4602.7256944444453</v>
      </c>
      <c r="F57" s="50">
        <v>4760</v>
      </c>
      <c r="G57" s="51">
        <f t="shared" si="1"/>
        <v>3.4169819362771726E-2</v>
      </c>
      <c r="H57" s="50">
        <v>4760</v>
      </c>
      <c r="I57" s="126">
        <f t="shared" si="4"/>
        <v>0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5688.5249999999996</v>
      </c>
      <c r="F58" s="68">
        <v>5107.5</v>
      </c>
      <c r="G58" s="44">
        <f t="shared" si="1"/>
        <v>-0.10213983413978134</v>
      </c>
      <c r="H58" s="68">
        <v>5107.5</v>
      </c>
      <c r="I58" s="44">
        <f t="shared" si="4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4621.3999999999996</v>
      </c>
      <c r="F59" s="70">
        <v>5039.5</v>
      </c>
      <c r="G59" s="48">
        <f t="shared" si="1"/>
        <v>9.0470420218981343E-2</v>
      </c>
      <c r="H59" s="70">
        <v>5039.5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17683.625</v>
      </c>
      <c r="F60" s="73">
        <v>21548.75</v>
      </c>
      <c r="G60" s="51">
        <f t="shared" si="1"/>
        <v>0.21857085297839102</v>
      </c>
      <c r="H60" s="73">
        <v>21548.75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6340.875</v>
      </c>
      <c r="F62" s="54">
        <v>6455.5</v>
      </c>
      <c r="G62" s="45">
        <f t="shared" si="1"/>
        <v>1.8077158120921796E-2</v>
      </c>
      <c r="H62" s="54">
        <v>6455.5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47046.625</v>
      </c>
      <c r="G63" s="48">
        <f t="shared" si="1"/>
        <v>0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12440.979166666668</v>
      </c>
      <c r="F64" s="46">
        <v>11498.75</v>
      </c>
      <c r="G64" s="48">
        <f t="shared" si="1"/>
        <v>-7.5735933164424785E-2</v>
      </c>
      <c r="H64" s="46">
        <v>11498.75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7196.1944444444434</v>
      </c>
      <c r="F65" s="46">
        <v>7727.3</v>
      </c>
      <c r="G65" s="48">
        <f t="shared" si="1"/>
        <v>7.3803669377719108E-2</v>
      </c>
      <c r="H65" s="46">
        <v>7695.2</v>
      </c>
      <c r="I65" s="87">
        <f t="shared" si="5"/>
        <v>4.1714315417403528E-3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3830.6111111111113</v>
      </c>
      <c r="F66" s="46">
        <v>3955</v>
      </c>
      <c r="G66" s="48">
        <f t="shared" si="1"/>
        <v>3.2472335426607248E-2</v>
      </c>
      <c r="H66" s="46">
        <v>3911.1111111111113</v>
      </c>
      <c r="I66" s="87">
        <f t="shared" si="5"/>
        <v>1.1221590909090856E-2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3433.208333333333</v>
      </c>
      <c r="F67" s="58">
        <v>3642.1428571428573</v>
      </c>
      <c r="G67" s="51">
        <f t="shared" si="1"/>
        <v>6.0856931337652874E-2</v>
      </c>
      <c r="H67" s="58">
        <v>3642.1428571428573</v>
      </c>
      <c r="I67" s="88">
        <f t="shared" si="5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3607.2</v>
      </c>
      <c r="F69" s="43">
        <v>3725.8</v>
      </c>
      <c r="G69" s="45">
        <f t="shared" si="1"/>
        <v>3.287868707030394E-2</v>
      </c>
      <c r="H69" s="43">
        <v>3725.8</v>
      </c>
      <c r="I69" s="44">
        <f>(F69-H69)/H69</f>
        <v>0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2748.3333333333335</v>
      </c>
      <c r="F70" s="47">
        <v>2780.3333333333335</v>
      </c>
      <c r="G70" s="48">
        <f t="shared" si="1"/>
        <v>1.1643420254699817E-2</v>
      </c>
      <c r="H70" s="47">
        <v>2780.3333333333335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1316.8888888888889</v>
      </c>
      <c r="F71" s="47">
        <v>1339.875</v>
      </c>
      <c r="G71" s="48">
        <f t="shared" si="1"/>
        <v>1.7454859939250739E-2</v>
      </c>
      <c r="H71" s="47">
        <v>1339.875</v>
      </c>
      <c r="I71" s="44">
        <f>(F71-H71)/H71</f>
        <v>0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2120.3333333333335</v>
      </c>
      <c r="F72" s="47">
        <v>2218.3000000000002</v>
      </c>
      <c r="G72" s="48">
        <f t="shared" si="1"/>
        <v>4.6203427134098425E-2</v>
      </c>
      <c r="H72" s="47">
        <v>2205.375</v>
      </c>
      <c r="I72" s="44">
        <f>(F72-H72)/H72</f>
        <v>5.8606812900301227E-3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1598</v>
      </c>
      <c r="F73" s="50">
        <v>1605</v>
      </c>
      <c r="G73" s="48">
        <f t="shared" si="1"/>
        <v>4.3804755944931162E-3</v>
      </c>
      <c r="H73" s="50">
        <v>1635.5</v>
      </c>
      <c r="I73" s="59">
        <f>(F73-H73)/H73</f>
        <v>-1.86487312748395E-2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1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1450</v>
      </c>
      <c r="F76" s="32">
        <v>1269.4444444444443</v>
      </c>
      <c r="G76" s="48">
        <f t="shared" si="1"/>
        <v>-0.12452107279693493</v>
      </c>
      <c r="H76" s="32">
        <v>1269.4444444444443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927.42499999999995</v>
      </c>
      <c r="F77" s="47">
        <v>803.66666666666663</v>
      </c>
      <c r="G77" s="48">
        <f t="shared" si="1"/>
        <v>-0.13344295585447161</v>
      </c>
      <c r="H77" s="47">
        <v>803.11111111111109</v>
      </c>
      <c r="I77" s="44">
        <f t="shared" si="6"/>
        <v>6.9175428887657537E-4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1457.7</v>
      </c>
      <c r="F78" s="47">
        <v>1527.3</v>
      </c>
      <c r="G78" s="48">
        <f t="shared" si="1"/>
        <v>4.7746449886807922E-2</v>
      </c>
      <c r="H78" s="47">
        <v>1527.3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1745.4</v>
      </c>
      <c r="F79" s="61">
        <v>1937.3</v>
      </c>
      <c r="G79" s="48">
        <f t="shared" si="1"/>
        <v>0.10994614415033795</v>
      </c>
      <c r="H79" s="61">
        <v>1937.3</v>
      </c>
      <c r="I79" s="44">
        <f t="shared" si="6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8830</v>
      </c>
      <c r="G80" s="48">
        <f>(F80-E80)/E80</f>
        <v>9.1428571428571435E-3</v>
      </c>
      <c r="H80" s="61">
        <v>8830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3910.8</v>
      </c>
      <c r="F81" s="50">
        <v>3988.8</v>
      </c>
      <c r="G81" s="51">
        <f>(F81-E81)/E81</f>
        <v>1.9944768333844738E-2</v>
      </c>
      <c r="H81" s="50">
        <v>3988.8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20" zoomScaleNormal="100" workbookViewId="0">
      <selection activeCell="I41" sqref="I4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5" t="s">
        <v>203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220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6" t="s">
        <v>3</v>
      </c>
      <c r="B12" s="152"/>
      <c r="C12" s="154" t="s">
        <v>0</v>
      </c>
      <c r="D12" s="148" t="s">
        <v>23</v>
      </c>
      <c r="E12" s="148" t="s">
        <v>222</v>
      </c>
      <c r="F12" s="156" t="s">
        <v>223</v>
      </c>
      <c r="G12" s="148" t="s">
        <v>197</v>
      </c>
      <c r="H12" s="156" t="s">
        <v>218</v>
      </c>
      <c r="I12" s="148" t="s">
        <v>187</v>
      </c>
    </row>
    <row r="13" spans="1:9" ht="30.75" customHeight="1" thickBot="1" x14ac:dyDescent="0.25">
      <c r="A13" s="147"/>
      <c r="B13" s="153"/>
      <c r="C13" s="155"/>
      <c r="D13" s="149"/>
      <c r="E13" s="149"/>
      <c r="F13" s="157"/>
      <c r="G13" s="149"/>
      <c r="H13" s="157"/>
      <c r="I13" s="149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1179.5500000000002</v>
      </c>
      <c r="F15" s="83">
        <v>1608.3200000000002</v>
      </c>
      <c r="G15" s="44">
        <f>(F15-E15)/E15</f>
        <v>0.36350303081683688</v>
      </c>
      <c r="H15" s="83">
        <v>1916.654</v>
      </c>
      <c r="I15" s="127">
        <f>(F15-H15)/H15</f>
        <v>-0.1608709761907991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1435.6741666666667</v>
      </c>
      <c r="F16" s="83">
        <v>1383.3200000000002</v>
      </c>
      <c r="G16" s="48">
        <f t="shared" ref="G16:G39" si="0">(F16-E16)/E16</f>
        <v>-3.6466607731907491E-2</v>
      </c>
      <c r="H16" s="83">
        <v>1550</v>
      </c>
      <c r="I16" s="48">
        <f>(F16-H16)/H16</f>
        <v>-0.10753548387096763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1254.7483333333332</v>
      </c>
      <c r="F17" s="83">
        <v>1350</v>
      </c>
      <c r="G17" s="48">
        <f t="shared" si="0"/>
        <v>7.591296528254679E-2</v>
      </c>
      <c r="H17" s="83">
        <v>1433.326</v>
      </c>
      <c r="I17" s="48">
        <f t="shared" ref="I17:I29" si="1">(F17-H17)/H17</f>
        <v>-5.8134716038082068E-2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799.51266666666652</v>
      </c>
      <c r="F18" s="83">
        <v>1000</v>
      </c>
      <c r="G18" s="48">
        <f t="shared" si="0"/>
        <v>0.25076192247110557</v>
      </c>
      <c r="H18" s="83">
        <v>1075</v>
      </c>
      <c r="I18" s="48">
        <f t="shared" si="1"/>
        <v>-6.9767441860465115E-2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2215.9867222222219</v>
      </c>
      <c r="F19" s="83">
        <v>1900</v>
      </c>
      <c r="G19" s="48">
        <f t="shared" si="0"/>
        <v>-0.14259414059365216</v>
      </c>
      <c r="H19" s="83">
        <v>2083.3339999999998</v>
      </c>
      <c r="I19" s="48">
        <f t="shared" si="1"/>
        <v>-8.8000291839906541E-2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1730.7170000000001</v>
      </c>
      <c r="F20" s="83">
        <v>1591.66</v>
      </c>
      <c r="G20" s="48">
        <f t="shared" si="0"/>
        <v>-8.0346469122334854E-2</v>
      </c>
      <c r="H20" s="83">
        <v>1549.9940000000001</v>
      </c>
      <c r="I20" s="48">
        <f t="shared" si="1"/>
        <v>2.6881394379591105E-2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1441.9075</v>
      </c>
      <c r="F21" s="83">
        <v>1416.66</v>
      </c>
      <c r="G21" s="48">
        <f t="shared" si="0"/>
        <v>-1.7509791716875004E-2</v>
      </c>
      <c r="H21" s="83">
        <v>1249.9940000000001</v>
      </c>
      <c r="I21" s="48">
        <f t="shared" si="1"/>
        <v>0.13333344000051195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449.07800000000003</v>
      </c>
      <c r="F22" s="83">
        <v>371.65999999999997</v>
      </c>
      <c r="G22" s="48">
        <f t="shared" si="0"/>
        <v>-0.17239321454179465</v>
      </c>
      <c r="H22" s="83">
        <v>400.548</v>
      </c>
      <c r="I22" s="48">
        <f t="shared" si="1"/>
        <v>-7.212119396426904E-2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546.30833333333339</v>
      </c>
      <c r="F23" s="83">
        <v>525</v>
      </c>
      <c r="G23" s="48">
        <f t="shared" si="0"/>
        <v>-3.9004225330628417E-2</v>
      </c>
      <c r="H23" s="83">
        <v>462.5</v>
      </c>
      <c r="I23" s="48">
        <f t="shared" si="1"/>
        <v>0.13513513513513514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548.90333333333342</v>
      </c>
      <c r="F24" s="83">
        <v>495</v>
      </c>
      <c r="G24" s="48">
        <f t="shared" si="0"/>
        <v>-9.8201869181580387E-2</v>
      </c>
      <c r="H24" s="83">
        <v>510</v>
      </c>
      <c r="I24" s="48">
        <f t="shared" si="1"/>
        <v>-2.9411764705882353E-2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560.1783333333334</v>
      </c>
      <c r="F25" s="83">
        <v>510</v>
      </c>
      <c r="G25" s="48">
        <f t="shared" si="0"/>
        <v>-8.9575641090486172E-2</v>
      </c>
      <c r="H25" s="83">
        <v>540</v>
      </c>
      <c r="I25" s="48">
        <f t="shared" si="1"/>
        <v>-5.5555555555555552E-2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1828.5033333333333</v>
      </c>
      <c r="F26" s="83">
        <v>1208.3200000000002</v>
      </c>
      <c r="G26" s="48">
        <f t="shared" si="0"/>
        <v>-0.33917539116691053</v>
      </c>
      <c r="H26" s="83">
        <v>1233.3340000000001</v>
      </c>
      <c r="I26" s="48">
        <f t="shared" si="1"/>
        <v>-2.0281610658588748E-2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554.05333333333328</v>
      </c>
      <c r="F27" s="83">
        <v>500</v>
      </c>
      <c r="G27" s="48">
        <f t="shared" si="0"/>
        <v>-9.7559801703807014E-2</v>
      </c>
      <c r="H27" s="83">
        <v>490</v>
      </c>
      <c r="I27" s="48">
        <f t="shared" si="1"/>
        <v>2.0408163265306121E-2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951.42499999999995</v>
      </c>
      <c r="F28" s="83">
        <v>1187.5</v>
      </c>
      <c r="G28" s="48">
        <f t="shared" si="0"/>
        <v>0.2481278082875687</v>
      </c>
      <c r="H28" s="83">
        <v>1125</v>
      </c>
      <c r="I28" s="48">
        <f t="shared" si="1"/>
        <v>5.5555555555555552E-2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1615.0033333333336</v>
      </c>
      <c r="F29" s="83">
        <v>1125</v>
      </c>
      <c r="G29" s="48">
        <f t="shared" si="0"/>
        <v>-0.30340701051184632</v>
      </c>
      <c r="H29" s="83">
        <v>1050</v>
      </c>
      <c r="I29" s="48">
        <f t="shared" si="1"/>
        <v>7.1428571428571425E-2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900.75833333333321</v>
      </c>
      <c r="F30" s="95">
        <v>1275</v>
      </c>
      <c r="G30" s="51">
        <f t="shared" si="0"/>
        <v>0.415473998760304</v>
      </c>
      <c r="H30" s="95">
        <v>1258.3200000000002</v>
      </c>
      <c r="I30" s="51">
        <f>(F30-H30)/H30</f>
        <v>1.3255769597558517E-2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2010.9609999999998</v>
      </c>
      <c r="F32" s="83">
        <v>2233.3200000000002</v>
      </c>
      <c r="G32" s="44">
        <f t="shared" si="0"/>
        <v>0.11057350192271277</v>
      </c>
      <c r="H32" s="83">
        <v>2249.9859999999999</v>
      </c>
      <c r="I32" s="45">
        <f>(F32-H32)/H32</f>
        <v>-7.4071572000891173E-3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1858.5343333333333</v>
      </c>
      <c r="F33" s="83">
        <v>2133.3200000000002</v>
      </c>
      <c r="G33" s="48">
        <f t="shared" si="0"/>
        <v>0.14785073470977053</v>
      </c>
      <c r="H33" s="83">
        <v>2083.3200000000002</v>
      </c>
      <c r="I33" s="48">
        <f>(F33-H33)/H33</f>
        <v>2.4000153600983044E-2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1772.6836785714286</v>
      </c>
      <c r="F34" s="83">
        <v>1825</v>
      </c>
      <c r="G34" s="48">
        <f t="shared" si="0"/>
        <v>2.9512496821052777E-2</v>
      </c>
      <c r="H34" s="83">
        <v>1916.6599999999999</v>
      </c>
      <c r="I34" s="48">
        <f>(F34-H34)/H34</f>
        <v>-4.782277503573918E-2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1607.0928571428572</v>
      </c>
      <c r="F35" s="83">
        <v>1729.15</v>
      </c>
      <c r="G35" s="48">
        <f t="shared" si="0"/>
        <v>7.594902952536306E-2</v>
      </c>
      <c r="H35" s="83">
        <v>1520.825</v>
      </c>
      <c r="I35" s="48">
        <f>(F35-H35)/H35</f>
        <v>0.13698157250176715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1713.0516666666667</v>
      </c>
      <c r="F36" s="83">
        <v>2216.66</v>
      </c>
      <c r="G36" s="55">
        <f t="shared" si="0"/>
        <v>0.29398315481825305</v>
      </c>
      <c r="H36" s="83">
        <v>2583.326</v>
      </c>
      <c r="I36" s="48">
        <f>(F36-H36)/H36</f>
        <v>-0.14193562872049451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26313.217777777776</v>
      </c>
      <c r="F38" s="84">
        <v>25866.66</v>
      </c>
      <c r="G38" s="45">
        <f t="shared" si="0"/>
        <v>-1.6970854022836625E-2</v>
      </c>
      <c r="H38" s="84">
        <v>26266.659999999996</v>
      </c>
      <c r="I38" s="45">
        <f>(F38-H38)/H38</f>
        <v>-1.5228430261022772E-2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14790.439999999999</v>
      </c>
      <c r="F39" s="85">
        <v>15966.66</v>
      </c>
      <c r="G39" s="51">
        <f t="shared" si="0"/>
        <v>7.9525693623719196E-2</v>
      </c>
      <c r="H39" s="85">
        <v>16166.66</v>
      </c>
      <c r="I39" s="51">
        <f>(F39-H39)/H39</f>
        <v>-1.2371139122119226E-2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topLeftCell="C7" zoomScaleNormal="100" workbookViewId="0">
      <selection activeCell="H16" sqref="H16:H4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5" t="s">
        <v>204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220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46" t="s">
        <v>3</v>
      </c>
      <c r="B13" s="152"/>
      <c r="C13" s="154" t="s">
        <v>0</v>
      </c>
      <c r="D13" s="148" t="s">
        <v>221</v>
      </c>
      <c r="E13" s="156" t="s">
        <v>223</v>
      </c>
      <c r="F13" s="163" t="s">
        <v>186</v>
      </c>
      <c r="G13" s="148" t="s">
        <v>222</v>
      </c>
      <c r="H13" s="165" t="s">
        <v>224</v>
      </c>
      <c r="I13" s="161" t="s">
        <v>196</v>
      </c>
    </row>
    <row r="14" spans="1:9" ht="39.75" customHeight="1" thickBot="1" x14ac:dyDescent="0.25">
      <c r="A14" s="147"/>
      <c r="B14" s="153"/>
      <c r="C14" s="155"/>
      <c r="D14" s="149"/>
      <c r="E14" s="157"/>
      <c r="F14" s="164"/>
      <c r="G14" s="149"/>
      <c r="H14" s="166"/>
      <c r="I14" s="162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1773.8</v>
      </c>
      <c r="E16" s="83">
        <v>1608.3200000000002</v>
      </c>
      <c r="F16" s="67">
        <f t="shared" ref="F16:F31" si="0">D16-E16</f>
        <v>165.47999999999979</v>
      </c>
      <c r="G16" s="42">
        <v>1179.5500000000002</v>
      </c>
      <c r="H16" s="66">
        <f>AVERAGE(D16:E16)</f>
        <v>1691.06</v>
      </c>
      <c r="I16" s="69">
        <f>(H16-G16)/G16</f>
        <v>0.43364842524691594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1539.8</v>
      </c>
      <c r="E17" s="83">
        <v>1383.3200000000002</v>
      </c>
      <c r="F17" s="71">
        <f t="shared" si="0"/>
        <v>156.47999999999979</v>
      </c>
      <c r="G17" s="46">
        <v>1435.6741666666667</v>
      </c>
      <c r="H17" s="68">
        <f t="shared" ref="H17:H31" si="1">AVERAGE(D17:E17)</f>
        <v>1461.56</v>
      </c>
      <c r="I17" s="72">
        <f t="shared" ref="I17:I40" si="2">(H17-G17)/G17</f>
        <v>1.803043750061668E-2</v>
      </c>
    </row>
    <row r="18" spans="1:9" ht="16.5" x14ac:dyDescent="0.3">
      <c r="A18" s="37"/>
      <c r="B18" s="34" t="s">
        <v>6</v>
      </c>
      <c r="C18" s="15" t="s">
        <v>165</v>
      </c>
      <c r="D18" s="47">
        <v>1414.8</v>
      </c>
      <c r="E18" s="83">
        <v>1350</v>
      </c>
      <c r="F18" s="71">
        <f t="shared" si="0"/>
        <v>64.799999999999955</v>
      </c>
      <c r="G18" s="46">
        <v>1254.7483333333332</v>
      </c>
      <c r="H18" s="68">
        <f t="shared" si="1"/>
        <v>1382.4</v>
      </c>
      <c r="I18" s="72">
        <f t="shared" si="2"/>
        <v>0.10173487644932799</v>
      </c>
    </row>
    <row r="19" spans="1:9" ht="16.5" x14ac:dyDescent="0.3">
      <c r="A19" s="37"/>
      <c r="B19" s="34" t="s">
        <v>7</v>
      </c>
      <c r="C19" s="15" t="s">
        <v>166</v>
      </c>
      <c r="D19" s="47">
        <v>974.8</v>
      </c>
      <c r="E19" s="83">
        <v>1000</v>
      </c>
      <c r="F19" s="71">
        <f t="shared" si="0"/>
        <v>-25.200000000000045</v>
      </c>
      <c r="G19" s="46">
        <v>799.51266666666652</v>
      </c>
      <c r="H19" s="68">
        <f t="shared" si="1"/>
        <v>987.4</v>
      </c>
      <c r="I19" s="72">
        <f t="shared" si="2"/>
        <v>0.23500232224796958</v>
      </c>
    </row>
    <row r="20" spans="1:9" ht="16.5" x14ac:dyDescent="0.3">
      <c r="A20" s="37"/>
      <c r="B20" s="34" t="s">
        <v>8</v>
      </c>
      <c r="C20" s="15" t="s">
        <v>167</v>
      </c>
      <c r="D20" s="47">
        <v>2504.2222222222222</v>
      </c>
      <c r="E20" s="83">
        <v>1900</v>
      </c>
      <c r="F20" s="71">
        <f t="shared" si="0"/>
        <v>604.22222222222217</v>
      </c>
      <c r="G20" s="46">
        <v>2215.9867222222219</v>
      </c>
      <c r="H20" s="68">
        <f t="shared" si="1"/>
        <v>2202.1111111111113</v>
      </c>
      <c r="I20" s="72">
        <f t="shared" si="2"/>
        <v>-6.2615948786895149E-3</v>
      </c>
    </row>
    <row r="21" spans="1:9" ht="16.5" x14ac:dyDescent="0.3">
      <c r="A21" s="37"/>
      <c r="B21" s="34" t="s">
        <v>9</v>
      </c>
      <c r="C21" s="15" t="s">
        <v>168</v>
      </c>
      <c r="D21" s="47">
        <v>1429.8</v>
      </c>
      <c r="E21" s="83">
        <v>1591.66</v>
      </c>
      <c r="F21" s="71">
        <f t="shared" si="0"/>
        <v>-161.86000000000013</v>
      </c>
      <c r="G21" s="46">
        <v>1730.7170000000001</v>
      </c>
      <c r="H21" s="68">
        <f t="shared" si="1"/>
        <v>1510.73</v>
      </c>
      <c r="I21" s="72">
        <f t="shared" si="2"/>
        <v>-0.12710743581995212</v>
      </c>
    </row>
    <row r="22" spans="1:9" ht="16.5" x14ac:dyDescent="0.3">
      <c r="A22" s="37"/>
      <c r="B22" s="34" t="s">
        <v>10</v>
      </c>
      <c r="C22" s="15" t="s">
        <v>169</v>
      </c>
      <c r="D22" s="47">
        <v>1438.8</v>
      </c>
      <c r="E22" s="83">
        <v>1416.66</v>
      </c>
      <c r="F22" s="71">
        <f t="shared" si="0"/>
        <v>22.139999999999873</v>
      </c>
      <c r="G22" s="46">
        <v>1441.9075</v>
      </c>
      <c r="H22" s="68">
        <f t="shared" si="1"/>
        <v>1427.73</v>
      </c>
      <c r="I22" s="72">
        <f t="shared" si="2"/>
        <v>-9.8324615136546611E-3</v>
      </c>
    </row>
    <row r="23" spans="1:9" ht="16.5" x14ac:dyDescent="0.3">
      <c r="A23" s="37"/>
      <c r="B23" s="34" t="s">
        <v>11</v>
      </c>
      <c r="C23" s="15" t="s">
        <v>170</v>
      </c>
      <c r="D23" s="47">
        <v>514.79999999999995</v>
      </c>
      <c r="E23" s="83">
        <v>371.65999999999997</v>
      </c>
      <c r="F23" s="71">
        <f t="shared" si="0"/>
        <v>143.13999999999999</v>
      </c>
      <c r="G23" s="46">
        <v>449.07800000000003</v>
      </c>
      <c r="H23" s="68">
        <f t="shared" si="1"/>
        <v>443.22999999999996</v>
      </c>
      <c r="I23" s="72">
        <f t="shared" si="2"/>
        <v>-1.3022236671580593E-2</v>
      </c>
    </row>
    <row r="24" spans="1:9" ht="16.5" x14ac:dyDescent="0.3">
      <c r="A24" s="37"/>
      <c r="B24" s="34" t="s">
        <v>12</v>
      </c>
      <c r="C24" s="15" t="s">
        <v>171</v>
      </c>
      <c r="D24" s="47">
        <v>619.79999999999995</v>
      </c>
      <c r="E24" s="83">
        <v>525</v>
      </c>
      <c r="F24" s="71">
        <f t="shared" si="0"/>
        <v>94.799999999999955</v>
      </c>
      <c r="G24" s="46">
        <v>546.30833333333339</v>
      </c>
      <c r="H24" s="68">
        <f t="shared" si="1"/>
        <v>572.4</v>
      </c>
      <c r="I24" s="72">
        <f t="shared" si="2"/>
        <v>4.7759964610949092E-2</v>
      </c>
    </row>
    <row r="25" spans="1:9" ht="16.5" x14ac:dyDescent="0.3">
      <c r="A25" s="37"/>
      <c r="B25" s="34" t="s">
        <v>13</v>
      </c>
      <c r="C25" s="15" t="s">
        <v>172</v>
      </c>
      <c r="D25" s="47">
        <v>644.79999999999995</v>
      </c>
      <c r="E25" s="83">
        <v>495</v>
      </c>
      <c r="F25" s="71">
        <f t="shared" si="0"/>
        <v>149.79999999999995</v>
      </c>
      <c r="G25" s="46">
        <v>548.90333333333342</v>
      </c>
      <c r="H25" s="68">
        <f t="shared" si="1"/>
        <v>569.9</v>
      </c>
      <c r="I25" s="72">
        <f t="shared" si="2"/>
        <v>3.8252029804883472E-2</v>
      </c>
    </row>
    <row r="26" spans="1:9" ht="16.5" x14ac:dyDescent="0.3">
      <c r="A26" s="37"/>
      <c r="B26" s="34" t="s">
        <v>14</v>
      </c>
      <c r="C26" s="15" t="s">
        <v>173</v>
      </c>
      <c r="D26" s="47">
        <v>619.79999999999995</v>
      </c>
      <c r="E26" s="83">
        <v>510</v>
      </c>
      <c r="F26" s="71">
        <f t="shared" si="0"/>
        <v>109.79999999999995</v>
      </c>
      <c r="G26" s="46">
        <v>560.1783333333334</v>
      </c>
      <c r="H26" s="68">
        <f t="shared" si="1"/>
        <v>564.9</v>
      </c>
      <c r="I26" s="72">
        <f t="shared" si="2"/>
        <v>8.4288634274202762E-3</v>
      </c>
    </row>
    <row r="27" spans="1:9" ht="16.5" x14ac:dyDescent="0.3">
      <c r="A27" s="37"/>
      <c r="B27" s="34" t="s">
        <v>15</v>
      </c>
      <c r="C27" s="15" t="s">
        <v>174</v>
      </c>
      <c r="D27" s="47">
        <v>1479.8</v>
      </c>
      <c r="E27" s="83">
        <v>1208.3200000000002</v>
      </c>
      <c r="F27" s="71">
        <f t="shared" si="0"/>
        <v>271.47999999999979</v>
      </c>
      <c r="G27" s="46">
        <v>1828.5033333333333</v>
      </c>
      <c r="H27" s="68">
        <f t="shared" si="1"/>
        <v>1344.06</v>
      </c>
      <c r="I27" s="72">
        <f t="shared" si="2"/>
        <v>-0.2649398141649546</v>
      </c>
    </row>
    <row r="28" spans="1:9" ht="16.5" x14ac:dyDescent="0.3">
      <c r="A28" s="37"/>
      <c r="B28" s="34" t="s">
        <v>16</v>
      </c>
      <c r="C28" s="15" t="s">
        <v>175</v>
      </c>
      <c r="D28" s="47">
        <v>609.79999999999995</v>
      </c>
      <c r="E28" s="83">
        <v>500</v>
      </c>
      <c r="F28" s="71">
        <f t="shared" si="0"/>
        <v>109.79999999999995</v>
      </c>
      <c r="G28" s="46">
        <v>554.05333333333328</v>
      </c>
      <c r="H28" s="68">
        <f t="shared" si="1"/>
        <v>554.9</v>
      </c>
      <c r="I28" s="72">
        <f t="shared" si="2"/>
        <v>1.5281320691149334E-3</v>
      </c>
    </row>
    <row r="29" spans="1:9" ht="16.5" x14ac:dyDescent="0.3">
      <c r="A29" s="37"/>
      <c r="B29" s="34" t="s">
        <v>17</v>
      </c>
      <c r="C29" s="15" t="s">
        <v>176</v>
      </c>
      <c r="D29" s="47">
        <v>906.3</v>
      </c>
      <c r="E29" s="83">
        <v>1187.5</v>
      </c>
      <c r="F29" s="71">
        <f t="shared" si="0"/>
        <v>-281.20000000000005</v>
      </c>
      <c r="G29" s="46">
        <v>951.42499999999995</v>
      </c>
      <c r="H29" s="68">
        <f t="shared" si="1"/>
        <v>1046.9000000000001</v>
      </c>
      <c r="I29" s="72">
        <f t="shared" si="2"/>
        <v>0.10034947578632067</v>
      </c>
    </row>
    <row r="30" spans="1:9" ht="16.5" x14ac:dyDescent="0.3">
      <c r="A30" s="37"/>
      <c r="B30" s="34" t="s">
        <v>18</v>
      </c>
      <c r="C30" s="15" t="s">
        <v>177</v>
      </c>
      <c r="D30" s="47">
        <v>1361.3333333333333</v>
      </c>
      <c r="E30" s="83">
        <v>1125</v>
      </c>
      <c r="F30" s="71">
        <f t="shared" si="0"/>
        <v>236.33333333333326</v>
      </c>
      <c r="G30" s="46">
        <v>1615.0033333333336</v>
      </c>
      <c r="H30" s="68">
        <f t="shared" si="1"/>
        <v>1243.1666666666665</v>
      </c>
      <c r="I30" s="72">
        <f t="shared" si="2"/>
        <v>-0.23023894687523885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1114.8</v>
      </c>
      <c r="E31" s="95">
        <v>1275</v>
      </c>
      <c r="F31" s="74">
        <f t="shared" si="0"/>
        <v>-160.20000000000005</v>
      </c>
      <c r="G31" s="49">
        <v>900.75833333333321</v>
      </c>
      <c r="H31" s="107">
        <f t="shared" si="1"/>
        <v>1194.9000000000001</v>
      </c>
      <c r="I31" s="75">
        <f t="shared" si="2"/>
        <v>0.32654892636759797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8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2375</v>
      </c>
      <c r="E33" s="83">
        <v>2233.3200000000002</v>
      </c>
      <c r="F33" s="67">
        <f>D33-E33</f>
        <v>141.67999999999984</v>
      </c>
      <c r="G33" s="54">
        <v>2010.9609999999998</v>
      </c>
      <c r="H33" s="68">
        <f>AVERAGE(D33:E33)</f>
        <v>2304.16</v>
      </c>
      <c r="I33" s="78">
        <f t="shared" si="2"/>
        <v>0.14580044068482687</v>
      </c>
    </row>
    <row r="34" spans="1:9" ht="16.5" x14ac:dyDescent="0.3">
      <c r="A34" s="37"/>
      <c r="B34" s="34" t="s">
        <v>27</v>
      </c>
      <c r="C34" s="15" t="s">
        <v>180</v>
      </c>
      <c r="D34" s="47">
        <v>2449.8000000000002</v>
      </c>
      <c r="E34" s="83">
        <v>2133.3200000000002</v>
      </c>
      <c r="F34" s="79">
        <f>D34-E34</f>
        <v>316.48</v>
      </c>
      <c r="G34" s="46">
        <v>1858.5343333333333</v>
      </c>
      <c r="H34" s="68">
        <f>AVERAGE(D34:E34)</f>
        <v>2291.5600000000004</v>
      </c>
      <c r="I34" s="72">
        <f t="shared" si="2"/>
        <v>0.23299309509662031</v>
      </c>
    </row>
    <row r="35" spans="1:9" ht="16.5" x14ac:dyDescent="0.3">
      <c r="A35" s="37"/>
      <c r="B35" s="39" t="s">
        <v>28</v>
      </c>
      <c r="C35" s="15" t="s">
        <v>181</v>
      </c>
      <c r="D35" s="47">
        <v>1992.5</v>
      </c>
      <c r="E35" s="83">
        <v>1825</v>
      </c>
      <c r="F35" s="71">
        <f>D35-E35</f>
        <v>167.5</v>
      </c>
      <c r="G35" s="46">
        <v>1772.6836785714286</v>
      </c>
      <c r="H35" s="68">
        <f>AVERAGE(D35:E35)</f>
        <v>1908.75</v>
      </c>
      <c r="I35" s="72">
        <f t="shared" si="2"/>
        <v>7.6757248387498353E-2</v>
      </c>
    </row>
    <row r="36" spans="1:9" ht="16.5" x14ac:dyDescent="0.3">
      <c r="A36" s="37"/>
      <c r="B36" s="34" t="s">
        <v>29</v>
      </c>
      <c r="C36" s="15" t="s">
        <v>182</v>
      </c>
      <c r="D36" s="47">
        <v>1678</v>
      </c>
      <c r="E36" s="83">
        <v>1729.15</v>
      </c>
      <c r="F36" s="79">
        <f>D36-E36</f>
        <v>-51.150000000000091</v>
      </c>
      <c r="G36" s="46">
        <v>1607.0928571428572</v>
      </c>
      <c r="H36" s="68">
        <f>AVERAGE(D36:E36)</f>
        <v>1703.575</v>
      </c>
      <c r="I36" s="72">
        <f t="shared" si="2"/>
        <v>6.0035201095145201E-2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2358.8000000000002</v>
      </c>
      <c r="E37" s="83">
        <v>2216.66</v>
      </c>
      <c r="F37" s="71">
        <f>D37-E37</f>
        <v>142.14000000000033</v>
      </c>
      <c r="G37" s="49">
        <v>1713.0516666666667</v>
      </c>
      <c r="H37" s="68">
        <f>AVERAGE(D37:E37)</f>
        <v>2287.73</v>
      </c>
      <c r="I37" s="80">
        <f t="shared" si="2"/>
        <v>0.33547051995902044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8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28530</v>
      </c>
      <c r="E39" s="84">
        <v>25866.66</v>
      </c>
      <c r="F39" s="67">
        <f>D39-E39</f>
        <v>2663.34</v>
      </c>
      <c r="G39" s="46">
        <v>26313.217777777776</v>
      </c>
      <c r="H39" s="67">
        <f>AVERAGE(D39:E39)</f>
        <v>27198.33</v>
      </c>
      <c r="I39" s="78">
        <f t="shared" si="2"/>
        <v>3.3637551655492585E-2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14615.333333333334</v>
      </c>
      <c r="E40" s="85">
        <v>15966.66</v>
      </c>
      <c r="F40" s="74">
        <f>D40-E40</f>
        <v>-1351.3266666666659</v>
      </c>
      <c r="G40" s="46">
        <v>14790.439999999999</v>
      </c>
      <c r="H40" s="81">
        <f>AVERAGE(D40:E40)</f>
        <v>15290.996666666666</v>
      </c>
      <c r="I40" s="75">
        <f t="shared" si="2"/>
        <v>3.3843257311254253E-2</v>
      </c>
    </row>
    <row r="41" spans="1:9" ht="15.75" customHeight="1" thickBot="1" x14ac:dyDescent="0.25">
      <c r="A41" s="158"/>
      <c r="B41" s="159"/>
      <c r="C41" s="160"/>
      <c r="D41" s="86">
        <f>SUM(D16:D40)</f>
        <v>72946.688888888879</v>
      </c>
      <c r="E41" s="86">
        <f>SUM(E16:E40)</f>
        <v>69418.210000000006</v>
      </c>
      <c r="F41" s="86">
        <f>SUM(F16:F40)</f>
        <v>3528.4788888888888</v>
      </c>
      <c r="G41" s="86">
        <f>SUM(G16:G40)</f>
        <v>68078.289035714275</v>
      </c>
      <c r="H41" s="86">
        <f>AVERAGE(D41:E41)</f>
        <v>71182.449444444443</v>
      </c>
      <c r="I41" s="75">
        <f>(H41-G41)/G41</f>
        <v>4.5596921613316493E-2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70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201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6" t="s">
        <v>3</v>
      </c>
      <c r="B13" s="152"/>
      <c r="C13" s="154" t="s">
        <v>0</v>
      </c>
      <c r="D13" s="148" t="s">
        <v>23</v>
      </c>
      <c r="E13" s="148" t="s">
        <v>222</v>
      </c>
      <c r="F13" s="165" t="s">
        <v>224</v>
      </c>
      <c r="G13" s="148" t="s">
        <v>197</v>
      </c>
      <c r="H13" s="165" t="s">
        <v>219</v>
      </c>
      <c r="I13" s="148" t="s">
        <v>187</v>
      </c>
    </row>
    <row r="14" spans="1:9" ht="30" customHeight="1" thickBot="1" x14ac:dyDescent="0.25">
      <c r="A14" s="147"/>
      <c r="B14" s="153"/>
      <c r="C14" s="155"/>
      <c r="D14" s="168"/>
      <c r="E14" s="149"/>
      <c r="F14" s="166"/>
      <c r="G14" s="167"/>
      <c r="H14" s="166"/>
      <c r="I14" s="167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1179.5500000000002</v>
      </c>
      <c r="F16" s="42">
        <v>1691.06</v>
      </c>
      <c r="G16" s="21">
        <f>(F16-E16)/E16</f>
        <v>0.43364842524691594</v>
      </c>
      <c r="H16" s="42">
        <v>1867.7269999999999</v>
      </c>
      <c r="I16" s="21">
        <f>(F16-H16)/H16</f>
        <v>-9.4589305610509419E-2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1435.6741666666667</v>
      </c>
      <c r="F17" s="46">
        <v>1461.56</v>
      </c>
      <c r="G17" s="21">
        <f t="shared" ref="G17:G80" si="0">(F17-E17)/E17</f>
        <v>1.803043750061668E-2</v>
      </c>
      <c r="H17" s="46">
        <v>1639.4</v>
      </c>
      <c r="I17" s="21">
        <f t="shared" ref="I17:I31" si="1">(F17-H17)/H17</f>
        <v>-0.10847871172380147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1254.7483333333332</v>
      </c>
      <c r="F18" s="46">
        <v>1382.4</v>
      </c>
      <c r="G18" s="21">
        <f t="shared" si="0"/>
        <v>0.10173487644932799</v>
      </c>
      <c r="H18" s="46">
        <v>1463.5630000000001</v>
      </c>
      <c r="I18" s="21">
        <f t="shared" si="1"/>
        <v>-5.545576104342622E-2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799.51266666666652</v>
      </c>
      <c r="F19" s="46">
        <v>987.4</v>
      </c>
      <c r="G19" s="21">
        <f t="shared" si="0"/>
        <v>0.23500232224796958</v>
      </c>
      <c r="H19" s="46">
        <v>1032.4000000000001</v>
      </c>
      <c r="I19" s="21">
        <f t="shared" si="1"/>
        <v>-4.358775668345613E-2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2215.9867222222219</v>
      </c>
      <c r="F20" s="46">
        <v>2202.1111111111113</v>
      </c>
      <c r="G20" s="21">
        <f>(F20-E20)/E20</f>
        <v>-6.2615948786895149E-3</v>
      </c>
      <c r="H20" s="46">
        <v>2349.3336666666664</v>
      </c>
      <c r="I20" s="21">
        <f t="shared" si="1"/>
        <v>-6.2665664585840067E-2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1730.7170000000001</v>
      </c>
      <c r="F21" s="46">
        <v>1510.73</v>
      </c>
      <c r="G21" s="21">
        <f t="shared" si="0"/>
        <v>-0.12710743581995212</v>
      </c>
      <c r="H21" s="46">
        <v>1539.8969999999999</v>
      </c>
      <c r="I21" s="21">
        <f t="shared" si="1"/>
        <v>-1.8940877214514942E-2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1441.9075</v>
      </c>
      <c r="F22" s="46">
        <v>1427.73</v>
      </c>
      <c r="G22" s="21">
        <f t="shared" si="0"/>
        <v>-9.8324615136546611E-3</v>
      </c>
      <c r="H22" s="46">
        <v>1351.8969999999999</v>
      </c>
      <c r="I22" s="21">
        <f t="shared" si="1"/>
        <v>5.6093770457364793E-2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449.07800000000003</v>
      </c>
      <c r="F23" s="46">
        <v>443.22999999999996</v>
      </c>
      <c r="G23" s="21">
        <f t="shared" si="0"/>
        <v>-1.3022236671580593E-2</v>
      </c>
      <c r="H23" s="46">
        <v>455.17399999999998</v>
      </c>
      <c r="I23" s="21">
        <f t="shared" si="1"/>
        <v>-2.6240514616388495E-2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546.30833333333339</v>
      </c>
      <c r="F24" s="46">
        <v>572.4</v>
      </c>
      <c r="G24" s="21">
        <f t="shared" si="0"/>
        <v>4.7759964610949092E-2</v>
      </c>
      <c r="H24" s="46">
        <v>556.15</v>
      </c>
      <c r="I24" s="21">
        <f t="shared" si="1"/>
        <v>2.9218735952530793E-2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548.90333333333342</v>
      </c>
      <c r="F25" s="46">
        <v>569.9</v>
      </c>
      <c r="G25" s="21">
        <f t="shared" si="0"/>
        <v>3.8252029804883472E-2</v>
      </c>
      <c r="H25" s="46">
        <v>587.4</v>
      </c>
      <c r="I25" s="21">
        <f t="shared" si="1"/>
        <v>-2.9792305073203951E-2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560.1783333333334</v>
      </c>
      <c r="F26" s="46">
        <v>564.9</v>
      </c>
      <c r="G26" s="21">
        <f t="shared" si="0"/>
        <v>8.4288634274202762E-3</v>
      </c>
      <c r="H26" s="46">
        <v>569.9</v>
      </c>
      <c r="I26" s="21">
        <f t="shared" si="1"/>
        <v>-8.7734690296543249E-3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1828.5033333333333</v>
      </c>
      <c r="F27" s="46">
        <v>1344.06</v>
      </c>
      <c r="G27" s="21">
        <f t="shared" si="0"/>
        <v>-0.2649398141649546</v>
      </c>
      <c r="H27" s="46">
        <v>1364.067</v>
      </c>
      <c r="I27" s="21">
        <f t="shared" si="1"/>
        <v>-1.4667168108311441E-2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554.05333333333328</v>
      </c>
      <c r="F28" s="46">
        <v>554.9</v>
      </c>
      <c r="G28" s="21">
        <f t="shared" si="0"/>
        <v>1.5281320691149334E-3</v>
      </c>
      <c r="H28" s="46">
        <v>569.9</v>
      </c>
      <c r="I28" s="21">
        <f t="shared" si="1"/>
        <v>-2.6320407088962976E-2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951.42499999999995</v>
      </c>
      <c r="F29" s="46">
        <v>1046.9000000000001</v>
      </c>
      <c r="G29" s="21">
        <f t="shared" si="0"/>
        <v>0.10034947578632067</v>
      </c>
      <c r="H29" s="46">
        <v>998.15</v>
      </c>
      <c r="I29" s="21">
        <f t="shared" si="1"/>
        <v>4.8840354656113923E-2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1615.0033333333336</v>
      </c>
      <c r="F30" s="46">
        <v>1243.1666666666665</v>
      </c>
      <c r="G30" s="21">
        <f t="shared" si="0"/>
        <v>-0.23023894687523885</v>
      </c>
      <c r="H30" s="46">
        <v>1193.1666666666665</v>
      </c>
      <c r="I30" s="21">
        <f t="shared" si="1"/>
        <v>4.1905294035479823E-2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900.75833333333321</v>
      </c>
      <c r="F31" s="49">
        <v>1194.9000000000001</v>
      </c>
      <c r="G31" s="23">
        <f t="shared" si="0"/>
        <v>0.32654892636759797</v>
      </c>
      <c r="H31" s="49">
        <v>1161.5100000000002</v>
      </c>
      <c r="I31" s="23">
        <f t="shared" si="1"/>
        <v>2.8747062014102216E-2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2010.9609999999998</v>
      </c>
      <c r="F33" s="54">
        <v>2304.16</v>
      </c>
      <c r="G33" s="21">
        <f t="shared" si="0"/>
        <v>0.14580044068482687</v>
      </c>
      <c r="H33" s="54">
        <v>2249.3679999999999</v>
      </c>
      <c r="I33" s="21">
        <f>(F33-H33)/H33</f>
        <v>2.4358842128099946E-2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1858.5343333333333</v>
      </c>
      <c r="F34" s="46">
        <v>2291.5600000000004</v>
      </c>
      <c r="G34" s="21">
        <f t="shared" si="0"/>
        <v>0.23299309509662031</v>
      </c>
      <c r="H34" s="46">
        <v>2216.0600000000004</v>
      </c>
      <c r="I34" s="21">
        <f>(F34-H34)/H34</f>
        <v>3.4069474653213354E-2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1772.6836785714286</v>
      </c>
      <c r="F35" s="46">
        <v>1908.75</v>
      </c>
      <c r="G35" s="21">
        <f t="shared" si="0"/>
        <v>7.6757248387498353E-2</v>
      </c>
      <c r="H35" s="46">
        <v>1970.83</v>
      </c>
      <c r="I35" s="21">
        <f>(F35-H35)/H35</f>
        <v>-3.1499419026501489E-2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1607.0928571428572</v>
      </c>
      <c r="F36" s="46">
        <v>1703.575</v>
      </c>
      <c r="G36" s="21">
        <f t="shared" si="0"/>
        <v>6.0035201095145201E-2</v>
      </c>
      <c r="H36" s="46">
        <v>1522.9124999999999</v>
      </c>
      <c r="I36" s="21">
        <f>(F36-H36)/H36</f>
        <v>0.11862959953378815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1713.0516666666667</v>
      </c>
      <c r="F37" s="49">
        <v>2287.73</v>
      </c>
      <c r="G37" s="23">
        <f t="shared" si="0"/>
        <v>0.33547051995902044</v>
      </c>
      <c r="H37" s="49">
        <v>2563.5630000000001</v>
      </c>
      <c r="I37" s="23">
        <f>(F37-H37)/H37</f>
        <v>-0.1075975117443964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26313.217777777776</v>
      </c>
      <c r="F39" s="46">
        <v>27198.33</v>
      </c>
      <c r="G39" s="21">
        <f t="shared" si="0"/>
        <v>3.3637551655492585E-2</v>
      </c>
      <c r="H39" s="46">
        <v>27398.329999999998</v>
      </c>
      <c r="I39" s="21">
        <f t="shared" ref="I39:I44" si="2">(F39-H39)/H39</f>
        <v>-7.2997149826283707E-3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14790.439999999999</v>
      </c>
      <c r="F40" s="46">
        <v>15290.996666666666</v>
      </c>
      <c r="G40" s="21">
        <f t="shared" si="0"/>
        <v>3.3843257311254253E-2</v>
      </c>
      <c r="H40" s="46">
        <v>15390.996666666666</v>
      </c>
      <c r="I40" s="21">
        <f t="shared" si="2"/>
        <v>-6.4973050261635645E-3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11154.75</v>
      </c>
      <c r="F41" s="57">
        <v>10367.25</v>
      </c>
      <c r="G41" s="21">
        <f t="shared" si="0"/>
        <v>-7.0597727425536203E-2</v>
      </c>
      <c r="H41" s="57">
        <v>10617.25</v>
      </c>
      <c r="I41" s="21">
        <f t="shared" si="2"/>
        <v>-2.3546586922225624E-2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5912.5</v>
      </c>
      <c r="F42" s="47">
        <v>6216.5</v>
      </c>
      <c r="G42" s="21">
        <f t="shared" si="0"/>
        <v>5.1416490486257925E-2</v>
      </c>
      <c r="H42" s="47">
        <v>5823.2</v>
      </c>
      <c r="I42" s="21">
        <f t="shared" si="2"/>
        <v>6.7540184091221353E-2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9968.4523809523816</v>
      </c>
      <c r="F43" s="47">
        <v>9968.3333333333339</v>
      </c>
      <c r="G43" s="21">
        <f t="shared" si="0"/>
        <v>-1.1942437451492536E-5</v>
      </c>
      <c r="H43" s="47">
        <v>9968.5714285714294</v>
      </c>
      <c r="I43" s="21">
        <f t="shared" si="2"/>
        <v>-2.3884589662766969E-5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12629.017857142859</v>
      </c>
      <c r="F44" s="50">
        <v>12760</v>
      </c>
      <c r="G44" s="31">
        <f t="shared" si="0"/>
        <v>1.0371522499911502E-2</v>
      </c>
      <c r="H44" s="50">
        <v>12810</v>
      </c>
      <c r="I44" s="31">
        <f t="shared" si="2"/>
        <v>-3.9032006245120999E-3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6260.5</v>
      </c>
      <c r="F46" s="43">
        <v>6559.4444444444443</v>
      </c>
      <c r="G46" s="21">
        <f t="shared" si="0"/>
        <v>4.7750889616555284E-2</v>
      </c>
      <c r="H46" s="43">
        <v>6590</v>
      </c>
      <c r="I46" s="21">
        <f t="shared" ref="I46:I51" si="3">(F46-H46)/H46</f>
        <v>-4.6366548642724822E-3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6034.4444444444443</v>
      </c>
      <c r="G47" s="21">
        <f t="shared" si="0"/>
        <v>-4.785041224970219E-4</v>
      </c>
      <c r="H47" s="47">
        <v>6034.4444444444443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19279.5</v>
      </c>
      <c r="F48" s="47">
        <v>19273.75</v>
      </c>
      <c r="G48" s="21">
        <f t="shared" si="0"/>
        <v>-2.9824424907284939E-4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17687.953642857145</v>
      </c>
      <c r="F49" s="47">
        <v>18983.015555555558</v>
      </c>
      <c r="G49" s="21">
        <f t="shared" si="0"/>
        <v>7.321717021920128E-2</v>
      </c>
      <c r="H49" s="47">
        <v>18983.015555555558</v>
      </c>
      <c r="I49" s="21">
        <f t="shared" si="3"/>
        <v>0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1975.5714285714287</v>
      </c>
      <c r="F50" s="47">
        <v>2237.5</v>
      </c>
      <c r="G50" s="21">
        <f t="shared" si="0"/>
        <v>0.13258370091835991</v>
      </c>
      <c r="H50" s="47">
        <v>2217.5</v>
      </c>
      <c r="I50" s="21">
        <f t="shared" si="3"/>
        <v>9.0191657271702363E-3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24310.055555555558</v>
      </c>
      <c r="F51" s="50">
        <v>27101</v>
      </c>
      <c r="G51" s="31">
        <f t="shared" si="0"/>
        <v>0.1148061730285363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3924.2500000000005</v>
      </c>
      <c r="F54" s="70">
        <v>3347.1428571428573</v>
      </c>
      <c r="G54" s="21">
        <f t="shared" si="0"/>
        <v>-0.14706176794473927</v>
      </c>
      <c r="H54" s="70">
        <v>3775.4285714285716</v>
      </c>
      <c r="I54" s="21">
        <f t="shared" si="4"/>
        <v>-0.11344029060087783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2047.1666666666667</v>
      </c>
      <c r="F55" s="70">
        <v>2031.6666666666667</v>
      </c>
      <c r="G55" s="21">
        <f t="shared" si="0"/>
        <v>-7.5714402019050721E-3</v>
      </c>
      <c r="H55" s="70">
        <v>2031.6666666666667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5500</v>
      </c>
      <c r="G56" s="21">
        <f t="shared" si="0"/>
        <v>0</v>
      </c>
      <c r="H56" s="70">
        <v>5500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47">
        <v>2108.75</v>
      </c>
      <c r="F57" s="105">
        <v>2155.8333333333335</v>
      </c>
      <c r="G57" s="21">
        <f t="shared" si="0"/>
        <v>2.2327603240466384E-2</v>
      </c>
      <c r="H57" s="105">
        <v>2155.8333333333335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4602.7256944444453</v>
      </c>
      <c r="F58" s="50">
        <v>4760</v>
      </c>
      <c r="G58" s="29">
        <f t="shared" si="0"/>
        <v>3.4169819362771726E-2</v>
      </c>
      <c r="H58" s="50">
        <v>4760</v>
      </c>
      <c r="I58" s="29">
        <f t="shared" si="4"/>
        <v>0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43">
        <v>5688.5249999999996</v>
      </c>
      <c r="F59" s="68">
        <v>5107.5</v>
      </c>
      <c r="G59" s="21">
        <f t="shared" si="0"/>
        <v>-0.10213983413978134</v>
      </c>
      <c r="H59" s="68">
        <v>5107.5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4621.3999999999996</v>
      </c>
      <c r="F60" s="70">
        <v>5039.5</v>
      </c>
      <c r="G60" s="21">
        <f t="shared" si="0"/>
        <v>9.0470420218981343E-2</v>
      </c>
      <c r="H60" s="70">
        <v>5039.5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17683.625</v>
      </c>
      <c r="F61" s="73">
        <v>21548.75</v>
      </c>
      <c r="G61" s="29">
        <f t="shared" si="0"/>
        <v>0.21857085297839102</v>
      </c>
      <c r="H61" s="73">
        <v>21548.75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6340.875</v>
      </c>
      <c r="F63" s="54">
        <v>6455.5</v>
      </c>
      <c r="G63" s="21">
        <f t="shared" si="0"/>
        <v>1.8077158120921796E-2</v>
      </c>
      <c r="H63" s="54">
        <v>6455.5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47046.625</v>
      </c>
      <c r="G64" s="21">
        <f t="shared" si="0"/>
        <v>0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12440.979166666668</v>
      </c>
      <c r="F65" s="46">
        <v>11498.75</v>
      </c>
      <c r="G65" s="21">
        <f t="shared" si="0"/>
        <v>-7.5735933164424785E-2</v>
      </c>
      <c r="H65" s="46">
        <v>11498.75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7196.1944444444434</v>
      </c>
      <c r="F66" s="46">
        <v>7727.3</v>
      </c>
      <c r="G66" s="21">
        <f t="shared" si="0"/>
        <v>7.3803669377719108E-2</v>
      </c>
      <c r="H66" s="46">
        <v>7695.2</v>
      </c>
      <c r="I66" s="21">
        <f t="shared" si="5"/>
        <v>4.1714315417403528E-3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3830.6111111111113</v>
      </c>
      <c r="F67" s="46">
        <v>3955</v>
      </c>
      <c r="G67" s="21">
        <f t="shared" si="0"/>
        <v>3.2472335426607248E-2</v>
      </c>
      <c r="H67" s="46">
        <v>3911.1111111111113</v>
      </c>
      <c r="I67" s="21">
        <f t="shared" si="5"/>
        <v>1.1221590909090856E-2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3433.208333333333</v>
      </c>
      <c r="F68" s="58">
        <v>3642.1428571428573</v>
      </c>
      <c r="G68" s="31">
        <f t="shared" si="0"/>
        <v>6.0856931337652874E-2</v>
      </c>
      <c r="H68" s="58">
        <v>3642.1428571428573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3607.2</v>
      </c>
      <c r="F70" s="43">
        <v>3725.8</v>
      </c>
      <c r="G70" s="21">
        <f t="shared" si="0"/>
        <v>3.287868707030394E-2</v>
      </c>
      <c r="H70" s="43">
        <v>3725.8</v>
      </c>
      <c r="I70" s="21">
        <f t="shared" si="5"/>
        <v>0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2748.3333333333335</v>
      </c>
      <c r="F71" s="47">
        <v>2780.3333333333335</v>
      </c>
      <c r="G71" s="21">
        <f t="shared" si="0"/>
        <v>1.1643420254699817E-2</v>
      </c>
      <c r="H71" s="47">
        <v>2780.3333333333335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1316.8888888888889</v>
      </c>
      <c r="F72" s="47">
        <v>1339.875</v>
      </c>
      <c r="G72" s="21">
        <f t="shared" si="0"/>
        <v>1.7454859939250739E-2</v>
      </c>
      <c r="H72" s="47">
        <v>1339.875</v>
      </c>
      <c r="I72" s="21">
        <f t="shared" si="5"/>
        <v>0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2120.3333333333335</v>
      </c>
      <c r="F73" s="47">
        <v>2218.3000000000002</v>
      </c>
      <c r="G73" s="21">
        <f t="shared" si="0"/>
        <v>4.6203427134098425E-2</v>
      </c>
      <c r="H73" s="47">
        <v>2205.375</v>
      </c>
      <c r="I73" s="21">
        <f t="shared" si="5"/>
        <v>5.8606812900301227E-3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1598</v>
      </c>
      <c r="F74" s="50">
        <v>1605</v>
      </c>
      <c r="G74" s="21">
        <f t="shared" si="0"/>
        <v>4.3804755944931162E-3</v>
      </c>
      <c r="H74" s="50">
        <v>1635.5</v>
      </c>
      <c r="I74" s="21">
        <f t="shared" si="5"/>
        <v>-1.86487312748395E-2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1450</v>
      </c>
      <c r="F77" s="32">
        <v>1269.4444444444443</v>
      </c>
      <c r="G77" s="21">
        <f t="shared" si="0"/>
        <v>-0.12452107279693493</v>
      </c>
      <c r="H77" s="32">
        <v>1269.4444444444443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927.42499999999995</v>
      </c>
      <c r="F78" s="47">
        <v>803.66666666666663</v>
      </c>
      <c r="G78" s="21">
        <f t="shared" si="0"/>
        <v>-0.13344295585447161</v>
      </c>
      <c r="H78" s="47">
        <v>803.11111111111109</v>
      </c>
      <c r="I78" s="21">
        <f t="shared" si="6"/>
        <v>6.9175428887657537E-4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1457.7</v>
      </c>
      <c r="F79" s="47">
        <v>1527.3</v>
      </c>
      <c r="G79" s="21">
        <f t="shared" si="0"/>
        <v>4.7746449886807922E-2</v>
      </c>
      <c r="H79" s="47">
        <v>1527.3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1745.4</v>
      </c>
      <c r="F80" s="61">
        <v>1937.3</v>
      </c>
      <c r="G80" s="21">
        <f t="shared" si="0"/>
        <v>0.10994614415033795</v>
      </c>
      <c r="H80" s="61">
        <v>1937.3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8830</v>
      </c>
      <c r="G81" s="21">
        <f t="shared" ref="G81:G82" si="7">(F81-E81)/E81</f>
        <v>9.1428571428571435E-3</v>
      </c>
      <c r="H81" s="61">
        <v>8830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3910.8</v>
      </c>
      <c r="F82" s="50">
        <v>3988.8</v>
      </c>
      <c r="G82" s="23">
        <f t="shared" si="7"/>
        <v>1.9944768333844738E-2</v>
      </c>
      <c r="H82" s="50">
        <v>3988.8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B82" zoomScaleNormal="100" workbookViewId="0">
      <selection activeCell="E91" sqref="E91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5" t="s">
        <v>201</v>
      </c>
      <c r="B9" s="145"/>
      <c r="C9" s="145"/>
      <c r="D9" s="145"/>
      <c r="E9" s="145"/>
      <c r="F9" s="145"/>
      <c r="G9" s="145"/>
      <c r="H9" s="145"/>
      <c r="I9" s="145"/>
    </row>
    <row r="10" spans="1:9" ht="18" x14ac:dyDescent="0.2">
      <c r="A10" s="2" t="s">
        <v>220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6" t="s">
        <v>3</v>
      </c>
      <c r="B13" s="152"/>
      <c r="C13" s="171" t="s">
        <v>0</v>
      </c>
      <c r="D13" s="173" t="s">
        <v>23</v>
      </c>
      <c r="E13" s="148" t="s">
        <v>222</v>
      </c>
      <c r="F13" s="165" t="s">
        <v>224</v>
      </c>
      <c r="G13" s="148" t="s">
        <v>197</v>
      </c>
      <c r="H13" s="165" t="s">
        <v>219</v>
      </c>
      <c r="I13" s="148" t="s">
        <v>187</v>
      </c>
    </row>
    <row r="14" spans="1:9" ht="38.25" customHeight="1" thickBot="1" x14ac:dyDescent="0.25">
      <c r="A14" s="147"/>
      <c r="B14" s="153"/>
      <c r="C14" s="172"/>
      <c r="D14" s="174"/>
      <c r="E14" s="149"/>
      <c r="F14" s="166"/>
      <c r="G14" s="167"/>
      <c r="H14" s="166"/>
      <c r="I14" s="167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5</v>
      </c>
      <c r="C16" s="14" t="s">
        <v>85</v>
      </c>
      <c r="D16" s="11" t="s">
        <v>161</v>
      </c>
      <c r="E16" s="42">
        <v>1435.6741666666667</v>
      </c>
      <c r="F16" s="42">
        <v>1461.56</v>
      </c>
      <c r="G16" s="21">
        <f t="shared" ref="G16:G31" si="0">(F16-E16)/E16</f>
        <v>1.803043750061668E-2</v>
      </c>
      <c r="H16" s="42">
        <v>1639.4</v>
      </c>
      <c r="I16" s="21">
        <f t="shared" ref="I16:I31" si="1">(F16-H16)/H16</f>
        <v>-0.10847871172380147</v>
      </c>
    </row>
    <row r="17" spans="1:9" ht="16.5" x14ac:dyDescent="0.3">
      <c r="A17" s="37"/>
      <c r="B17" s="34" t="s">
        <v>4</v>
      </c>
      <c r="C17" s="15" t="s">
        <v>84</v>
      </c>
      <c r="D17" s="11" t="s">
        <v>161</v>
      </c>
      <c r="E17" s="46">
        <v>1179.5500000000002</v>
      </c>
      <c r="F17" s="46">
        <v>1691.06</v>
      </c>
      <c r="G17" s="21">
        <f t="shared" si="0"/>
        <v>0.43364842524691594</v>
      </c>
      <c r="H17" s="46">
        <v>1867.7269999999999</v>
      </c>
      <c r="I17" s="21">
        <f t="shared" si="1"/>
        <v>-9.4589305610509419E-2</v>
      </c>
    </row>
    <row r="18" spans="1:9" ht="16.5" x14ac:dyDescent="0.3">
      <c r="A18" s="37"/>
      <c r="B18" s="34" t="s">
        <v>8</v>
      </c>
      <c r="C18" s="15" t="s">
        <v>89</v>
      </c>
      <c r="D18" s="11" t="s">
        <v>161</v>
      </c>
      <c r="E18" s="46">
        <v>2215.9867222222219</v>
      </c>
      <c r="F18" s="46">
        <v>2202.1111111111113</v>
      </c>
      <c r="G18" s="21">
        <f t="shared" si="0"/>
        <v>-6.2615948786895149E-3</v>
      </c>
      <c r="H18" s="46">
        <v>2349.3336666666664</v>
      </c>
      <c r="I18" s="21">
        <f t="shared" si="1"/>
        <v>-6.2665664585840067E-2</v>
      </c>
    </row>
    <row r="19" spans="1:9" ht="16.5" x14ac:dyDescent="0.3">
      <c r="A19" s="37"/>
      <c r="B19" s="34" t="s">
        <v>6</v>
      </c>
      <c r="C19" s="15" t="s">
        <v>86</v>
      </c>
      <c r="D19" s="11" t="s">
        <v>161</v>
      </c>
      <c r="E19" s="46">
        <v>1254.7483333333332</v>
      </c>
      <c r="F19" s="46">
        <v>1382.4</v>
      </c>
      <c r="G19" s="21">
        <f t="shared" si="0"/>
        <v>0.10173487644932799</v>
      </c>
      <c r="H19" s="46">
        <v>1463.5630000000001</v>
      </c>
      <c r="I19" s="21">
        <f t="shared" si="1"/>
        <v>-5.545576104342622E-2</v>
      </c>
    </row>
    <row r="20" spans="1:9" ht="16.5" x14ac:dyDescent="0.3">
      <c r="A20" s="37"/>
      <c r="B20" s="34" t="s">
        <v>7</v>
      </c>
      <c r="C20" s="15" t="s">
        <v>87</v>
      </c>
      <c r="D20" s="11" t="s">
        <v>161</v>
      </c>
      <c r="E20" s="46">
        <v>799.51266666666652</v>
      </c>
      <c r="F20" s="46">
        <v>987.4</v>
      </c>
      <c r="G20" s="21">
        <f t="shared" si="0"/>
        <v>0.23500232224796958</v>
      </c>
      <c r="H20" s="46">
        <v>1032.4000000000001</v>
      </c>
      <c r="I20" s="21">
        <f t="shared" si="1"/>
        <v>-4.358775668345613E-2</v>
      </c>
    </row>
    <row r="21" spans="1:9" ht="16.5" x14ac:dyDescent="0.3">
      <c r="A21" s="37"/>
      <c r="B21" s="34" t="s">
        <v>13</v>
      </c>
      <c r="C21" s="15" t="s">
        <v>93</v>
      </c>
      <c r="D21" s="11" t="s">
        <v>81</v>
      </c>
      <c r="E21" s="46">
        <v>548.90333333333342</v>
      </c>
      <c r="F21" s="46">
        <v>569.9</v>
      </c>
      <c r="G21" s="21">
        <f t="shared" si="0"/>
        <v>3.8252029804883472E-2</v>
      </c>
      <c r="H21" s="46">
        <v>587.4</v>
      </c>
      <c r="I21" s="21">
        <f t="shared" si="1"/>
        <v>-2.9792305073203951E-2</v>
      </c>
    </row>
    <row r="22" spans="1:9" ht="16.5" x14ac:dyDescent="0.3">
      <c r="A22" s="37"/>
      <c r="B22" s="34" t="s">
        <v>16</v>
      </c>
      <c r="C22" s="15" t="s">
        <v>96</v>
      </c>
      <c r="D22" s="11" t="s">
        <v>81</v>
      </c>
      <c r="E22" s="46">
        <v>554.05333333333328</v>
      </c>
      <c r="F22" s="46">
        <v>554.9</v>
      </c>
      <c r="G22" s="21">
        <f t="shared" si="0"/>
        <v>1.5281320691149334E-3</v>
      </c>
      <c r="H22" s="46">
        <v>569.9</v>
      </c>
      <c r="I22" s="21">
        <f t="shared" si="1"/>
        <v>-2.6320407088962976E-2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449.07800000000003</v>
      </c>
      <c r="F23" s="46">
        <v>443.22999999999996</v>
      </c>
      <c r="G23" s="21">
        <f t="shared" si="0"/>
        <v>-1.3022236671580593E-2</v>
      </c>
      <c r="H23" s="46">
        <v>455.17399999999998</v>
      </c>
      <c r="I23" s="21">
        <f t="shared" si="1"/>
        <v>-2.6240514616388495E-2</v>
      </c>
    </row>
    <row r="24" spans="1:9" ht="16.5" x14ac:dyDescent="0.3">
      <c r="A24" s="37"/>
      <c r="B24" s="34" t="s">
        <v>9</v>
      </c>
      <c r="C24" s="15" t="s">
        <v>88</v>
      </c>
      <c r="D24" s="13" t="s">
        <v>161</v>
      </c>
      <c r="E24" s="46">
        <v>1730.7170000000001</v>
      </c>
      <c r="F24" s="46">
        <v>1510.73</v>
      </c>
      <c r="G24" s="21">
        <f t="shared" si="0"/>
        <v>-0.12710743581995212</v>
      </c>
      <c r="H24" s="46">
        <v>1539.8969999999999</v>
      </c>
      <c r="I24" s="21">
        <f t="shared" si="1"/>
        <v>-1.8940877214514942E-2</v>
      </c>
    </row>
    <row r="25" spans="1:9" ht="16.5" x14ac:dyDescent="0.3">
      <c r="A25" s="37"/>
      <c r="B25" s="34" t="s">
        <v>15</v>
      </c>
      <c r="C25" s="15" t="s">
        <v>95</v>
      </c>
      <c r="D25" s="13" t="s">
        <v>82</v>
      </c>
      <c r="E25" s="46">
        <v>1828.5033333333333</v>
      </c>
      <c r="F25" s="46">
        <v>1344.06</v>
      </c>
      <c r="G25" s="21">
        <f t="shared" si="0"/>
        <v>-0.2649398141649546</v>
      </c>
      <c r="H25" s="46">
        <v>1364.067</v>
      </c>
      <c r="I25" s="21">
        <f t="shared" si="1"/>
        <v>-1.4667168108311441E-2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560.1783333333334</v>
      </c>
      <c r="F26" s="46">
        <v>564.9</v>
      </c>
      <c r="G26" s="21">
        <f t="shared" si="0"/>
        <v>8.4288634274202762E-3</v>
      </c>
      <c r="H26" s="46">
        <v>569.9</v>
      </c>
      <c r="I26" s="21">
        <f t="shared" si="1"/>
        <v>-8.7734690296543249E-3</v>
      </c>
    </row>
    <row r="27" spans="1:9" ht="16.5" x14ac:dyDescent="0.3">
      <c r="A27" s="37"/>
      <c r="B27" s="34" t="s">
        <v>19</v>
      </c>
      <c r="C27" s="15" t="s">
        <v>99</v>
      </c>
      <c r="D27" s="13" t="s">
        <v>161</v>
      </c>
      <c r="E27" s="46">
        <v>900.75833333333321</v>
      </c>
      <c r="F27" s="46">
        <v>1194.9000000000001</v>
      </c>
      <c r="G27" s="21">
        <f t="shared" si="0"/>
        <v>0.32654892636759797</v>
      </c>
      <c r="H27" s="46">
        <v>1161.5100000000002</v>
      </c>
      <c r="I27" s="21">
        <f t="shared" si="1"/>
        <v>2.8747062014102216E-2</v>
      </c>
    </row>
    <row r="28" spans="1:9" ht="16.5" x14ac:dyDescent="0.3">
      <c r="A28" s="37"/>
      <c r="B28" s="34" t="s">
        <v>12</v>
      </c>
      <c r="C28" s="15" t="s">
        <v>92</v>
      </c>
      <c r="D28" s="13" t="s">
        <v>81</v>
      </c>
      <c r="E28" s="46">
        <v>546.30833333333339</v>
      </c>
      <c r="F28" s="46">
        <v>572.4</v>
      </c>
      <c r="G28" s="21">
        <f t="shared" si="0"/>
        <v>4.7759964610949092E-2</v>
      </c>
      <c r="H28" s="46">
        <v>556.15</v>
      </c>
      <c r="I28" s="21">
        <f t="shared" si="1"/>
        <v>2.9218735952530793E-2</v>
      </c>
    </row>
    <row r="29" spans="1:9" ht="17.25" thickBot="1" x14ac:dyDescent="0.35">
      <c r="A29" s="38"/>
      <c r="B29" s="34" t="s">
        <v>18</v>
      </c>
      <c r="C29" s="15" t="s">
        <v>98</v>
      </c>
      <c r="D29" s="13" t="s">
        <v>83</v>
      </c>
      <c r="E29" s="46">
        <v>1615.0033333333336</v>
      </c>
      <c r="F29" s="46">
        <v>1243.1666666666665</v>
      </c>
      <c r="G29" s="21">
        <f t="shared" si="0"/>
        <v>-0.23023894687523885</v>
      </c>
      <c r="H29" s="46">
        <v>1193.1666666666665</v>
      </c>
      <c r="I29" s="21">
        <f t="shared" si="1"/>
        <v>4.1905294035479823E-2</v>
      </c>
    </row>
    <row r="30" spans="1:9" ht="16.5" x14ac:dyDescent="0.3">
      <c r="A30" s="37"/>
      <c r="B30" s="34" t="s">
        <v>17</v>
      </c>
      <c r="C30" s="15" t="s">
        <v>97</v>
      </c>
      <c r="D30" s="13" t="s">
        <v>161</v>
      </c>
      <c r="E30" s="46">
        <v>951.42499999999995</v>
      </c>
      <c r="F30" s="46">
        <v>1046.9000000000001</v>
      </c>
      <c r="G30" s="21">
        <f t="shared" si="0"/>
        <v>0.10034947578632067</v>
      </c>
      <c r="H30" s="46">
        <v>998.15</v>
      </c>
      <c r="I30" s="21">
        <f t="shared" si="1"/>
        <v>4.8840354656113923E-2</v>
      </c>
    </row>
    <row r="31" spans="1:9" ht="17.25" thickBot="1" x14ac:dyDescent="0.35">
      <c r="A31" s="38"/>
      <c r="B31" s="36" t="s">
        <v>10</v>
      </c>
      <c r="C31" s="16" t="s">
        <v>90</v>
      </c>
      <c r="D31" s="12" t="s">
        <v>161</v>
      </c>
      <c r="E31" s="49">
        <v>1441.9075</v>
      </c>
      <c r="F31" s="49">
        <v>1427.73</v>
      </c>
      <c r="G31" s="23">
        <f t="shared" si="0"/>
        <v>-9.8324615136546611E-3</v>
      </c>
      <c r="H31" s="49">
        <v>1351.8969999999999</v>
      </c>
      <c r="I31" s="23">
        <f t="shared" si="1"/>
        <v>5.6093770457364793E-2</v>
      </c>
    </row>
    <row r="32" spans="1:9" ht="15.75" customHeight="1" thickBot="1" x14ac:dyDescent="0.25">
      <c r="A32" s="158" t="s">
        <v>188</v>
      </c>
      <c r="B32" s="159"/>
      <c r="C32" s="159"/>
      <c r="D32" s="160"/>
      <c r="E32" s="106">
        <f>SUM(E16:E31)</f>
        <v>18012.307722222224</v>
      </c>
      <c r="F32" s="107">
        <f>SUM(F16:F31)</f>
        <v>18197.347777777773</v>
      </c>
      <c r="G32" s="108">
        <f t="shared" ref="G32" si="2">(F32-E32)/E32</f>
        <v>1.0272978810330968E-2</v>
      </c>
      <c r="H32" s="107">
        <f>SUM(H16:H31)</f>
        <v>18699.635333333332</v>
      </c>
      <c r="I32" s="111">
        <f t="shared" ref="I32" si="3">(F32-H32)/H32</f>
        <v>-2.686082089848018E-2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30</v>
      </c>
      <c r="C34" s="18" t="s">
        <v>104</v>
      </c>
      <c r="D34" s="20" t="s">
        <v>161</v>
      </c>
      <c r="E34" s="54">
        <v>1713.0516666666667</v>
      </c>
      <c r="F34" s="54">
        <v>2287.73</v>
      </c>
      <c r="G34" s="21">
        <f>(F34-E34)/E34</f>
        <v>0.33547051995902044</v>
      </c>
      <c r="H34" s="54">
        <v>2563.5630000000001</v>
      </c>
      <c r="I34" s="21">
        <f>(F34-H34)/H34</f>
        <v>-0.1075975117443964</v>
      </c>
    </row>
    <row r="35" spans="1:9" ht="16.5" x14ac:dyDescent="0.3">
      <c r="A35" s="37"/>
      <c r="B35" s="34" t="s">
        <v>28</v>
      </c>
      <c r="C35" s="15" t="s">
        <v>102</v>
      </c>
      <c r="D35" s="11" t="s">
        <v>161</v>
      </c>
      <c r="E35" s="46">
        <v>1772.6836785714286</v>
      </c>
      <c r="F35" s="46">
        <v>1908.75</v>
      </c>
      <c r="G35" s="21">
        <f>(F35-E35)/E35</f>
        <v>7.6757248387498353E-2</v>
      </c>
      <c r="H35" s="46">
        <v>1970.83</v>
      </c>
      <c r="I35" s="21">
        <f>(F35-H35)/H35</f>
        <v>-3.1499419026501489E-2</v>
      </c>
    </row>
    <row r="36" spans="1:9" ht="16.5" x14ac:dyDescent="0.3">
      <c r="A36" s="37"/>
      <c r="B36" s="39" t="s">
        <v>26</v>
      </c>
      <c r="C36" s="15" t="s">
        <v>100</v>
      </c>
      <c r="D36" s="11" t="s">
        <v>161</v>
      </c>
      <c r="E36" s="46">
        <v>2010.9609999999998</v>
      </c>
      <c r="F36" s="46">
        <v>2304.16</v>
      </c>
      <c r="G36" s="21">
        <f>(F36-E36)/E36</f>
        <v>0.14580044068482687</v>
      </c>
      <c r="H36" s="46">
        <v>2249.3679999999999</v>
      </c>
      <c r="I36" s="21">
        <f>(F36-H36)/H36</f>
        <v>2.4358842128099946E-2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1858.5343333333333</v>
      </c>
      <c r="F37" s="46">
        <v>2291.5600000000004</v>
      </c>
      <c r="G37" s="21">
        <f>(F37-E37)/E37</f>
        <v>0.23299309509662031</v>
      </c>
      <c r="H37" s="46">
        <v>2216.0600000000004</v>
      </c>
      <c r="I37" s="21">
        <f>(F37-H37)/H37</f>
        <v>3.4069474653213354E-2</v>
      </c>
    </row>
    <row r="38" spans="1:9" ht="17.25" thickBot="1" x14ac:dyDescent="0.35">
      <c r="A38" s="38"/>
      <c r="B38" s="39" t="s">
        <v>29</v>
      </c>
      <c r="C38" s="15" t="s">
        <v>103</v>
      </c>
      <c r="D38" s="24" t="s">
        <v>161</v>
      </c>
      <c r="E38" s="49">
        <v>1607.0928571428572</v>
      </c>
      <c r="F38" s="49">
        <v>1703.575</v>
      </c>
      <c r="G38" s="23">
        <f>(F38-E38)/E38</f>
        <v>6.0035201095145201E-2</v>
      </c>
      <c r="H38" s="49">
        <v>1522.9124999999999</v>
      </c>
      <c r="I38" s="23">
        <f>(F38-H38)/H38</f>
        <v>0.11862959953378815</v>
      </c>
    </row>
    <row r="39" spans="1:9" ht="15.75" customHeight="1" thickBot="1" x14ac:dyDescent="0.25">
      <c r="A39" s="158" t="s">
        <v>189</v>
      </c>
      <c r="B39" s="159"/>
      <c r="C39" s="159"/>
      <c r="D39" s="160"/>
      <c r="E39" s="86">
        <f>SUM(E34:E38)</f>
        <v>8962.3235357142858</v>
      </c>
      <c r="F39" s="109">
        <f>SUM(F34:F38)</f>
        <v>10495.775000000001</v>
      </c>
      <c r="G39" s="110">
        <f t="shared" ref="G39" si="4">(F39-E39)/E39</f>
        <v>0.17109976650307365</v>
      </c>
      <c r="H39" s="109">
        <f>SUM(H34:H38)</f>
        <v>10522.7335</v>
      </c>
      <c r="I39" s="111">
        <f t="shared" ref="I39" si="5">(F39-H39)/H39</f>
        <v>-2.5619293693980583E-3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11154.75</v>
      </c>
      <c r="F41" s="46">
        <v>10367.25</v>
      </c>
      <c r="G41" s="21">
        <f t="shared" ref="G41:G46" si="6">(F41-E41)/E41</f>
        <v>-7.0597727425536203E-2</v>
      </c>
      <c r="H41" s="46">
        <v>10617.25</v>
      </c>
      <c r="I41" s="21">
        <f t="shared" ref="I41:I46" si="7">(F41-H41)/H41</f>
        <v>-2.3546586922225624E-2</v>
      </c>
    </row>
    <row r="42" spans="1:9" ht="16.5" x14ac:dyDescent="0.3">
      <c r="A42" s="37"/>
      <c r="B42" s="34" t="s">
        <v>31</v>
      </c>
      <c r="C42" s="15" t="s">
        <v>105</v>
      </c>
      <c r="D42" s="11" t="s">
        <v>161</v>
      </c>
      <c r="E42" s="46">
        <v>26313.217777777776</v>
      </c>
      <c r="F42" s="46">
        <v>27198.33</v>
      </c>
      <c r="G42" s="21">
        <f t="shared" si="6"/>
        <v>3.3637551655492585E-2</v>
      </c>
      <c r="H42" s="46">
        <v>27398.329999999998</v>
      </c>
      <c r="I42" s="21">
        <f t="shared" si="7"/>
        <v>-7.2997149826283707E-3</v>
      </c>
    </row>
    <row r="43" spans="1:9" ht="16.5" x14ac:dyDescent="0.3">
      <c r="A43" s="37"/>
      <c r="B43" s="39" t="s">
        <v>32</v>
      </c>
      <c r="C43" s="15" t="s">
        <v>106</v>
      </c>
      <c r="D43" s="11" t="s">
        <v>161</v>
      </c>
      <c r="E43" s="57">
        <v>14790.439999999999</v>
      </c>
      <c r="F43" s="57">
        <v>15290.996666666666</v>
      </c>
      <c r="G43" s="21">
        <f t="shared" si="6"/>
        <v>3.3843257311254253E-2</v>
      </c>
      <c r="H43" s="57">
        <v>15390.996666666666</v>
      </c>
      <c r="I43" s="21">
        <f t="shared" si="7"/>
        <v>-6.4973050261635645E-3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12629.017857142859</v>
      </c>
      <c r="F44" s="47">
        <v>12760</v>
      </c>
      <c r="G44" s="21">
        <f t="shared" si="6"/>
        <v>1.0371522499911502E-2</v>
      </c>
      <c r="H44" s="47">
        <v>12810</v>
      </c>
      <c r="I44" s="21">
        <f t="shared" si="7"/>
        <v>-3.9032006245120999E-3</v>
      </c>
    </row>
    <row r="45" spans="1:9" ht="16.5" x14ac:dyDescent="0.3">
      <c r="A45" s="37"/>
      <c r="B45" s="34" t="s">
        <v>35</v>
      </c>
      <c r="C45" s="15" t="s">
        <v>152</v>
      </c>
      <c r="D45" s="11" t="s">
        <v>161</v>
      </c>
      <c r="E45" s="47">
        <v>9968.4523809523816</v>
      </c>
      <c r="F45" s="47">
        <v>9968.3333333333339</v>
      </c>
      <c r="G45" s="21">
        <f t="shared" si="6"/>
        <v>-1.1942437451492536E-5</v>
      </c>
      <c r="H45" s="47">
        <v>9968.5714285714294</v>
      </c>
      <c r="I45" s="21">
        <f t="shared" si="7"/>
        <v>-2.3884589662766969E-5</v>
      </c>
    </row>
    <row r="46" spans="1:9" ht="16.5" customHeight="1" thickBot="1" x14ac:dyDescent="0.35">
      <c r="A46" s="38"/>
      <c r="B46" s="34" t="s">
        <v>34</v>
      </c>
      <c r="C46" s="15" t="s">
        <v>154</v>
      </c>
      <c r="D46" s="24" t="s">
        <v>161</v>
      </c>
      <c r="E46" s="50">
        <v>5912.5</v>
      </c>
      <c r="F46" s="50">
        <v>6216.5</v>
      </c>
      <c r="G46" s="31">
        <f t="shared" si="6"/>
        <v>5.1416490486257925E-2</v>
      </c>
      <c r="H46" s="50">
        <v>5823.2</v>
      </c>
      <c r="I46" s="31">
        <f t="shared" si="7"/>
        <v>6.7540184091221353E-2</v>
      </c>
    </row>
    <row r="47" spans="1:9" ht="15.75" customHeight="1" thickBot="1" x14ac:dyDescent="0.25">
      <c r="A47" s="158" t="s">
        <v>190</v>
      </c>
      <c r="B47" s="159"/>
      <c r="C47" s="159"/>
      <c r="D47" s="160"/>
      <c r="E47" s="86">
        <f>SUM(E41:E46)</f>
        <v>80768.378015873008</v>
      </c>
      <c r="F47" s="86">
        <f>SUM(F41:F46)</f>
        <v>81801.409999999989</v>
      </c>
      <c r="G47" s="110">
        <f t="shared" ref="G47" si="8">(F47-E47)/E47</f>
        <v>1.2790054839580466E-2</v>
      </c>
      <c r="H47" s="109">
        <f>SUM(H41:H46)</f>
        <v>82008.348095238092</v>
      </c>
      <c r="I47" s="111">
        <f t="shared" ref="I47" si="9">(F47-H47)/H47</f>
        <v>-2.5233784126194284E-3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45</v>
      </c>
      <c r="C49" s="15" t="s">
        <v>109</v>
      </c>
      <c r="D49" s="20" t="s">
        <v>108</v>
      </c>
      <c r="E49" s="43">
        <v>6260.5</v>
      </c>
      <c r="F49" s="43">
        <v>6559.4444444444443</v>
      </c>
      <c r="G49" s="21">
        <f t="shared" ref="G49:G54" si="10">(F49-E49)/E49</f>
        <v>4.7750889616555284E-2</v>
      </c>
      <c r="H49" s="43">
        <v>6590</v>
      </c>
      <c r="I49" s="21">
        <f t="shared" ref="I49:I54" si="11">(F49-H49)/H49</f>
        <v>-4.6366548642724822E-3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6037.333333333333</v>
      </c>
      <c r="F50" s="47">
        <v>6034.4444444444443</v>
      </c>
      <c r="G50" s="21">
        <f t="shared" si="10"/>
        <v>-4.785041224970219E-4</v>
      </c>
      <c r="H50" s="47">
        <v>6034.4444444444443</v>
      </c>
      <c r="I50" s="21">
        <f t="shared" si="11"/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19279.5</v>
      </c>
      <c r="F51" s="47">
        <v>19273.75</v>
      </c>
      <c r="G51" s="21">
        <f t="shared" si="10"/>
        <v>-2.9824424907284939E-4</v>
      </c>
      <c r="H51" s="47">
        <v>19273.75</v>
      </c>
      <c r="I51" s="21">
        <f t="shared" si="11"/>
        <v>0</v>
      </c>
    </row>
    <row r="52" spans="1:9" ht="16.5" x14ac:dyDescent="0.3">
      <c r="A52" s="37"/>
      <c r="B52" s="34" t="s">
        <v>48</v>
      </c>
      <c r="C52" s="15" t="s">
        <v>157</v>
      </c>
      <c r="D52" s="11" t="s">
        <v>114</v>
      </c>
      <c r="E52" s="47">
        <v>17687.953642857145</v>
      </c>
      <c r="F52" s="47">
        <v>18983.015555555558</v>
      </c>
      <c r="G52" s="21">
        <f t="shared" si="10"/>
        <v>7.321717021920128E-2</v>
      </c>
      <c r="H52" s="47">
        <v>18983.015555555558</v>
      </c>
      <c r="I52" s="21">
        <f t="shared" si="11"/>
        <v>0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24310.055555555558</v>
      </c>
      <c r="F53" s="47">
        <v>27101</v>
      </c>
      <c r="G53" s="21">
        <f t="shared" si="10"/>
        <v>0.1148061730285363</v>
      </c>
      <c r="H53" s="47">
        <v>27101</v>
      </c>
      <c r="I53" s="21">
        <f t="shared" si="11"/>
        <v>0</v>
      </c>
    </row>
    <row r="54" spans="1:9" ht="16.5" customHeight="1" thickBot="1" x14ac:dyDescent="0.35">
      <c r="A54" s="38"/>
      <c r="B54" s="34" t="s">
        <v>49</v>
      </c>
      <c r="C54" s="15" t="s">
        <v>158</v>
      </c>
      <c r="D54" s="12" t="s">
        <v>199</v>
      </c>
      <c r="E54" s="50">
        <v>1975.5714285714287</v>
      </c>
      <c r="F54" s="50">
        <v>2237.5</v>
      </c>
      <c r="G54" s="31">
        <f t="shared" si="10"/>
        <v>0.13258370091835991</v>
      </c>
      <c r="H54" s="50">
        <v>2217.5</v>
      </c>
      <c r="I54" s="31">
        <f t="shared" si="11"/>
        <v>9.0191657271702363E-3</v>
      </c>
    </row>
    <row r="55" spans="1:9" ht="15.75" customHeight="1" thickBot="1" x14ac:dyDescent="0.25">
      <c r="A55" s="158" t="s">
        <v>191</v>
      </c>
      <c r="B55" s="159"/>
      <c r="C55" s="159"/>
      <c r="D55" s="160"/>
      <c r="E55" s="86">
        <f>SUM(E49:E54)</f>
        <v>75550.91396031747</v>
      </c>
      <c r="F55" s="86">
        <f>SUM(F49:F54)</f>
        <v>80189.154444444444</v>
      </c>
      <c r="G55" s="110">
        <f t="shared" ref="G55" si="12">(F55-E55)/E55</f>
        <v>6.1392248498319611E-2</v>
      </c>
      <c r="H55" s="86">
        <f>SUM(H49:H54)</f>
        <v>80199.710000000006</v>
      </c>
      <c r="I55" s="111">
        <f t="shared" ref="I55" si="13">(F55-H55)/H55</f>
        <v>-1.3161588184747828E-4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39</v>
      </c>
      <c r="C57" s="19" t="s">
        <v>116</v>
      </c>
      <c r="D57" s="20" t="s">
        <v>114</v>
      </c>
      <c r="E57" s="43">
        <v>3924.2500000000005</v>
      </c>
      <c r="F57" s="66">
        <v>3347.1428571428573</v>
      </c>
      <c r="G57" s="22">
        <f t="shared" ref="G57:G65" si="14">(F57-E57)/E57</f>
        <v>-0.14706176794473927</v>
      </c>
      <c r="H57" s="66">
        <v>3775.4285714285716</v>
      </c>
      <c r="I57" s="22">
        <f t="shared" ref="I57:I65" si="15">(F57-H57)/H57</f>
        <v>-0.11344029060087783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3750</v>
      </c>
      <c r="G58" s="21">
        <f t="shared" si="14"/>
        <v>0</v>
      </c>
      <c r="H58" s="70">
        <v>3750</v>
      </c>
      <c r="I58" s="21">
        <f t="shared" si="15"/>
        <v>0</v>
      </c>
    </row>
    <row r="59" spans="1:9" ht="16.5" x14ac:dyDescent="0.3">
      <c r="A59" s="118"/>
      <c r="B59" s="99" t="s">
        <v>40</v>
      </c>
      <c r="C59" s="15" t="s">
        <v>117</v>
      </c>
      <c r="D59" s="11" t="s">
        <v>114</v>
      </c>
      <c r="E59" s="47">
        <v>2047.1666666666667</v>
      </c>
      <c r="F59" s="70">
        <v>2031.6666666666667</v>
      </c>
      <c r="G59" s="21">
        <f t="shared" si="14"/>
        <v>-7.5714402019050721E-3</v>
      </c>
      <c r="H59" s="70">
        <v>2031.6666666666667</v>
      </c>
      <c r="I59" s="21">
        <f t="shared" si="15"/>
        <v>0</v>
      </c>
    </row>
    <row r="60" spans="1:9" ht="16.5" x14ac:dyDescent="0.3">
      <c r="A60" s="118"/>
      <c r="B60" s="99" t="s">
        <v>41</v>
      </c>
      <c r="C60" s="15" t="s">
        <v>118</v>
      </c>
      <c r="D60" s="11" t="s">
        <v>114</v>
      </c>
      <c r="E60" s="47">
        <v>5500</v>
      </c>
      <c r="F60" s="70">
        <v>5500</v>
      </c>
      <c r="G60" s="21">
        <f t="shared" si="14"/>
        <v>0</v>
      </c>
      <c r="H60" s="70">
        <v>5500</v>
      </c>
      <c r="I60" s="21">
        <f t="shared" si="15"/>
        <v>0</v>
      </c>
    </row>
    <row r="61" spans="1:9" ht="16.5" x14ac:dyDescent="0.3">
      <c r="A61" s="118"/>
      <c r="B61" s="99" t="s">
        <v>42</v>
      </c>
      <c r="C61" s="15" t="s">
        <v>198</v>
      </c>
      <c r="D61" s="11" t="s">
        <v>114</v>
      </c>
      <c r="E61" s="47">
        <v>2108.75</v>
      </c>
      <c r="F61" s="105">
        <v>2155.8333333333335</v>
      </c>
      <c r="G61" s="21">
        <f t="shared" si="14"/>
        <v>2.2327603240466384E-2</v>
      </c>
      <c r="H61" s="105">
        <v>2155.8333333333335</v>
      </c>
      <c r="I61" s="21">
        <f t="shared" si="15"/>
        <v>0</v>
      </c>
    </row>
    <row r="62" spans="1:9" ht="17.25" thickBot="1" x14ac:dyDescent="0.35">
      <c r="A62" s="118"/>
      <c r="B62" s="100" t="s">
        <v>43</v>
      </c>
      <c r="C62" s="16" t="s">
        <v>119</v>
      </c>
      <c r="D62" s="12" t="s">
        <v>114</v>
      </c>
      <c r="E62" s="50">
        <v>4602.7256944444453</v>
      </c>
      <c r="F62" s="50">
        <v>4760</v>
      </c>
      <c r="G62" s="29">
        <f t="shared" si="14"/>
        <v>3.4169819362771726E-2</v>
      </c>
      <c r="H62" s="50">
        <v>4760</v>
      </c>
      <c r="I62" s="29">
        <f t="shared" si="15"/>
        <v>0</v>
      </c>
    </row>
    <row r="63" spans="1:9" ht="16.5" x14ac:dyDescent="0.3">
      <c r="A63" s="118"/>
      <c r="B63" s="101" t="s">
        <v>54</v>
      </c>
      <c r="C63" s="14" t="s">
        <v>121</v>
      </c>
      <c r="D63" s="11" t="s">
        <v>120</v>
      </c>
      <c r="E63" s="43">
        <v>5688.5249999999996</v>
      </c>
      <c r="F63" s="68">
        <v>5107.5</v>
      </c>
      <c r="G63" s="21">
        <f t="shared" si="14"/>
        <v>-0.10213983413978134</v>
      </c>
      <c r="H63" s="68">
        <v>5107.5</v>
      </c>
      <c r="I63" s="21">
        <f t="shared" si="15"/>
        <v>0</v>
      </c>
    </row>
    <row r="64" spans="1:9" ht="16.5" x14ac:dyDescent="0.3">
      <c r="A64" s="118"/>
      <c r="B64" s="99" t="s">
        <v>55</v>
      </c>
      <c r="C64" s="15" t="s">
        <v>122</v>
      </c>
      <c r="D64" s="13" t="s">
        <v>120</v>
      </c>
      <c r="E64" s="47">
        <v>4621.3999999999996</v>
      </c>
      <c r="F64" s="70">
        <v>5039.5</v>
      </c>
      <c r="G64" s="21">
        <f t="shared" si="14"/>
        <v>9.0470420218981343E-2</v>
      </c>
      <c r="H64" s="70">
        <v>5039.5</v>
      </c>
      <c r="I64" s="21">
        <f t="shared" si="15"/>
        <v>0</v>
      </c>
    </row>
    <row r="65" spans="1:9" ht="16.5" customHeight="1" thickBot="1" x14ac:dyDescent="0.35">
      <c r="A65" s="119"/>
      <c r="B65" s="100" t="s">
        <v>56</v>
      </c>
      <c r="C65" s="16" t="s">
        <v>123</v>
      </c>
      <c r="D65" s="12" t="s">
        <v>120</v>
      </c>
      <c r="E65" s="50">
        <v>17683.625</v>
      </c>
      <c r="F65" s="73">
        <v>21548.75</v>
      </c>
      <c r="G65" s="29">
        <f t="shared" si="14"/>
        <v>0.21857085297839102</v>
      </c>
      <c r="H65" s="73">
        <v>21548.75</v>
      </c>
      <c r="I65" s="29">
        <f t="shared" si="15"/>
        <v>0</v>
      </c>
    </row>
    <row r="66" spans="1:9" ht="15.75" customHeight="1" thickBot="1" x14ac:dyDescent="0.25">
      <c r="A66" s="158" t="s">
        <v>192</v>
      </c>
      <c r="B66" s="169"/>
      <c r="C66" s="169"/>
      <c r="D66" s="170"/>
      <c r="E66" s="106">
        <f>SUM(E57:E65)</f>
        <v>49926.442361111112</v>
      </c>
      <c r="F66" s="106">
        <f>SUM(F57:F65)</f>
        <v>53240.392857142855</v>
      </c>
      <c r="G66" s="108">
        <f t="shared" ref="G66" si="16">(F66-E66)/E66</f>
        <v>6.6376660128562595E-2</v>
      </c>
      <c r="H66" s="106">
        <f>SUM(H57:H65)</f>
        <v>53668.678571428572</v>
      </c>
      <c r="I66" s="111">
        <f t="shared" ref="I66" si="17">(F66-H66)/H66</f>
        <v>-7.980179979943134E-3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6340.875</v>
      </c>
      <c r="F68" s="54">
        <v>6455.5</v>
      </c>
      <c r="G68" s="21">
        <f t="shared" ref="G68:G73" si="18">(F68-E68)/E68</f>
        <v>1.8077158120921796E-2</v>
      </c>
      <c r="H68" s="54">
        <v>6455.5</v>
      </c>
      <c r="I68" s="21">
        <f t="shared" ref="I68:I73" si="19">(F68-H68)/H68</f>
        <v>0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47046.625</v>
      </c>
      <c r="G69" s="21">
        <f t="shared" si="18"/>
        <v>0</v>
      </c>
      <c r="H69" s="46">
        <v>47046.625</v>
      </c>
      <c r="I69" s="21">
        <f t="shared" si="19"/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12440.979166666668</v>
      </c>
      <c r="F70" s="46">
        <v>11498.75</v>
      </c>
      <c r="G70" s="21">
        <f t="shared" si="18"/>
        <v>-7.5735933164424785E-2</v>
      </c>
      <c r="H70" s="46">
        <v>11498.75</v>
      </c>
      <c r="I70" s="21">
        <f t="shared" si="19"/>
        <v>0</v>
      </c>
    </row>
    <row r="71" spans="1:9" ht="16.5" x14ac:dyDescent="0.3">
      <c r="A71" s="37"/>
      <c r="B71" s="34" t="s">
        <v>64</v>
      </c>
      <c r="C71" s="15" t="s">
        <v>133</v>
      </c>
      <c r="D71" s="13" t="s">
        <v>127</v>
      </c>
      <c r="E71" s="47">
        <v>3433.208333333333</v>
      </c>
      <c r="F71" s="46">
        <v>3642.1428571428573</v>
      </c>
      <c r="G71" s="21">
        <f t="shared" si="18"/>
        <v>6.0856931337652874E-2</v>
      </c>
      <c r="H71" s="46">
        <v>3642.1428571428573</v>
      </c>
      <c r="I71" s="21">
        <f t="shared" si="19"/>
        <v>0</v>
      </c>
    </row>
    <row r="72" spans="1:9" ht="16.5" x14ac:dyDescent="0.3">
      <c r="A72" s="37"/>
      <c r="B72" s="34" t="s">
        <v>62</v>
      </c>
      <c r="C72" s="15" t="s">
        <v>131</v>
      </c>
      <c r="D72" s="13" t="s">
        <v>125</v>
      </c>
      <c r="E72" s="47">
        <v>7196.1944444444434</v>
      </c>
      <c r="F72" s="46">
        <v>7727.3</v>
      </c>
      <c r="G72" s="21">
        <f t="shared" si="18"/>
        <v>7.3803669377719108E-2</v>
      </c>
      <c r="H72" s="46">
        <v>7695.2</v>
      </c>
      <c r="I72" s="21">
        <f t="shared" si="19"/>
        <v>4.1714315417403528E-3</v>
      </c>
    </row>
    <row r="73" spans="1:9" ht="16.5" customHeight="1" thickBot="1" x14ac:dyDescent="0.35">
      <c r="A73" s="37"/>
      <c r="B73" s="34" t="s">
        <v>63</v>
      </c>
      <c r="C73" s="15" t="s">
        <v>132</v>
      </c>
      <c r="D73" s="12" t="s">
        <v>126</v>
      </c>
      <c r="E73" s="50">
        <v>3830.6111111111113</v>
      </c>
      <c r="F73" s="58">
        <v>3955</v>
      </c>
      <c r="G73" s="31">
        <f t="shared" si="18"/>
        <v>3.2472335426607248E-2</v>
      </c>
      <c r="H73" s="58">
        <v>3911.1111111111113</v>
      </c>
      <c r="I73" s="31">
        <f t="shared" si="19"/>
        <v>1.1221590909090856E-2</v>
      </c>
    </row>
    <row r="74" spans="1:9" ht="15.75" customHeight="1" thickBot="1" x14ac:dyDescent="0.25">
      <c r="A74" s="158" t="s">
        <v>214</v>
      </c>
      <c r="B74" s="159"/>
      <c r="C74" s="159"/>
      <c r="D74" s="160"/>
      <c r="E74" s="86">
        <f>SUM(E68:E73)</f>
        <v>80288.493055555547</v>
      </c>
      <c r="F74" s="86">
        <f>SUM(F68:F73)</f>
        <v>80325.317857142858</v>
      </c>
      <c r="G74" s="110">
        <f t="shared" ref="G74" si="20">(F74-E74)/E74</f>
        <v>4.5865603134224498E-4</v>
      </c>
      <c r="H74" s="86">
        <f>SUM(H68:H73)</f>
        <v>80249.328968253962</v>
      </c>
      <c r="I74" s="111">
        <f t="shared" ref="I74" si="21">(F74-H74)/H74</f>
        <v>9.4690996006903643E-4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71</v>
      </c>
      <c r="C76" s="18" t="s">
        <v>200</v>
      </c>
      <c r="D76" s="20" t="s">
        <v>134</v>
      </c>
      <c r="E76" s="43">
        <v>1598</v>
      </c>
      <c r="F76" s="43">
        <v>1605</v>
      </c>
      <c r="G76" s="21">
        <f>(F76-E76)/E76</f>
        <v>4.3804755944931162E-3</v>
      </c>
      <c r="H76" s="43">
        <v>1635.5</v>
      </c>
      <c r="I76" s="21">
        <f>(F76-H76)/H76</f>
        <v>-1.86487312748395E-2</v>
      </c>
    </row>
    <row r="77" spans="1:9" ht="16.5" x14ac:dyDescent="0.3">
      <c r="A77" s="37"/>
      <c r="B77" s="34" t="s">
        <v>68</v>
      </c>
      <c r="C77" s="15" t="s">
        <v>138</v>
      </c>
      <c r="D77" s="13" t="s">
        <v>134</v>
      </c>
      <c r="E77" s="47">
        <v>3607.2</v>
      </c>
      <c r="F77" s="47">
        <v>3725.8</v>
      </c>
      <c r="G77" s="21">
        <f>(F77-E77)/E77</f>
        <v>3.287868707030394E-2</v>
      </c>
      <c r="H77" s="47">
        <v>3725.8</v>
      </c>
      <c r="I77" s="21">
        <f>(F77-H77)/H77</f>
        <v>0</v>
      </c>
    </row>
    <row r="78" spans="1:9" ht="16.5" x14ac:dyDescent="0.3">
      <c r="A78" s="37"/>
      <c r="B78" s="34" t="s">
        <v>67</v>
      </c>
      <c r="C78" s="15" t="s">
        <v>139</v>
      </c>
      <c r="D78" s="13" t="s">
        <v>135</v>
      </c>
      <c r="E78" s="47">
        <v>2748.3333333333335</v>
      </c>
      <c r="F78" s="47">
        <v>2780.3333333333335</v>
      </c>
      <c r="G78" s="21">
        <f>(F78-E78)/E78</f>
        <v>1.1643420254699817E-2</v>
      </c>
      <c r="H78" s="47">
        <v>2780.3333333333335</v>
      </c>
      <c r="I78" s="21">
        <f>(F78-H78)/H78</f>
        <v>0</v>
      </c>
    </row>
    <row r="79" spans="1:9" ht="16.5" x14ac:dyDescent="0.3">
      <c r="A79" s="37"/>
      <c r="B79" s="34" t="s">
        <v>69</v>
      </c>
      <c r="C79" s="15" t="s">
        <v>140</v>
      </c>
      <c r="D79" s="13" t="s">
        <v>136</v>
      </c>
      <c r="E79" s="47">
        <v>1316.8888888888889</v>
      </c>
      <c r="F79" s="47">
        <v>1339.875</v>
      </c>
      <c r="G79" s="21">
        <f>(F79-E79)/E79</f>
        <v>1.7454859939250739E-2</v>
      </c>
      <c r="H79" s="47">
        <v>1339.875</v>
      </c>
      <c r="I79" s="21">
        <f>(F79-H79)/H79</f>
        <v>0</v>
      </c>
    </row>
    <row r="80" spans="1:9" ht="16.5" customHeight="1" thickBot="1" x14ac:dyDescent="0.35">
      <c r="A80" s="38"/>
      <c r="B80" s="34" t="s">
        <v>70</v>
      </c>
      <c r="C80" s="15" t="s">
        <v>141</v>
      </c>
      <c r="D80" s="12" t="s">
        <v>137</v>
      </c>
      <c r="E80" s="50">
        <v>2120.3333333333335</v>
      </c>
      <c r="F80" s="50">
        <v>2218.3000000000002</v>
      </c>
      <c r="G80" s="21">
        <f>(F80-E80)/E80</f>
        <v>4.6203427134098425E-2</v>
      </c>
      <c r="H80" s="50">
        <v>2205.375</v>
      </c>
      <c r="I80" s="21">
        <f>(F80-H80)/H80</f>
        <v>5.8606812900301227E-3</v>
      </c>
    </row>
    <row r="81" spans="1:11" ht="15.75" customHeight="1" thickBot="1" x14ac:dyDescent="0.25">
      <c r="A81" s="158" t="s">
        <v>193</v>
      </c>
      <c r="B81" s="159"/>
      <c r="C81" s="159"/>
      <c r="D81" s="160"/>
      <c r="E81" s="86">
        <f>SUM(E76:E80)</f>
        <v>11390.755555555555</v>
      </c>
      <c r="F81" s="86">
        <f>SUM(F76:F80)</f>
        <v>11669.308333333334</v>
      </c>
      <c r="G81" s="110">
        <f t="shared" ref="G81" si="22">(F81-E81)/E81</f>
        <v>2.4454284566041953E-2</v>
      </c>
      <c r="H81" s="86">
        <f>SUM(H76:H80)</f>
        <v>11686.883333333333</v>
      </c>
      <c r="I81" s="111">
        <f t="shared" ref="I81" si="23">(F81-H81)/H81</f>
        <v>-1.5038226615877552E-3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74</v>
      </c>
      <c r="C83" s="15" t="s">
        <v>144</v>
      </c>
      <c r="D83" s="20" t="s">
        <v>142</v>
      </c>
      <c r="E83" s="43">
        <v>1466.4285714285713</v>
      </c>
      <c r="F83" s="43">
        <v>1466.4285714285713</v>
      </c>
      <c r="G83" s="22">
        <f t="shared" ref="G83:G89" si="24">(F83-E83)/E83</f>
        <v>0</v>
      </c>
      <c r="H83" s="43">
        <v>1466.4285714285713</v>
      </c>
      <c r="I83" s="22">
        <f t="shared" ref="I83:I89" si="25">(F83-H83)/H83</f>
        <v>0</v>
      </c>
    </row>
    <row r="84" spans="1:11" ht="16.5" x14ac:dyDescent="0.3">
      <c r="A84" s="37"/>
      <c r="B84" s="34" t="s">
        <v>76</v>
      </c>
      <c r="C84" s="15" t="s">
        <v>143</v>
      </c>
      <c r="D84" s="11" t="s">
        <v>161</v>
      </c>
      <c r="E84" s="47">
        <v>1450</v>
      </c>
      <c r="F84" s="32">
        <v>1269.4444444444443</v>
      </c>
      <c r="G84" s="21">
        <f t="shared" si="24"/>
        <v>-0.12452107279693493</v>
      </c>
      <c r="H84" s="32">
        <v>1269.4444444444443</v>
      </c>
      <c r="I84" s="21">
        <f t="shared" si="25"/>
        <v>0</v>
      </c>
    </row>
    <row r="85" spans="1:11" ht="16.5" x14ac:dyDescent="0.3">
      <c r="A85" s="37"/>
      <c r="B85" s="34" t="s">
        <v>77</v>
      </c>
      <c r="C85" s="15" t="s">
        <v>146</v>
      </c>
      <c r="D85" s="13" t="s">
        <v>162</v>
      </c>
      <c r="E85" s="47">
        <v>1457.7</v>
      </c>
      <c r="F85" s="47">
        <v>1527.3</v>
      </c>
      <c r="G85" s="21">
        <f t="shared" si="24"/>
        <v>4.7746449886807922E-2</v>
      </c>
      <c r="H85" s="47">
        <v>1527.3</v>
      </c>
      <c r="I85" s="21">
        <f t="shared" si="25"/>
        <v>0</v>
      </c>
    </row>
    <row r="86" spans="1:11" ht="16.5" x14ac:dyDescent="0.3">
      <c r="A86" s="37"/>
      <c r="B86" s="34" t="s">
        <v>78</v>
      </c>
      <c r="C86" s="15" t="s">
        <v>149</v>
      </c>
      <c r="D86" s="13" t="s">
        <v>147</v>
      </c>
      <c r="E86" s="47">
        <v>1745.4</v>
      </c>
      <c r="F86" s="47">
        <v>1937.3</v>
      </c>
      <c r="G86" s="21">
        <f t="shared" si="24"/>
        <v>0.10994614415033795</v>
      </c>
      <c r="H86" s="47">
        <v>1937.3</v>
      </c>
      <c r="I86" s="21">
        <f t="shared" si="25"/>
        <v>0</v>
      </c>
    </row>
    <row r="87" spans="1:11" ht="16.5" x14ac:dyDescent="0.3">
      <c r="A87" s="37"/>
      <c r="B87" s="34" t="s">
        <v>79</v>
      </c>
      <c r="C87" s="15" t="s">
        <v>155</v>
      </c>
      <c r="D87" s="25" t="s">
        <v>156</v>
      </c>
      <c r="E87" s="61">
        <v>8750</v>
      </c>
      <c r="F87" s="61">
        <v>8830</v>
      </c>
      <c r="G87" s="21">
        <f t="shared" si="24"/>
        <v>9.1428571428571435E-3</v>
      </c>
      <c r="H87" s="61">
        <v>8830</v>
      </c>
      <c r="I87" s="21">
        <f t="shared" si="25"/>
        <v>0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3910.8</v>
      </c>
      <c r="F88" s="61">
        <v>3988.8</v>
      </c>
      <c r="G88" s="21">
        <f t="shared" si="24"/>
        <v>1.9944768333844738E-2</v>
      </c>
      <c r="H88" s="61">
        <v>3988.8</v>
      </c>
      <c r="I88" s="21">
        <f t="shared" si="25"/>
        <v>0</v>
      </c>
    </row>
    <row r="89" spans="1:11" ht="16.5" customHeight="1" thickBot="1" x14ac:dyDescent="0.35">
      <c r="A89" s="35"/>
      <c r="B89" s="36" t="s">
        <v>75</v>
      </c>
      <c r="C89" s="16" t="s">
        <v>148</v>
      </c>
      <c r="D89" s="12" t="s">
        <v>145</v>
      </c>
      <c r="E89" s="50">
        <v>927.42499999999995</v>
      </c>
      <c r="F89" s="50">
        <v>803.66666666666663</v>
      </c>
      <c r="G89" s="23">
        <f t="shared" si="24"/>
        <v>-0.13344295585447161</v>
      </c>
      <c r="H89" s="50">
        <v>803.11111111111109</v>
      </c>
      <c r="I89" s="23">
        <f t="shared" si="25"/>
        <v>6.9175428887657537E-4</v>
      </c>
    </row>
    <row r="90" spans="1:11" ht="15.75" customHeight="1" thickBot="1" x14ac:dyDescent="0.25">
      <c r="A90" s="158" t="s">
        <v>194</v>
      </c>
      <c r="B90" s="159"/>
      <c r="C90" s="159"/>
      <c r="D90" s="160"/>
      <c r="E90" s="86">
        <f>SUM(E83:E89)</f>
        <v>19707.75357142857</v>
      </c>
      <c r="F90" s="86">
        <f>SUM(F83:F89)</f>
        <v>19822.939682539683</v>
      </c>
      <c r="G90" s="120">
        <f t="shared" ref="G90:G91" si="26">(F90-E90)/E90</f>
        <v>5.8447103417258875E-3</v>
      </c>
      <c r="H90" s="86">
        <f>SUM(H83:H89)</f>
        <v>19822.384126984125</v>
      </c>
      <c r="I90" s="111">
        <f t="shared" ref="I90:I91" si="27">(F90-H90)/H90</f>
        <v>2.8026676912294811E-5</v>
      </c>
    </row>
    <row r="91" spans="1:11" ht="15.75" customHeight="1" thickBot="1" x14ac:dyDescent="0.25">
      <c r="A91" s="158" t="s">
        <v>195</v>
      </c>
      <c r="B91" s="159"/>
      <c r="C91" s="159"/>
      <c r="D91" s="160"/>
      <c r="E91" s="106">
        <f>SUM(E90+E81+E74+E66+E55+E47+E39+E32)</f>
        <v>344607.36777777778</v>
      </c>
      <c r="F91" s="106">
        <f>SUM(F32,F39,F47,F55,F66,F74,F81,F90)</f>
        <v>355741.64595238096</v>
      </c>
      <c r="G91" s="108">
        <f t="shared" si="26"/>
        <v>3.2310040979109861E-2</v>
      </c>
      <c r="H91" s="106">
        <f>SUM(H32,H39,H47,H55,H66,H74,H81,H90)</f>
        <v>356857.70192857145</v>
      </c>
      <c r="I91" s="121">
        <f t="shared" si="27"/>
        <v>-3.1274538006577125E-3</v>
      </c>
      <c r="J91" s="122"/>
    </row>
    <row r="92" spans="1:11" x14ac:dyDescent="0.25">
      <c r="E92" s="123"/>
      <c r="F92" s="123"/>
      <c r="K92" s="124"/>
    </row>
    <row r="95" spans="1:11" x14ac:dyDescent="0.25">
      <c r="E95" s="139"/>
      <c r="F95" s="139"/>
      <c r="G95" s="139"/>
      <c r="H95" s="139"/>
      <c r="I95" s="139"/>
    </row>
  </sheetData>
  <sortState ref="B83:I89">
    <sortCondition ref="I83:I89"/>
  </sortState>
  <mergeCells count="19">
    <mergeCell ref="A9:I9"/>
    <mergeCell ref="H13:H14"/>
    <mergeCell ref="I13:I14"/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abSelected="1" topLeftCell="B1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9.875" customWidth="1"/>
    <col min="4" max="4" width="13.125" customWidth="1"/>
    <col min="5" max="5" width="10.25" customWidth="1"/>
    <col min="6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26" t="s">
        <v>205</v>
      </c>
      <c r="B9" s="26"/>
      <c r="C9" s="26"/>
      <c r="D9" s="26"/>
      <c r="E9" s="140"/>
      <c r="F9" s="140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220</v>
      </c>
    </row>
    <row r="12" spans="1:9" ht="15.75" thickBot="1" x14ac:dyDescent="0.3"/>
    <row r="13" spans="1:9" ht="24.75" customHeight="1" x14ac:dyDescent="0.2">
      <c r="A13" s="152" t="s">
        <v>3</v>
      </c>
      <c r="B13" s="152"/>
      <c r="C13" s="154" t="s">
        <v>0</v>
      </c>
      <c r="D13" s="148" t="s">
        <v>207</v>
      </c>
      <c r="E13" s="148" t="s">
        <v>208</v>
      </c>
      <c r="F13" s="148" t="s">
        <v>209</v>
      </c>
      <c r="G13" s="148" t="s">
        <v>210</v>
      </c>
      <c r="H13" s="148" t="s">
        <v>211</v>
      </c>
      <c r="I13" s="148" t="s">
        <v>212</v>
      </c>
    </row>
    <row r="14" spans="1:9" ht="24.75" customHeight="1" thickBot="1" x14ac:dyDescent="0.25">
      <c r="A14" s="153"/>
      <c r="B14" s="153"/>
      <c r="C14" s="155"/>
      <c r="D14" s="168"/>
      <c r="E14" s="168"/>
      <c r="F14" s="168"/>
      <c r="G14" s="149"/>
      <c r="H14" s="168"/>
      <c r="I14" s="168"/>
    </row>
    <row r="15" spans="1:9" ht="17.25" customHeight="1" thickBot="1" x14ac:dyDescent="0.3">
      <c r="A15" s="90" t="s">
        <v>24</v>
      </c>
      <c r="B15" s="129"/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41" t="s">
        <v>4</v>
      </c>
      <c r="C16" s="14" t="s">
        <v>163</v>
      </c>
      <c r="D16" s="135">
        <v>1750</v>
      </c>
      <c r="E16" s="135">
        <v>1500</v>
      </c>
      <c r="F16" s="135">
        <v>1500</v>
      </c>
      <c r="G16" s="135">
        <v>1875</v>
      </c>
      <c r="H16" s="136">
        <v>1416.6</v>
      </c>
      <c r="I16" s="83">
        <v>1608.3200000000002</v>
      </c>
    </row>
    <row r="17" spans="1:9" ht="16.5" x14ac:dyDescent="0.3">
      <c r="A17" s="92"/>
      <c r="B17" s="142" t="s">
        <v>5</v>
      </c>
      <c r="C17" s="15" t="s">
        <v>164</v>
      </c>
      <c r="D17" s="93">
        <v>1000</v>
      </c>
      <c r="E17" s="93">
        <v>1500</v>
      </c>
      <c r="F17" s="93">
        <v>1500</v>
      </c>
      <c r="G17" s="93">
        <v>1500</v>
      </c>
      <c r="H17" s="32">
        <v>1416.6</v>
      </c>
      <c r="I17" s="83">
        <v>1383.3200000000002</v>
      </c>
    </row>
    <row r="18" spans="1:9" ht="16.5" x14ac:dyDescent="0.3">
      <c r="A18" s="92"/>
      <c r="B18" s="142" t="s">
        <v>6</v>
      </c>
      <c r="C18" s="15" t="s">
        <v>165</v>
      </c>
      <c r="D18" s="93">
        <v>1000</v>
      </c>
      <c r="E18" s="93">
        <v>1750</v>
      </c>
      <c r="F18" s="93">
        <v>1500</v>
      </c>
      <c r="G18" s="93">
        <v>1000</v>
      </c>
      <c r="H18" s="32">
        <v>1500</v>
      </c>
      <c r="I18" s="83">
        <v>1350</v>
      </c>
    </row>
    <row r="19" spans="1:9" ht="16.5" x14ac:dyDescent="0.3">
      <c r="A19" s="92"/>
      <c r="B19" s="142" t="s">
        <v>7</v>
      </c>
      <c r="C19" s="15" t="s">
        <v>166</v>
      </c>
      <c r="D19" s="93">
        <v>750</v>
      </c>
      <c r="E19" s="93">
        <v>750</v>
      </c>
      <c r="F19" s="93">
        <v>1000</v>
      </c>
      <c r="G19" s="93">
        <v>1500</v>
      </c>
      <c r="H19" s="32">
        <v>1000</v>
      </c>
      <c r="I19" s="83">
        <v>1000</v>
      </c>
    </row>
    <row r="20" spans="1:9" ht="16.5" x14ac:dyDescent="0.3">
      <c r="A20" s="92"/>
      <c r="B20" s="142" t="s">
        <v>8</v>
      </c>
      <c r="C20" s="15" t="s">
        <v>167</v>
      </c>
      <c r="D20" s="93">
        <v>1750</v>
      </c>
      <c r="E20" s="93">
        <v>2500</v>
      </c>
      <c r="F20" s="93">
        <v>2250</v>
      </c>
      <c r="G20" s="93">
        <v>1500</v>
      </c>
      <c r="H20" s="32">
        <v>1500</v>
      </c>
      <c r="I20" s="83">
        <v>1900</v>
      </c>
    </row>
    <row r="21" spans="1:9" ht="16.5" x14ac:dyDescent="0.3">
      <c r="A21" s="92"/>
      <c r="B21" s="142" t="s">
        <v>9</v>
      </c>
      <c r="C21" s="15" t="s">
        <v>168</v>
      </c>
      <c r="D21" s="93">
        <v>1500</v>
      </c>
      <c r="E21" s="93">
        <v>1750</v>
      </c>
      <c r="F21" s="93">
        <v>1500</v>
      </c>
      <c r="G21" s="93">
        <v>1875</v>
      </c>
      <c r="H21" s="32">
        <v>1333.3</v>
      </c>
      <c r="I21" s="83">
        <v>1591.66</v>
      </c>
    </row>
    <row r="22" spans="1:9" ht="16.5" x14ac:dyDescent="0.3">
      <c r="A22" s="92"/>
      <c r="B22" s="142" t="s">
        <v>10</v>
      </c>
      <c r="C22" s="15" t="s">
        <v>169</v>
      </c>
      <c r="D22" s="93">
        <v>1000</v>
      </c>
      <c r="E22" s="93">
        <v>1500</v>
      </c>
      <c r="F22" s="93">
        <v>1625</v>
      </c>
      <c r="G22" s="93">
        <v>1875</v>
      </c>
      <c r="H22" s="32">
        <v>1083.3</v>
      </c>
      <c r="I22" s="83">
        <v>1416.66</v>
      </c>
    </row>
    <row r="23" spans="1:9" ht="16.5" x14ac:dyDescent="0.3">
      <c r="A23" s="92"/>
      <c r="B23" s="142" t="s">
        <v>11</v>
      </c>
      <c r="C23" s="15" t="s">
        <v>170</v>
      </c>
      <c r="D23" s="93">
        <v>250</v>
      </c>
      <c r="E23" s="93">
        <v>350</v>
      </c>
      <c r="F23" s="93">
        <v>500</v>
      </c>
      <c r="G23" s="93">
        <v>425</v>
      </c>
      <c r="H23" s="32">
        <v>333.3</v>
      </c>
      <c r="I23" s="83">
        <v>371.65999999999997</v>
      </c>
    </row>
    <row r="24" spans="1:9" ht="16.5" x14ac:dyDescent="0.3">
      <c r="A24" s="92"/>
      <c r="B24" s="142" t="s">
        <v>12</v>
      </c>
      <c r="C24" s="15" t="s">
        <v>171</v>
      </c>
      <c r="D24" s="93"/>
      <c r="E24" s="93">
        <v>350</v>
      </c>
      <c r="F24" s="93">
        <v>750</v>
      </c>
      <c r="G24" s="93">
        <v>500</v>
      </c>
      <c r="H24" s="32">
        <v>500</v>
      </c>
      <c r="I24" s="83">
        <v>525</v>
      </c>
    </row>
    <row r="25" spans="1:9" ht="16.5" x14ac:dyDescent="0.3">
      <c r="A25" s="92"/>
      <c r="B25" s="142" t="s">
        <v>13</v>
      </c>
      <c r="C25" s="15" t="s">
        <v>172</v>
      </c>
      <c r="D25" s="93">
        <v>375</v>
      </c>
      <c r="E25" s="93">
        <v>350</v>
      </c>
      <c r="F25" s="93">
        <v>750</v>
      </c>
      <c r="G25" s="93">
        <v>500</v>
      </c>
      <c r="H25" s="32">
        <v>500</v>
      </c>
      <c r="I25" s="83">
        <v>495</v>
      </c>
    </row>
    <row r="26" spans="1:9" ht="16.5" x14ac:dyDescent="0.3">
      <c r="A26" s="92"/>
      <c r="B26" s="142" t="s">
        <v>14</v>
      </c>
      <c r="C26" s="15" t="s">
        <v>173</v>
      </c>
      <c r="D26" s="93">
        <v>375</v>
      </c>
      <c r="E26" s="93">
        <v>500</v>
      </c>
      <c r="F26" s="93">
        <v>750</v>
      </c>
      <c r="G26" s="93">
        <v>425</v>
      </c>
      <c r="H26" s="32">
        <v>500</v>
      </c>
      <c r="I26" s="83">
        <v>510</v>
      </c>
    </row>
    <row r="27" spans="1:9" ht="16.5" x14ac:dyDescent="0.3">
      <c r="A27" s="92"/>
      <c r="B27" s="142" t="s">
        <v>15</v>
      </c>
      <c r="C27" s="15" t="s">
        <v>174</v>
      </c>
      <c r="D27" s="93">
        <v>875</v>
      </c>
      <c r="E27" s="93">
        <v>1000</v>
      </c>
      <c r="F27" s="93">
        <v>1500</v>
      </c>
      <c r="G27" s="93">
        <v>1500</v>
      </c>
      <c r="H27" s="32">
        <v>1166.5999999999999</v>
      </c>
      <c r="I27" s="83">
        <v>1208.3200000000002</v>
      </c>
    </row>
    <row r="28" spans="1:9" ht="16.5" x14ac:dyDescent="0.3">
      <c r="A28" s="92"/>
      <c r="B28" s="142" t="s">
        <v>16</v>
      </c>
      <c r="C28" s="15" t="s">
        <v>175</v>
      </c>
      <c r="D28" s="93">
        <v>250</v>
      </c>
      <c r="E28" s="93">
        <v>500</v>
      </c>
      <c r="F28" s="93">
        <v>750</v>
      </c>
      <c r="G28" s="93">
        <v>500</v>
      </c>
      <c r="H28" s="32">
        <v>500</v>
      </c>
      <c r="I28" s="83">
        <v>500</v>
      </c>
    </row>
    <row r="29" spans="1:9" ht="16.5" x14ac:dyDescent="0.3">
      <c r="A29" s="92"/>
      <c r="B29" s="142" t="s">
        <v>17</v>
      </c>
      <c r="C29" s="15" t="s">
        <v>176</v>
      </c>
      <c r="D29" s="93"/>
      <c r="E29" s="93">
        <v>1750</v>
      </c>
      <c r="F29" s="93">
        <v>1000</v>
      </c>
      <c r="G29" s="93">
        <v>1000</v>
      </c>
      <c r="H29" s="32">
        <v>1000</v>
      </c>
      <c r="I29" s="83">
        <v>1187.5</v>
      </c>
    </row>
    <row r="30" spans="1:9" ht="16.5" x14ac:dyDescent="0.3">
      <c r="A30" s="92"/>
      <c r="B30" s="142" t="s">
        <v>18</v>
      </c>
      <c r="C30" s="15" t="s">
        <v>177</v>
      </c>
      <c r="D30" s="93"/>
      <c r="E30" s="93">
        <v>1250</v>
      </c>
      <c r="F30" s="93">
        <v>1250</v>
      </c>
      <c r="G30" s="93">
        <v>1000</v>
      </c>
      <c r="H30" s="32">
        <v>1000</v>
      </c>
      <c r="I30" s="83">
        <v>1125</v>
      </c>
    </row>
    <row r="31" spans="1:9" ht="17.25" thickBot="1" x14ac:dyDescent="0.35">
      <c r="A31" s="94"/>
      <c r="B31" s="143" t="s">
        <v>19</v>
      </c>
      <c r="C31" s="16" t="s">
        <v>178</v>
      </c>
      <c r="D31" s="49">
        <v>1125</v>
      </c>
      <c r="E31" s="49">
        <v>1500</v>
      </c>
      <c r="F31" s="49">
        <v>1250</v>
      </c>
      <c r="G31" s="49">
        <v>1250</v>
      </c>
      <c r="H31" s="134">
        <v>1250</v>
      </c>
      <c r="I31" s="85">
        <v>1275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41" t="s">
        <v>26</v>
      </c>
      <c r="C33" s="18" t="s">
        <v>179</v>
      </c>
      <c r="D33" s="135">
        <v>1500</v>
      </c>
      <c r="E33" s="135">
        <v>2750</v>
      </c>
      <c r="F33" s="135">
        <v>2000</v>
      </c>
      <c r="G33" s="135">
        <v>3000</v>
      </c>
      <c r="H33" s="136">
        <v>1916.6</v>
      </c>
      <c r="I33" s="83">
        <v>2233.3200000000002</v>
      </c>
    </row>
    <row r="34" spans="1:9" ht="16.5" x14ac:dyDescent="0.3">
      <c r="A34" s="92"/>
      <c r="B34" s="142" t="s">
        <v>27</v>
      </c>
      <c r="C34" s="15" t="s">
        <v>180</v>
      </c>
      <c r="D34" s="93">
        <v>1500</v>
      </c>
      <c r="E34" s="93">
        <v>2750</v>
      </c>
      <c r="F34" s="93">
        <v>1500</v>
      </c>
      <c r="G34" s="93">
        <v>3000</v>
      </c>
      <c r="H34" s="32">
        <v>1916.6</v>
      </c>
      <c r="I34" s="83">
        <v>2133.3200000000002</v>
      </c>
    </row>
    <row r="35" spans="1:9" ht="16.5" x14ac:dyDescent="0.3">
      <c r="A35" s="92"/>
      <c r="B35" s="141" t="s">
        <v>28</v>
      </c>
      <c r="C35" s="15" t="s">
        <v>181</v>
      </c>
      <c r="D35" s="93">
        <v>2000</v>
      </c>
      <c r="E35" s="93">
        <v>1500</v>
      </c>
      <c r="F35" s="93">
        <v>2000</v>
      </c>
      <c r="G35" s="93">
        <v>1875</v>
      </c>
      <c r="H35" s="32">
        <v>1750</v>
      </c>
      <c r="I35" s="83">
        <v>1825</v>
      </c>
    </row>
    <row r="36" spans="1:9" ht="16.5" x14ac:dyDescent="0.3">
      <c r="A36" s="92"/>
      <c r="B36" s="142" t="s">
        <v>29</v>
      </c>
      <c r="C36" s="15" t="s">
        <v>182</v>
      </c>
      <c r="D36" s="93"/>
      <c r="E36" s="93">
        <v>1750</v>
      </c>
      <c r="F36" s="93">
        <v>2000</v>
      </c>
      <c r="G36" s="93">
        <v>2000</v>
      </c>
      <c r="H36" s="32">
        <v>1166.5999999999999</v>
      </c>
      <c r="I36" s="83">
        <v>1729.15</v>
      </c>
    </row>
    <row r="37" spans="1:9" ht="16.5" customHeight="1" thickBot="1" x14ac:dyDescent="0.35">
      <c r="A37" s="94"/>
      <c r="B37" s="141" t="s">
        <v>30</v>
      </c>
      <c r="C37" s="15" t="s">
        <v>183</v>
      </c>
      <c r="D37" s="137">
        <v>1125</v>
      </c>
      <c r="E37" s="137">
        <v>3000</v>
      </c>
      <c r="F37" s="137">
        <v>3000</v>
      </c>
      <c r="G37" s="137">
        <v>2375</v>
      </c>
      <c r="H37" s="138">
        <v>1583.3</v>
      </c>
      <c r="I37" s="83">
        <v>2216.66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44" t="s">
        <v>31</v>
      </c>
      <c r="C39" s="19" t="s">
        <v>213</v>
      </c>
      <c r="D39" s="42">
        <v>28000</v>
      </c>
      <c r="E39" s="42">
        <v>27000</v>
      </c>
      <c r="F39" s="42">
        <v>30000</v>
      </c>
      <c r="G39" s="42">
        <v>20000</v>
      </c>
      <c r="H39" s="136">
        <v>24333.3</v>
      </c>
      <c r="I39" s="84">
        <v>25866.66</v>
      </c>
    </row>
    <row r="40" spans="1:9" ht="17.25" thickBot="1" x14ac:dyDescent="0.35">
      <c r="A40" s="94"/>
      <c r="B40" s="143" t="s">
        <v>32</v>
      </c>
      <c r="C40" s="16" t="s">
        <v>185</v>
      </c>
      <c r="D40" s="49">
        <v>16000</v>
      </c>
      <c r="E40" s="49">
        <v>17000</v>
      </c>
      <c r="F40" s="49">
        <v>16000</v>
      </c>
      <c r="G40" s="49">
        <v>14500</v>
      </c>
      <c r="H40" s="134">
        <v>16333.3</v>
      </c>
      <c r="I40" s="85">
        <v>15966.66</v>
      </c>
    </row>
    <row r="41" spans="1:9" x14ac:dyDescent="0.25">
      <c r="D41" s="96"/>
      <c r="E41" s="96"/>
      <c r="F41" s="96"/>
      <c r="G41" s="97"/>
      <c r="H41" s="96"/>
      <c r="I41" s="96"/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03-09-2018</vt:lpstr>
      <vt:lpstr>By Order</vt:lpstr>
      <vt:lpstr>All Stores</vt:lpstr>
      <vt:lpstr>'03-09-2018'!Print_Titles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2018-09-07T05:51:50Z</cp:lastPrinted>
  <dcterms:created xsi:type="dcterms:W3CDTF">2010-10-20T06:23:14Z</dcterms:created>
  <dcterms:modified xsi:type="dcterms:W3CDTF">2018-09-07T05:52:11Z</dcterms:modified>
</cp:coreProperties>
</file>