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01-10-2018" sheetId="9" r:id="rId4"/>
    <sheet name="By Order" sheetId="11" r:id="rId5"/>
    <sheet name="All Stores" sheetId="12" r:id="rId6"/>
  </sheets>
  <definedNames>
    <definedName name="_xlnm.Print_Titles" localSheetId="3">'01-10-2018'!$12:$14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5" i="11"/>
  <c r="G85" i="11"/>
  <c r="I83" i="11"/>
  <c r="G83" i="11"/>
  <c r="I84" i="11"/>
  <c r="G84" i="11"/>
  <c r="I80" i="11"/>
  <c r="G80" i="11"/>
  <c r="I79" i="11"/>
  <c r="G79" i="11"/>
  <c r="I78" i="11"/>
  <c r="G78" i="11"/>
  <c r="I77" i="11"/>
  <c r="G77" i="11"/>
  <c r="I76" i="11"/>
  <c r="G76" i="11"/>
  <c r="I72" i="11"/>
  <c r="G72" i="11"/>
  <c r="I73" i="11"/>
  <c r="G73" i="11"/>
  <c r="I71" i="11"/>
  <c r="G71" i="11"/>
  <c r="I70" i="11"/>
  <c r="G70" i="11"/>
  <c r="I69" i="11"/>
  <c r="G69" i="11"/>
  <c r="I68" i="11"/>
  <c r="G68" i="11"/>
  <c r="I65" i="11"/>
  <c r="G65" i="11"/>
  <c r="I64" i="11"/>
  <c r="G64" i="11"/>
  <c r="I63" i="11"/>
  <c r="G63" i="11"/>
  <c r="I62" i="11"/>
  <c r="G62" i="11"/>
  <c r="I61" i="11"/>
  <c r="G61" i="11"/>
  <c r="I60" i="11"/>
  <c r="G60" i="11"/>
  <c r="I59" i="11"/>
  <c r="G59" i="11"/>
  <c r="I58" i="11"/>
  <c r="G58" i="11"/>
  <c r="I57" i="11"/>
  <c r="G57" i="11"/>
  <c r="I54" i="11"/>
  <c r="G54" i="11"/>
  <c r="I53" i="11"/>
  <c r="G53" i="11"/>
  <c r="I49" i="11"/>
  <c r="G49" i="11"/>
  <c r="I52" i="11"/>
  <c r="G52" i="11"/>
  <c r="I51" i="11"/>
  <c r="G51" i="11"/>
  <c r="I50" i="11"/>
  <c r="G50" i="11"/>
  <c r="I45" i="11"/>
  <c r="G45" i="11"/>
  <c r="I44" i="11"/>
  <c r="G44" i="11"/>
  <c r="I41" i="11"/>
  <c r="G41" i="11"/>
  <c r="I46" i="11"/>
  <c r="G46" i="11"/>
  <c r="I42" i="11"/>
  <c r="G42" i="11"/>
  <c r="I43" i="11"/>
  <c r="G43" i="11"/>
  <c r="I35" i="11"/>
  <c r="G35" i="11"/>
  <c r="I34" i="11"/>
  <c r="G34" i="11"/>
  <c r="I36" i="11"/>
  <c r="G36" i="11"/>
  <c r="I38" i="11"/>
  <c r="G38" i="11"/>
  <c r="I37" i="11"/>
  <c r="G37" i="11"/>
  <c r="I27" i="11"/>
  <c r="G27" i="11"/>
  <c r="I20" i="11"/>
  <c r="G20" i="11"/>
  <c r="I24" i="11"/>
  <c r="G24" i="11"/>
  <c r="I23" i="11"/>
  <c r="G23" i="11"/>
  <c r="I28" i="11"/>
  <c r="G28" i="11"/>
  <c r="I26" i="11"/>
  <c r="G26" i="11"/>
  <c r="I18" i="11"/>
  <c r="G18" i="11"/>
  <c r="I19" i="11"/>
  <c r="G19" i="11"/>
  <c r="I30" i="11"/>
  <c r="G30" i="11"/>
  <c r="I29" i="11"/>
  <c r="G29" i="11"/>
  <c r="I21" i="11"/>
  <c r="G21" i="11"/>
  <c r="I16" i="11"/>
  <c r="G16" i="11"/>
  <c r="I17" i="11"/>
  <c r="G17" i="11"/>
  <c r="I22" i="11"/>
  <c r="G22" i="11"/>
  <c r="I25" i="11"/>
  <c r="G25" i="11"/>
  <c r="I31" i="11"/>
  <c r="G31" i="11"/>
  <c r="D40" i="8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<sst xmlns="http://schemas.openxmlformats.org/spreadsheetml/2006/main" count="848" uniqueCount="225">
  <si>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</si>
  <si>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</si>
  <si>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</si>
  <si>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</si>
  <si>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</si>
  <si>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</si>
  <si>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</si>
  <si>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</si>
  <si>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</si>
  <si>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</si>
  <si>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</si>
  <si>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</si>
  <si>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</si>
  <si>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</si>
  <si>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</si>
  <si>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</si>
  <si>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</si>
  <si>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</si>
  <si>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</si>
  <si>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</si>
  <si>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</si>
  <si>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</si>
  <si>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</si>
  <si>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</si>
  <si>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</si>
  <si>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</si>
  <si>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</si>
  <si>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</si>
  <si>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</si>
  <si>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</si>
  <si>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</si>
  <si>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</si>
  <si>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</si>
  <si>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</si>
  <si>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</si>
  <si>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</si>
  <si>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</si>
  <si>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</si>
  <si>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</si>
  <si>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</si>
  <si>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</si>
  <si>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</si>
  <si>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</si>
  <si>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</si>
  <si>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</si>
  <si>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</si>
  <si>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</si>
  <si>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</si>
  <si>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</si>
  <si>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</si>
  <si>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</si>
  <si>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</si>
  <si>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</si>
  <si>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</si>
  <si>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</si>
  <si>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</si>
  <si>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</si>
  <si>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</si>
  <si>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</si>
  <si>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</si>
  <si>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</si>
  <si>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</si>
  <si>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</si>
  <si>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</si>
  <si>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</si>
  <si>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</si>
  <si>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</si>
  <si>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</si>
  <si>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</si>
  <si>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</si>
  <si>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</si>
  <si>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</si>
  <si>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</si>
  <si>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</si>
  <si>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</si>
  <si>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</si>
  <si>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</si>
  <si>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</si>
  <si>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</si>
  <si>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</si>
  <si>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</si>
  <si>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</si>
  <si>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</si>
  <si>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</si>
  <si>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</si>
  <si>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</si>
  <si>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</si>
  <si>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</si>
  <si>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</si>
  <si>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</si>
  <si>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</si>
  <si>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</si>
  <si>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</si>
  <si>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</si>
  <si>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</si>
  <si>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</si>
  <si>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</si>
  <si>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</si>
  <si>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</si>
  <si>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</si>
  <si>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</si>
  <si>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</si>
  <si>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</si>
  <si>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</si>
  <si>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</si>
  <si>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</si>
  <si>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</si>
  <si>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</si>
  <si>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</si>
  <si>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</si>
  <si>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</si>
  <si>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</si>
  <si>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</si>
  <si>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</si>
  <si>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</si>
  <si>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</si>
  <si>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</si>
  <si>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</si>
  <si>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</si>
  <si>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</si>
  <si>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</si>
  <si>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</si>
  <si>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</si>
  <si>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</si>
  <si>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</si>
  <si>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</si>
  <si>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</si>
  <si>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</si>
  <si>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</si>
  <si>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</si>
  <si>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</si>
  <si>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</si>
  <si>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</si>
  <si>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</si>
  <si>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</si>
  <si>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</si>
  <si>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</si>
  <si>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</si>
  <si>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</si>
  <si>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</si>
  <si>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</si>
  <si>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</si>
  <si>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</si>
  <si>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</si>
  <si>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</si>
  <si>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</si>
  <si>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</si>
  <si>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</si>
  <si>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</si>
  <si>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</si>
  <si>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</si>
  <si>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</si>
  <si>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</si>
  <si>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</si>
  <si>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</si>
  <si>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</si>
  <si>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</si>
  <si>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</si>
  <si>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</si>
  <si>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</si>
  <si>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</si>
  <si>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</si>
  <si>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</si>
  <si>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</si>
  <si>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</si>
  <si>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</si>
  <si>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</si>
  <si>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</si>
  <si>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</si>
  <si>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</si>
  <si>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</si>
  <si>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</si>
  <si>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</si>
  <si>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</si>
  <si>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</si>
  <si>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</si>
  <si>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</si>
  <si>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</si>
  <si>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</si>
  <si>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</si>
  <si>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</si>
  <si>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</si>
  <si>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</si>
  <si>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</si>
  <si>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</si>
  <si>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</si>
  <si>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</si>
  <si>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</si>
  <si>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</si>
  <si>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</si>
  <si>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</si>
  <si>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</si>
  <si>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</si>
  <si>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</si>
  <si>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</si>
  <si>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</si>
  <si>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</si>
  <si>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</si>
  <si>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</si>
  <si>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</si>
  <si>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</si>
  <si>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</si>
  <si>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</si>
  <si>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</si>
  <si>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</si>
  <si>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</si>
  <si>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</si>
  <si>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</si>
  <si>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</si>
  <si>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</si>
  <si>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</si>
  <si>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</si>
  <si>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</si>
  <si>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</si>
  <si>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</si>
  <si>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</si>
  <si>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</si>
  <si>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24-09-2018 (ل.ل.)</t>
  </si>
  <si>
    <t>معدل أسعار المحلات والملاحم في 24-09-2018 (ل.ل.)</t>
  </si>
  <si>
    <t>المعدل العام للأسعار في 24-09-2018  (ل.ل.)</t>
  </si>
  <si>
    <t xml:space="preserve"> التاريخ 1 تشرين الأول 2018</t>
  </si>
  <si>
    <t>معدل الأسعار في تشرين الأول 2017 (ل.ل.)</t>
  </si>
  <si>
    <t>معدل أسعار  السوبرماركات في 01-10-2018 (ل.ل.)</t>
  </si>
  <si>
    <t>معدل أسعار المحلات والملاحم في 01-10-2018 (ل.ل.)</t>
  </si>
  <si>
    <t>المعدل العام للأسعار في 01-10-2018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</si>
</sst>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221</v>
      </c>
      <c r="F12" s="149" t="s">
        <v>222</v>
      </c>
      <c r="G12" s="149" t="s">
        <v>197</v>
      </c>
      <c r="H12" s="149" t="s">
        <v>217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1621.6100000000001</v>
      </c>
      <c r="F15" s="43">
        <v>1688.8</v>
      </c>
      <c r="G15" s="45">
        <f>(F15-E15)/E15</f>
        <v>4.1434130277933551E-2</v>
      </c>
      <c r="H15" s="43">
        <v>1598.8</v>
      </c>
      <c r="I15" s="45">
        <f>(F15-H15)/H15</f>
        <v>5.6292219164373283E-2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1350.452</v>
      </c>
      <c r="F16" s="47">
        <v>1328.8</v>
      </c>
      <c r="G16" s="48">
        <f>(F16-E16)/E16</f>
        <v>-1.6033150382242421E-2</v>
      </c>
      <c r="H16" s="47">
        <v>1398.8</v>
      </c>
      <c r="I16" s="44">
        <f t="shared" ref="I16:I30" si="0">(F16-H16)/H16</f>
        <v>-5.0042893909064912E-2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1351.0786000000001</v>
      </c>
      <c r="F17" s="47">
        <v>1114.8</v>
      </c>
      <c r="G17" s="48">
        <f t="shared" ref="G17:G79" si="1">(F17-E17)/E17</f>
        <v>-0.17488146137463809</v>
      </c>
      <c r="H17" s="47">
        <v>1194.8</v>
      </c>
      <c r="I17" s="44">
        <f t="shared" si="0"/>
        <v>-6.6956812855708064E-2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811.80600000000004</v>
      </c>
      <c r="F18" s="47">
        <v>738.8</v>
      </c>
      <c r="G18" s="48">
        <f>(F18-E18)/E18</f>
        <v>-8.9930352818284279E-2</v>
      </c>
      <c r="H18" s="47">
        <v>894.8</v>
      </c>
      <c r="I18" s="44">
        <f>(F18-H18)/H18</f>
        <v>-0.1743406347787215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2082.443711111111</v>
      </c>
      <c r="F19" s="47">
        <v>2154.8000000000002</v>
      </c>
      <c r="G19" s="48">
        <f>(F19-E19)/E19</f>
        <v>3.4745855795680854E-2</v>
      </c>
      <c r="H19" s="47">
        <v>2420.8888888888887</v>
      </c>
      <c r="I19" s="44">
        <f t="shared" si="0"/>
        <v>-0.10991371397099306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1323.0254</v>
      </c>
      <c r="F20" s="47">
        <v>1133.8</v>
      </c>
      <c r="G20" s="48">
        <f t="shared" si="1"/>
        <v>-0.14302476732495087</v>
      </c>
      <c r="H20" s="47">
        <v>1423.8</v>
      </c>
      <c r="I20" s="44">
        <f t="shared" si="0"/>
        <v>-0.20368029217586742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1442.4926</v>
      </c>
      <c r="F21" s="47">
        <v>1384.8</v>
      </c>
      <c r="G21" s="48">
        <f t="shared" si="1"/>
        <v>-3.9995075191373658E-2</v>
      </c>
      <c r="H21" s="47">
        <v>1308.8</v>
      </c>
      <c r="I21" s="44">
        <f t="shared" si="0"/>
        <v>5.8068459657701715E-2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456.56659999999999</v>
      </c>
      <c r="F22" s="47">
        <v>457.3</v>
      </c>
      <c r="G22" s="48">
        <f t="shared" si="1"/>
        <v>1.6063373886745491E-3</v>
      </c>
      <c r="H22" s="47">
        <v>504.8</v>
      </c>
      <c r="I22" s="44">
        <f>(F22-H22)/H22</f>
        <v>-9.409667194928685E-2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519.19162499999993</v>
      </c>
      <c r="F23" s="47">
        <v>609.79999999999995</v>
      </c>
      <c r="G23" s="48">
        <f t="shared" si="1"/>
        <v>0.17451817524984159</v>
      </c>
      <c r="H23" s="47">
        <v>664.8</v>
      </c>
      <c r="I23" s="44">
        <f t="shared" si="0"/>
        <v>-8.2731648616125156E-2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538.39869999999996</v>
      </c>
      <c r="F24" s="47">
        <v>579.79999999999995</v>
      </c>
      <c r="G24" s="48">
        <f t="shared" si="1"/>
        <v>7.6897102463286029E-2</v>
      </c>
      <c r="H24" s="47">
        <v>634.79999999999995</v>
      </c>
      <c r="I24" s="44">
        <f t="shared" si="0"/>
        <v>-8.6641461877756787E-2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524.73069999999996</v>
      </c>
      <c r="F25" s="47">
        <v>579.79999999999995</v>
      </c>
      <c r="G25" s="48">
        <f t="shared" si="1"/>
        <v>0.10494773795396382</v>
      </c>
      <c r="H25" s="47">
        <v>599.79999999999995</v>
      </c>
      <c r="I25" s="44">
        <f t="shared" si="0"/>
        <v>-3.334444814938313E-2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1497.5074000000002</v>
      </c>
      <c r="F26" s="47">
        <v>1669.8</v>
      </c>
      <c r="G26" s="48">
        <f t="shared" si="1"/>
        <v>0.11505292060660251</v>
      </c>
      <c r="H26" s="47">
        <v>1534.8</v>
      </c>
      <c r="I26" s="44">
        <f t="shared" si="0"/>
        <v>8.7959343236903839E-2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523.8646</v>
      </c>
      <c r="F27" s="47">
        <v>594.79999999999995</v>
      </c>
      <c r="G27" s="48">
        <f t="shared" si="1"/>
        <v>0.13540788974861054</v>
      </c>
      <c r="H27" s="47">
        <v>648.79999999999995</v>
      </c>
      <c r="I27" s="44">
        <f t="shared" si="0"/>
        <v>-8.3230579531442667E-2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930.625</v>
      </c>
      <c r="F28" s="47">
        <v>956.3</v>
      </c>
      <c r="G28" s="48">
        <f t="shared" si="1"/>
        <v>2.7588985896574835E-2</v>
      </c>
      <c r="H28" s="47">
        <v>936.3</v>
      </c>
      <c r="I28" s="44">
        <f t="shared" si="0"/>
        <v>2.1360674997329916E-2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1601.1993333333335</v>
      </c>
      <c r="F29" s="47">
        <v>1443</v>
      </c>
      <c r="G29" s="48">
        <f t="shared" si="1"/>
        <v>-9.8800524107138105E-2</v>
      </c>
      <c r="H29" s="47">
        <v>1463</v>
      </c>
      <c r="I29" s="44">
        <f t="shared" si="0"/>
        <v>-1.367053998632946E-2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953.54599999999982</v>
      </c>
      <c r="F30" s="50">
        <v>1119.8</v>
      </c>
      <c r="G30" s="51">
        <f t="shared" si="1"/>
        <v>0.17435341346930316</v>
      </c>
      <c r="H30" s="50">
        <v>1074.8</v>
      </c>
      <c r="I30" s="56">
        <f t="shared" si="0"/>
        <v>4.1868254558987718E-2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1841.4814000000001</v>
      </c>
      <c r="F32" s="43">
        <v>2280</v>
      </c>
      <c r="G32" s="45">
        <f t="shared" si="1"/>
        <v>0.23813360265273376</v>
      </c>
      <c r="H32" s="43">
        <v>2467.5</v>
      </c>
      <c r="I32" s="44">
        <f>(F32-H32)/H32</f>
        <v>-7.598784194528875E-2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1797.7194</v>
      </c>
      <c r="F33" s="47">
        <v>2078.8000000000002</v>
      </c>
      <c r="G33" s="48">
        <f t="shared" si="1"/>
        <v>0.15635398939345052</v>
      </c>
      <c r="H33" s="47">
        <v>2168.8000000000002</v>
      </c>
      <c r="I33" s="44">
        <f>(F33-H33)/H33</f>
        <v>-4.1497602360752485E-2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1677.3240000000001</v>
      </c>
      <c r="F34" s="47">
        <v>1742.5</v>
      </c>
      <c r="G34" s="48">
        <f t="shared" si="1"/>
        <v>3.8857131955424194E-2</v>
      </c>
      <c r="H34" s="47">
        <v>1792.5</v>
      </c>
      <c r="I34" s="44">
        <f>(F34-H34)/H34</f>
        <v>-2.7894002789400279E-2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1422.3148571428571</v>
      </c>
      <c r="F35" s="47">
        <v>1645</v>
      </c>
      <c r="G35" s="48">
        <f t="shared" si="1"/>
        <v>0.15656529335879418</v>
      </c>
      <c r="H35" s="47">
        <v>2248</v>
      </c>
      <c r="I35" s="44">
        <f>(F35-H35)/H35</f>
        <v>-0.26823843416370108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1477.6574000000001</v>
      </c>
      <c r="F36" s="50">
        <v>1493.8</v>
      </c>
      <c r="G36" s="51">
        <f t="shared" si="1"/>
        <v>1.0924453800996024E-2</v>
      </c>
      <c r="H36" s="50">
        <v>1878.8</v>
      </c>
      <c r="I36" s="56">
        <f>(F36-H36)/H36</f>
        <v>-0.20491803278688525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26662.666066666665</v>
      </c>
      <c r="F38" s="43">
        <v>28530</v>
      </c>
      <c r="G38" s="45">
        <f t="shared" si="1"/>
        <v>7.0035529405210267E-2</v>
      </c>
      <c r="H38" s="43">
        <v>28530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14825.706222222221</v>
      </c>
      <c r="F39" s="57">
        <v>14615.333333333334</v>
      </c>
      <c r="G39" s="48">
        <f t="shared" si="1"/>
        <v>-1.4189738130218697E-2</v>
      </c>
      <c r="H39" s="57">
        <v>14615.333333333334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10807.25</v>
      </c>
      <c r="F40" s="57">
        <v>10786</v>
      </c>
      <c r="G40" s="48">
        <f t="shared" si="1"/>
        <v>-1.966272641051146E-3</v>
      </c>
      <c r="H40" s="57">
        <v>10198.5</v>
      </c>
      <c r="I40" s="44">
        <f t="shared" si="2"/>
        <v>5.7606510761386481E-2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5933.3</v>
      </c>
      <c r="F41" s="47">
        <v>5850</v>
      </c>
      <c r="G41" s="48">
        <f t="shared" si="1"/>
        <v>-1.403940471575686E-2</v>
      </c>
      <c r="H41" s="47">
        <v>6250</v>
      </c>
      <c r="I41" s="44">
        <f t="shared" si="2"/>
        <v>-6.4000000000000001E-2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9966.4761904761908</v>
      </c>
      <c r="F42" s="47">
        <v>9968.5714285714294</v>
      </c>
      <c r="G42" s="48">
        <f t="shared" si="1"/>
        <v>2.1022857579700087E-4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12226.75</v>
      </c>
      <c r="F43" s="50">
        <v>12810</v>
      </c>
      <c r="G43" s="51">
        <f t="shared" si="1"/>
        <v>4.7702782832723334E-2</v>
      </c>
      <c r="H43" s="50">
        <v>12760</v>
      </c>
      <c r="I43" s="59">
        <f t="shared" si="2"/>
        <v>3.9184952978056423E-3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6725.8</v>
      </c>
      <c r="F45" s="43">
        <v>6330</v>
      </c>
      <c r="G45" s="45">
        <f t="shared" si="1"/>
        <v>-5.8848018079633677E-2</v>
      </c>
      <c r="H45" s="43">
        <v>6341.1111111111113</v>
      </c>
      <c r="I45" s="44">
        <f t="shared" ref="I45:I49" si="3">(F45-H45)/H45</f>
        <v>-1.7522340984755882E-3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6058.7555555555555</v>
      </c>
      <c r="F46" s="47">
        <v>6144.4444444444443</v>
      </c>
      <c r="G46" s="48">
        <f t="shared" si="1"/>
        <v>1.4142984991417376E-2</v>
      </c>
      <c r="H46" s="47">
        <v>6144.4444444444443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19194.7</v>
      </c>
      <c r="F47" s="47">
        <v>19273.75</v>
      </c>
      <c r="G47" s="48">
        <f t="shared" si="1"/>
        <v>4.1183243291116438E-3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18884.285142857145</v>
      </c>
      <c r="F48" s="47">
        <v>18816.34888888889</v>
      </c>
      <c r="G48" s="48">
        <f t="shared" si="1"/>
        <v>-3.5975020210892981E-3</v>
      </c>
      <c r="H48" s="47">
        <v>18983.015555555558</v>
      </c>
      <c r="I48" s="87">
        <f t="shared" si="3"/>
        <v>-8.7797782274845852E-3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2237.5</v>
      </c>
      <c r="G49" s="48">
        <f t="shared" si="1"/>
        <v>0.13258370091835991</v>
      </c>
      <c r="H49" s="47">
        <v>2237.5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24047.555555555555</v>
      </c>
      <c r="F50" s="50">
        <v>27101</v>
      </c>
      <c r="G50" s="56">
        <f t="shared" si="1"/>
        <v>0.12697525273994126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3827.8333333333335</v>
      </c>
      <c r="F53" s="70">
        <v>3347.1428571428573</v>
      </c>
      <c r="G53" s="48">
        <f t="shared" si="1"/>
        <v>-0.12557769221678308</v>
      </c>
      <c r="H53" s="70">
        <v>3347.1428571428573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2059.02</v>
      </c>
      <c r="F54" s="70">
        <v>2031.6666666666667</v>
      </c>
      <c r="G54" s="48">
        <f t="shared" si="1"/>
        <v>-1.328463702797119E-2</v>
      </c>
      <c r="H54" s="70">
        <v>2031.6666666666667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4507.5</v>
      </c>
      <c r="G55" s="48">
        <f t="shared" si="1"/>
        <v>-0.18045454545454545</v>
      </c>
      <c r="H55" s="70">
        <v>4507.5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2155.8333333333335</v>
      </c>
      <c r="G56" s="55">
        <f t="shared" si="1"/>
        <v>2.2327603240466384E-2</v>
      </c>
      <c r="H56" s="105">
        <v>2155.8333333333335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4566.666666666667</v>
      </c>
      <c r="F57" s="50">
        <v>4761.666666666667</v>
      </c>
      <c r="G57" s="51">
        <f t="shared" si="1"/>
        <v>4.2700729927007297E-2</v>
      </c>
      <c r="H57" s="50">
        <v>4761.666666666667</v>
      </c>
      <c r="I57" s="126">
        <f t="shared" si="4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5561.3350000000009</v>
      </c>
      <c r="F58" s="68">
        <v>5107.5</v>
      </c>
      <c r="G58" s="44">
        <f t="shared" si="1"/>
        <v>-8.1605405896246291E-2</v>
      </c>
      <c r="H58" s="68">
        <v>5107.5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4663.82</v>
      </c>
      <c r="F59" s="70">
        <v>5039.5</v>
      </c>
      <c r="G59" s="48">
        <f t="shared" si="1"/>
        <v>8.0551993859111271E-2</v>
      </c>
      <c r="H59" s="70">
        <v>5039.5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17924.125</v>
      </c>
      <c r="F60" s="73">
        <v>21480</v>
      </c>
      <c r="G60" s="51">
        <f t="shared" si="1"/>
        <v>0.19838485839615602</v>
      </c>
      <c r="H60" s="73">
        <v>21480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6376.5</v>
      </c>
      <c r="F62" s="54">
        <v>6455.5</v>
      </c>
      <c r="G62" s="45">
        <f t="shared" si="1"/>
        <v>1.2389241747039911E-2</v>
      </c>
      <c r="H62" s="54">
        <v>6455.5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1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12095</v>
      </c>
      <c r="F64" s="46">
        <v>11498.75</v>
      </c>
      <c r="G64" s="48">
        <f t="shared" si="1"/>
        <v>-4.9297230260438196E-2</v>
      </c>
      <c r="H64" s="46">
        <v>11498.75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7424.666666666667</v>
      </c>
      <c r="F65" s="46">
        <v>7776.3</v>
      </c>
      <c r="G65" s="48">
        <f t="shared" si="1"/>
        <v>4.7360150848522922E-2</v>
      </c>
      <c r="H65" s="46">
        <v>7776.3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3695.6222222222218</v>
      </c>
      <c r="F66" s="46">
        <v>3883.3333333333335</v>
      </c>
      <c r="G66" s="48">
        <f t="shared" si="1"/>
        <v>5.0792829954961885E-2</v>
      </c>
      <c r="H66" s="46">
        <v>3862.5</v>
      </c>
      <c r="I66" s="87">
        <f t="shared" si="5"/>
        <v>5.3937432578209672E-3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3431</v>
      </c>
      <c r="F67" s="58">
        <v>3640</v>
      </c>
      <c r="G67" s="51">
        <f t="shared" si="1"/>
        <v>6.0915185077236957E-2</v>
      </c>
      <c r="H67" s="58">
        <v>3640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3607.3199999999997</v>
      </c>
      <c r="F69" s="43">
        <v>3725.8</v>
      </c>
      <c r="G69" s="45">
        <f t="shared" si="1"/>
        <v>3.2844327644899945E-2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2748.3333333333335</v>
      </c>
      <c r="F70" s="47">
        <v>2780.3333333333335</v>
      </c>
      <c r="G70" s="48">
        <f t="shared" si="1"/>
        <v>1.1643420254699817E-2</v>
      </c>
      <c r="H70" s="47">
        <v>2780.3333333333335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1314.9555555555555</v>
      </c>
      <c r="F71" s="47">
        <v>1339.875</v>
      </c>
      <c r="G71" s="48">
        <f t="shared" si="1"/>
        <v>1.8950788366315745E-2</v>
      </c>
      <c r="H71" s="47">
        <v>1339.875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2144.8333333333335</v>
      </c>
      <c r="F72" s="47">
        <v>2218.3000000000002</v>
      </c>
      <c r="G72" s="48">
        <f t="shared" si="1"/>
        <v>3.4252855699743581E-2</v>
      </c>
      <c r="H72" s="47">
        <v>2218.3000000000002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1607.2777777777778</v>
      </c>
      <c r="F73" s="50">
        <v>1645.5</v>
      </c>
      <c r="G73" s="48">
        <f t="shared" si="1"/>
        <v>2.3780719643289174E-2</v>
      </c>
      <c r="H73" s="50">
        <v>1605</v>
      </c>
      <c r="I73" s="59">
        <f>(F73-H73)/H73</f>
        <v>2.5233644859813085E-2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1431</v>
      </c>
      <c r="F76" s="32">
        <v>1265</v>
      </c>
      <c r="G76" s="48">
        <f t="shared" si="1"/>
        <v>-0.11600279524807827</v>
      </c>
      <c r="H76" s="32">
        <v>1269.4444444444443</v>
      </c>
      <c r="I76" s="44">
        <f t="shared" ref="I76:I81" si="6">(F76-H76)/H76</f>
        <v>-3.5010940919036407E-3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882</v>
      </c>
      <c r="F77" s="47">
        <v>803.66666666666663</v>
      </c>
      <c r="G77" s="48">
        <f t="shared" si="1"/>
        <v>-8.8813303099017429E-2</v>
      </c>
      <c r="H77" s="47">
        <v>803.66666666666663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1467.22</v>
      </c>
      <c r="F78" s="47">
        <v>1531.3</v>
      </c>
      <c r="G78" s="48">
        <f t="shared" si="1"/>
        <v>4.367443191886692E-2</v>
      </c>
      <c r="H78" s="47">
        <v>1531.3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1745.5</v>
      </c>
      <c r="F79" s="61">
        <v>1937.3</v>
      </c>
      <c r="G79" s="48">
        <f t="shared" si="1"/>
        <v>0.10988255514179315</v>
      </c>
      <c r="H79" s="61">
        <v>1937.3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>(F80-E80)/E80</f>
        <v>9.1428571428571435E-3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3910.8</v>
      </c>
      <c r="F81" s="50">
        <v>3988.8</v>
      </c>
      <c r="G81" s="51">
        <f>(F81-E81)/E81</f>
        <v>1.9944768333844738E-2</v>
      </c>
      <c r="H81" s="50">
        <v>3988.8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I28" sqref="I28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221</v>
      </c>
      <c r="F12" s="157" t="s">
        <v>223</v>
      </c>
      <c r="G12" s="149" t="s">
        <v>197</v>
      </c>
      <c r="H12" s="157" t="s">
        <v>218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1621.6100000000001</v>
      </c>
      <c r="F15" s="83">
        <v>1800</v>
      </c>
      <c r="G15" s="44">
        <f>(F15-E15)/E15</f>
        <v>0.11000795505701115</v>
      </c>
      <c r="H15" s="83">
        <v>1525</v>
      </c>
      <c r="I15" s="127">
        <f>(F15-H15)/H15</f>
        <v>0.18032786885245902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1350.452</v>
      </c>
      <c r="F16" s="83">
        <v>1350</v>
      </c>
      <c r="G16" s="48">
        <f t="shared" ref="G16:G39" si="0">(F16-E16)/E16</f>
        <v>-3.347027513750938E-4</v>
      </c>
      <c r="H16" s="83">
        <v>1250</v>
      </c>
      <c r="I16" s="48">
        <f>(F16-H16)/H16</f>
        <v>0.08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1351.0786000000001</v>
      </c>
      <c r="F17" s="83">
        <v>1291.5999999999999</v>
      </c>
      <c r="G17" s="48">
        <f t="shared" si="0"/>
        <v>-4.4023049436206108E-2</v>
      </c>
      <c r="H17" s="83">
        <v>1200</v>
      </c>
      <c r="I17" s="48">
        <f t="shared" ref="I17:I29" si="1">(F17-H17)/H17</f>
        <v>7.6333333333333253E-2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811.80600000000004</v>
      </c>
      <c r="F18" s="83">
        <v>956.6</v>
      </c>
      <c r="G18" s="48">
        <f t="shared" si="0"/>
        <v>0.17836034717654214</v>
      </c>
      <c r="H18" s="83">
        <v>862.5</v>
      </c>
      <c r="I18" s="48">
        <f t="shared" si="1"/>
        <v>0.10910144927536235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2082.443711111111</v>
      </c>
      <c r="F19" s="83">
        <v>1750</v>
      </c>
      <c r="G19" s="48">
        <f t="shared" si="0"/>
        <v>-0.15964115108481466</v>
      </c>
      <c r="H19" s="83">
        <v>1816.6</v>
      </c>
      <c r="I19" s="48">
        <f t="shared" si="1"/>
        <v>-3.666189584938892E-2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1323.0254</v>
      </c>
      <c r="F20" s="83">
        <v>1533.2</v>
      </c>
      <c r="G20" s="48">
        <f t="shared" si="0"/>
        <v>0.15885908161702719</v>
      </c>
      <c r="H20" s="83">
        <v>1237.5</v>
      </c>
      <c r="I20" s="48">
        <f t="shared" si="1"/>
        <v>0.23894949494949499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1442.4926</v>
      </c>
      <c r="F21" s="83">
        <v>1266.5999999999999</v>
      </c>
      <c r="G21" s="48">
        <f t="shared" si="0"/>
        <v>-0.12193657007321917</v>
      </c>
      <c r="H21" s="83">
        <v>1116.5999999999999</v>
      </c>
      <c r="I21" s="48">
        <f t="shared" si="1"/>
        <v>0.13433637829124129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456.56659999999999</v>
      </c>
      <c r="F22" s="83">
        <v>460</v>
      </c>
      <c r="G22" s="48">
        <f t="shared" si="0"/>
        <v>7.5200419829221108E-3</v>
      </c>
      <c r="H22" s="83">
        <v>333.2</v>
      </c>
      <c r="I22" s="48">
        <f t="shared" si="1"/>
        <v>0.38055222088835539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519.19162499999993</v>
      </c>
      <c r="F23" s="83">
        <v>525</v>
      </c>
      <c r="G23" s="48">
        <f t="shared" si="0"/>
        <v>1.1187343401388784E-2</v>
      </c>
      <c r="H23" s="83">
        <v>493.75</v>
      </c>
      <c r="I23" s="48">
        <f t="shared" si="1"/>
        <v>6.3291139240506333E-2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538.39869999999996</v>
      </c>
      <c r="F24" s="83">
        <v>520</v>
      </c>
      <c r="G24" s="48">
        <f t="shared" si="0"/>
        <v>-3.4173002275079717E-2</v>
      </c>
      <c r="H24" s="83">
        <v>495</v>
      </c>
      <c r="I24" s="48">
        <f t="shared" si="1"/>
        <v>5.0505050505050504E-2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524.73069999999996</v>
      </c>
      <c r="F25" s="83">
        <v>520</v>
      </c>
      <c r="G25" s="48">
        <f t="shared" si="0"/>
        <v>-9.0154816556377512E-3</v>
      </c>
      <c r="H25" s="83">
        <v>470</v>
      </c>
      <c r="I25" s="48">
        <f t="shared" si="1"/>
        <v>0.10638297872340426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1497.5074000000002</v>
      </c>
      <c r="F26" s="83">
        <v>1141.5999999999999</v>
      </c>
      <c r="G26" s="48">
        <f t="shared" si="0"/>
        <v>-0.23766653840909249</v>
      </c>
      <c r="H26" s="83">
        <v>1125</v>
      </c>
      <c r="I26" s="48">
        <f t="shared" si="1"/>
        <v>1.4755555555555475E-2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523.8646</v>
      </c>
      <c r="F27" s="83">
        <v>520</v>
      </c>
      <c r="G27" s="48">
        <f t="shared" si="0"/>
        <v>-7.3770970590492195E-3</v>
      </c>
      <c r="H27" s="83">
        <v>457.5</v>
      </c>
      <c r="I27" s="48">
        <f t="shared" si="1"/>
        <v>0.13661202185792351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930.625</v>
      </c>
      <c r="F28" s="83">
        <v>937.5</v>
      </c>
      <c r="G28" s="48">
        <f t="shared" si="0"/>
        <v>7.3875083948959034E-3</v>
      </c>
      <c r="H28" s="83">
        <v>937.5</v>
      </c>
      <c r="I28" s="48">
        <f t="shared" si="1"/>
        <v>0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1601.1993333333335</v>
      </c>
      <c r="F29" s="83">
        <v>1116.5999999999999</v>
      </c>
      <c r="G29" s="48">
        <f t="shared" si="0"/>
        <v>-0.30264772364381876</v>
      </c>
      <c r="H29" s="83">
        <v>1116.5999999999999</v>
      </c>
      <c r="I29" s="48">
        <f t="shared" si="1"/>
        <v>0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953.54599999999982</v>
      </c>
      <c r="F30" s="95">
        <v>1216.5999999999999</v>
      </c>
      <c r="G30" s="51">
        <f t="shared" si="0"/>
        <v>0.27586922917195411</v>
      </c>
      <c r="H30" s="95">
        <v>1154.0999999999999</v>
      </c>
      <c r="I30" s="51">
        <f>(F30-H30)/H30</f>
        <v>5.4154752621090034E-2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1841.4814000000001</v>
      </c>
      <c r="F32" s="83">
        <v>2133.1999999999998</v>
      </c>
      <c r="G32" s="44">
        <f t="shared" si="0"/>
        <v>0.15841517595561905</v>
      </c>
      <c r="H32" s="83">
        <v>2095.6999999999998</v>
      </c>
      <c r="I32" s="45">
        <f>(F32-H32)/H32</f>
        <v>1.7893782507038224E-2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1797.7194</v>
      </c>
      <c r="F33" s="83">
        <v>2033.2</v>
      </c>
      <c r="G33" s="48">
        <f t="shared" si="0"/>
        <v>0.13098851800787159</v>
      </c>
      <c r="H33" s="83">
        <v>2070.6999999999998</v>
      </c>
      <c r="I33" s="48">
        <f>(F33-H33)/H33</f>
        <v>-1.8109817935963574E-2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1677.3240000000001</v>
      </c>
      <c r="F34" s="83">
        <v>1791.6</v>
      </c>
      <c r="G34" s="48">
        <f t="shared" si="0"/>
        <v>6.8129949848687449E-2</v>
      </c>
      <c r="H34" s="83">
        <v>1875</v>
      </c>
      <c r="I34" s="48">
        <f>(F34-H34)/H34</f>
        <v>-4.4480000000000047E-2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1422.3148571428571</v>
      </c>
      <c r="F35" s="83">
        <v>1433.2</v>
      </c>
      <c r="G35" s="48">
        <f t="shared" si="0"/>
        <v>7.6531175938139044E-3</v>
      </c>
      <c r="H35" s="83">
        <v>1333.3333333333333</v>
      </c>
      <c r="I35" s="48">
        <f>(F35-H35)/H35</f>
        <v>7.4900000000000092E-2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1477.6574000000001</v>
      </c>
      <c r="F36" s="83">
        <v>1733.2</v>
      </c>
      <c r="G36" s="55">
        <f t="shared" si="0"/>
        <v>0.17293765117678833</v>
      </c>
      <c r="H36" s="83">
        <v>1675</v>
      </c>
      <c r="I36" s="48">
        <f>(F36-H36)/H36</f>
        <v>3.4746268656716442E-2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26662.666066666665</v>
      </c>
      <c r="F38" s="84">
        <v>26266.6</v>
      </c>
      <c r="G38" s="45">
        <f t="shared" si="0"/>
        <v>-1.4854706040136894E-2</v>
      </c>
      <c r="H38" s="84">
        <v>26266.6</v>
      </c>
      <c r="I38" s="45">
        <f>(F38-H38)/H38</f>
        <v>0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14825.706222222221</v>
      </c>
      <c r="F39" s="85">
        <v>16400</v>
      </c>
      <c r="G39" s="51">
        <f t="shared" si="0"/>
        <v>0.10618676467621306</v>
      </c>
      <c r="H39" s="85">
        <v>16633.2</v>
      </c>
      <c r="I39" s="51">
        <f>(F39-H39)/H39</f>
        <v>-1.4020152466152076E-2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I41" sqref="I41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222</v>
      </c>
      <c r="E12" s="157" t="s">
        <v>223</v>
      </c>
      <c r="F12" s="164" t="s">
        <v>186</v>
      </c>
      <c r="G12" s="149" t="s">
        <v>221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1688.8</v>
      </c>
      <c r="E15" s="83">
        <v>1800</v>
      </c>
      <c r="F15" s="67">
        <f t="shared" ref="F15:F30" si="0">D15-E15</f>
        <v>-111.20000000000005</v>
      </c>
      <c r="G15" s="42">
        <v>1621.6100000000001</v>
      </c>
      <c r="H15" s="66">
        <f>AVERAGE(D15:E15)</f>
        <v>1744.4</v>
      </c>
      <c r="I15" s="69">
        <f>(H15-G15)/G15</f>
        <v>7.5721042667472427E-2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1328.8</v>
      </c>
      <c r="E16" s="83">
        <v>1350</v>
      </c>
      <c r="F16" s="71">
        <f t="shared" si="0"/>
        <v>-21.200000000000045</v>
      </c>
      <c r="G16" s="46">
        <v>1350.452</v>
      </c>
      <c r="H16" s="68">
        <f t="shared" ref="H16:H30" si="1">AVERAGE(D16:E16)</f>
        <v>1339.4</v>
      </c>
      <c r="I16" s="72">
        <f t="shared" ref="I16:I39" si="2">(H16-G16)/G16</f>
        <v>-8.183926566808674E-3</v>
      </c>
    </row>
    <row r="17" spans="1:9" ht="16.5" x14ac:dyDescent="0.3">
      <c r="A17" s="37"/>
      <c r="B17" s="34" t="s">
        <v>6</v>
      </c>
      <c r="C17" s="15" t="s">
        <v>165</v>
      </c>
      <c r="D17" s="47">
        <v>1114.8</v>
      </c>
      <c r="E17" s="83">
        <v>1291.5999999999999</v>
      </c>
      <c r="F17" s="71">
        <f t="shared" si="0"/>
        <v>-176.79999999999995</v>
      </c>
      <c r="G17" s="46">
        <v>1351.0786000000001</v>
      </c>
      <c r="H17" s="68">
        <f t="shared" si="1"/>
        <v>1203.1999999999998</v>
      </c>
      <c r="I17" s="72">
        <f t="shared" si="2"/>
        <v>-0.10945225540542218</v>
      </c>
    </row>
    <row r="18" spans="1:9" ht="16.5" x14ac:dyDescent="0.3">
      <c r="A18" s="37"/>
      <c r="B18" s="34" t="s">
        <v>7</v>
      </c>
      <c r="C18" s="15" t="s">
        <v>166</v>
      </c>
      <c r="D18" s="47">
        <v>738.8</v>
      </c>
      <c r="E18" s="83">
        <v>956.6</v>
      </c>
      <c r="F18" s="71">
        <f t="shared" si="0"/>
        <v>-217.80000000000007</v>
      </c>
      <c r="G18" s="46">
        <v>811.80600000000004</v>
      </c>
      <c r="H18" s="68">
        <f t="shared" si="1"/>
        <v>847.7</v>
      </c>
      <c r="I18" s="72">
        <f t="shared" si="2"/>
        <v>4.4214997179129009E-2</v>
      </c>
    </row>
    <row r="19" spans="1:9" ht="16.5" x14ac:dyDescent="0.3">
      <c r="A19" s="37"/>
      <c r="B19" s="34" t="s">
        <v>8</v>
      </c>
      <c r="C19" s="15" t="s">
        <v>167</v>
      </c>
      <c r="D19" s="47">
        <v>2154.8000000000002</v>
      </c>
      <c r="E19" s="83">
        <v>1750</v>
      </c>
      <c r="F19" s="71">
        <f t="shared" si="0"/>
        <v>404.80000000000018</v>
      </c>
      <c r="G19" s="46">
        <v>2082.443711111111</v>
      </c>
      <c r="H19" s="68">
        <f t="shared" si="1"/>
        <v>1952.4</v>
      </c>
      <c r="I19" s="72">
        <f t="shared" si="2"/>
        <v>-6.2447647644566909E-2</v>
      </c>
    </row>
    <row r="20" spans="1:9" ht="16.5" x14ac:dyDescent="0.3">
      <c r="A20" s="37"/>
      <c r="B20" s="34" t="s">
        <v>9</v>
      </c>
      <c r="C20" s="15" t="s">
        <v>168</v>
      </c>
      <c r="D20" s="47">
        <v>1133.8</v>
      </c>
      <c r="E20" s="83">
        <v>1533.2</v>
      </c>
      <c r="F20" s="71">
        <f t="shared" si="0"/>
        <v>-399.40000000000009</v>
      </c>
      <c r="G20" s="46">
        <v>1323.0254</v>
      </c>
      <c r="H20" s="68">
        <f t="shared" si="1"/>
        <v>1333.5</v>
      </c>
      <c r="I20" s="72">
        <f t="shared" si="2"/>
        <v>7.9171571460381705E-3</v>
      </c>
    </row>
    <row r="21" spans="1:9" ht="16.5" x14ac:dyDescent="0.3">
      <c r="A21" s="37"/>
      <c r="B21" s="34" t="s">
        <v>10</v>
      </c>
      <c r="C21" s="15" t="s">
        <v>169</v>
      </c>
      <c r="D21" s="47">
        <v>1384.8</v>
      </c>
      <c r="E21" s="83">
        <v>1266.5999999999999</v>
      </c>
      <c r="F21" s="71">
        <f t="shared" si="0"/>
        <v>118.20000000000005</v>
      </c>
      <c r="G21" s="46">
        <v>1442.4926</v>
      </c>
      <c r="H21" s="68">
        <f t="shared" si="1"/>
        <v>1325.6999999999998</v>
      </c>
      <c r="I21" s="72">
        <f t="shared" si="2"/>
        <v>-8.09658226322965E-2</v>
      </c>
    </row>
    <row r="22" spans="1:9" ht="16.5" x14ac:dyDescent="0.3">
      <c r="A22" s="37"/>
      <c r="B22" s="34" t="s">
        <v>11</v>
      </c>
      <c r="C22" s="15" t="s">
        <v>170</v>
      </c>
      <c r="D22" s="47">
        <v>457.3</v>
      </c>
      <c r="E22" s="83">
        <v>460</v>
      </c>
      <c r="F22" s="71">
        <f t="shared" si="0"/>
        <v>-2.6999999999999886</v>
      </c>
      <c r="G22" s="46">
        <v>456.56659999999999</v>
      </c>
      <c r="H22" s="68">
        <f t="shared" si="1"/>
        <v>458.65</v>
      </c>
      <c r="I22" s="72">
        <f t="shared" si="2"/>
        <v>4.5631896857982676E-3</v>
      </c>
    </row>
    <row r="23" spans="1:9" ht="16.5" x14ac:dyDescent="0.3">
      <c r="A23" s="37"/>
      <c r="B23" s="34" t="s">
        <v>12</v>
      </c>
      <c r="C23" s="15" t="s">
        <v>171</v>
      </c>
      <c r="D23" s="47">
        <v>609.79999999999995</v>
      </c>
      <c r="E23" s="83">
        <v>525</v>
      </c>
      <c r="F23" s="71">
        <f t="shared" si="0"/>
        <v>84.799999999999955</v>
      </c>
      <c r="G23" s="46">
        <v>519.19162499999993</v>
      </c>
      <c r="H23" s="68">
        <f t="shared" si="1"/>
        <v>567.4</v>
      </c>
      <c r="I23" s="72">
        <f t="shared" si="2"/>
        <v>9.2852759325615181E-2</v>
      </c>
    </row>
    <row r="24" spans="1:9" ht="16.5" x14ac:dyDescent="0.3">
      <c r="A24" s="37"/>
      <c r="B24" s="34" t="s">
        <v>13</v>
      </c>
      <c r="C24" s="15" t="s">
        <v>172</v>
      </c>
      <c r="D24" s="47">
        <v>579.79999999999995</v>
      </c>
      <c r="E24" s="83">
        <v>520</v>
      </c>
      <c r="F24" s="71">
        <f t="shared" si="0"/>
        <v>59.799999999999955</v>
      </c>
      <c r="G24" s="46">
        <v>538.39869999999996</v>
      </c>
      <c r="H24" s="68">
        <f t="shared" si="1"/>
        <v>549.9</v>
      </c>
      <c r="I24" s="72">
        <f t="shared" si="2"/>
        <v>2.1362050094103153E-2</v>
      </c>
    </row>
    <row r="25" spans="1:9" ht="16.5" x14ac:dyDescent="0.3">
      <c r="A25" s="37"/>
      <c r="B25" s="34" t="s">
        <v>14</v>
      </c>
      <c r="C25" s="15" t="s">
        <v>173</v>
      </c>
      <c r="D25" s="47">
        <v>579.79999999999995</v>
      </c>
      <c r="E25" s="83">
        <v>520</v>
      </c>
      <c r="F25" s="71">
        <f t="shared" si="0"/>
        <v>59.799999999999955</v>
      </c>
      <c r="G25" s="46">
        <v>524.73069999999996</v>
      </c>
      <c r="H25" s="68">
        <f t="shared" si="1"/>
        <v>549.9</v>
      </c>
      <c r="I25" s="72">
        <f t="shared" si="2"/>
        <v>4.7966128149163033E-2</v>
      </c>
    </row>
    <row r="26" spans="1:9" ht="16.5" x14ac:dyDescent="0.3">
      <c r="A26" s="37"/>
      <c r="B26" s="34" t="s">
        <v>15</v>
      </c>
      <c r="C26" s="15" t="s">
        <v>174</v>
      </c>
      <c r="D26" s="47">
        <v>1669.8</v>
      </c>
      <c r="E26" s="83">
        <v>1141.5999999999999</v>
      </c>
      <c r="F26" s="71">
        <f t="shared" si="0"/>
        <v>528.20000000000005</v>
      </c>
      <c r="G26" s="46">
        <v>1497.5074000000002</v>
      </c>
      <c r="H26" s="68">
        <f t="shared" si="1"/>
        <v>1405.6999999999998</v>
      </c>
      <c r="I26" s="72">
        <f t="shared" si="2"/>
        <v>-6.1306808901245069E-2</v>
      </c>
    </row>
    <row r="27" spans="1:9" ht="16.5" x14ac:dyDescent="0.3">
      <c r="A27" s="37"/>
      <c r="B27" s="34" t="s">
        <v>16</v>
      </c>
      <c r="C27" s="15" t="s">
        <v>175</v>
      </c>
      <c r="D27" s="47">
        <v>594.79999999999995</v>
      </c>
      <c r="E27" s="83">
        <v>520</v>
      </c>
      <c r="F27" s="71">
        <f t="shared" si="0"/>
        <v>74.799999999999955</v>
      </c>
      <c r="G27" s="46">
        <v>523.8646</v>
      </c>
      <c r="H27" s="68">
        <f t="shared" si="1"/>
        <v>557.4</v>
      </c>
      <c r="I27" s="72">
        <f t="shared" si="2"/>
        <v>6.4015396344780665E-2</v>
      </c>
    </row>
    <row r="28" spans="1:9" ht="16.5" x14ac:dyDescent="0.3">
      <c r="A28" s="37"/>
      <c r="B28" s="34" t="s">
        <v>17</v>
      </c>
      <c r="C28" s="15" t="s">
        <v>176</v>
      </c>
      <c r="D28" s="47">
        <v>956.3</v>
      </c>
      <c r="E28" s="83">
        <v>937.5</v>
      </c>
      <c r="F28" s="71">
        <f t="shared" si="0"/>
        <v>18.799999999999955</v>
      </c>
      <c r="G28" s="46">
        <v>930.625</v>
      </c>
      <c r="H28" s="68">
        <f t="shared" si="1"/>
        <v>946.9</v>
      </c>
      <c r="I28" s="72">
        <f t="shared" si="2"/>
        <v>1.748824714573537E-2</v>
      </c>
    </row>
    <row r="29" spans="1:9" ht="16.5" x14ac:dyDescent="0.3">
      <c r="A29" s="37"/>
      <c r="B29" s="34" t="s">
        <v>18</v>
      </c>
      <c r="C29" s="15" t="s">
        <v>177</v>
      </c>
      <c r="D29" s="47">
        <v>1443</v>
      </c>
      <c r="E29" s="83">
        <v>1116.5999999999999</v>
      </c>
      <c r="F29" s="71">
        <f t="shared" si="0"/>
        <v>326.40000000000009</v>
      </c>
      <c r="G29" s="46">
        <v>1601.1993333333335</v>
      </c>
      <c r="H29" s="68">
        <f t="shared" si="1"/>
        <v>1279.8</v>
      </c>
      <c r="I29" s="72">
        <f t="shared" si="2"/>
        <v>-0.20072412387547844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1119.8</v>
      </c>
      <c r="E30" s="95">
        <v>1216.5999999999999</v>
      </c>
      <c r="F30" s="74">
        <f t="shared" si="0"/>
        <v>-96.799999999999955</v>
      </c>
      <c r="G30" s="49">
        <v>953.54599999999982</v>
      </c>
      <c r="H30" s="107">
        <f t="shared" si="1"/>
        <v>1168.1999999999998</v>
      </c>
      <c r="I30" s="75">
        <f t="shared" si="2"/>
        <v>0.22511132132062853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2280</v>
      </c>
      <c r="E32" s="83">
        <v>2133.1999999999998</v>
      </c>
      <c r="F32" s="67">
        <f>D32-E32</f>
        <v>146.80000000000018</v>
      </c>
      <c r="G32" s="54">
        <v>1841.4814000000001</v>
      </c>
      <c r="H32" s="68">
        <f>AVERAGE(D32:E32)</f>
        <v>2206.6</v>
      </c>
      <c r="I32" s="78">
        <f t="shared" si="2"/>
        <v>0.1982743893041764</v>
      </c>
    </row>
    <row r="33" spans="1:9" ht="16.5" x14ac:dyDescent="0.3">
      <c r="A33" s="37"/>
      <c r="B33" s="34" t="s">
        <v>27</v>
      </c>
      <c r="C33" s="15" t="s">
        <v>180</v>
      </c>
      <c r="D33" s="47">
        <v>2078.8000000000002</v>
      </c>
      <c r="E33" s="83">
        <v>2033.2</v>
      </c>
      <c r="F33" s="79">
        <f>D33-E33</f>
        <v>45.600000000000136</v>
      </c>
      <c r="G33" s="46">
        <v>1797.7194</v>
      </c>
      <c r="H33" s="68">
        <f>AVERAGE(D33:E33)</f>
        <v>2056</v>
      </c>
      <c r="I33" s="72">
        <f t="shared" si="2"/>
        <v>0.143671253700661</v>
      </c>
    </row>
    <row r="34" spans="1:9" ht="16.5" x14ac:dyDescent="0.3">
      <c r="A34" s="37"/>
      <c r="B34" s="39" t="s">
        <v>28</v>
      </c>
      <c r="C34" s="15" t="s">
        <v>181</v>
      </c>
      <c r="D34" s="47">
        <v>1742.5</v>
      </c>
      <c r="E34" s="83">
        <v>1791.6</v>
      </c>
      <c r="F34" s="71">
        <f>D34-E34</f>
        <v>-49.099999999999909</v>
      </c>
      <c r="G34" s="46">
        <v>1677.3240000000001</v>
      </c>
      <c r="H34" s="68">
        <f>AVERAGE(D34:E34)</f>
        <v>1767.05</v>
      </c>
      <c r="I34" s="72">
        <f t="shared" si="2"/>
        <v>5.3493540902055825E-2</v>
      </c>
    </row>
    <row r="35" spans="1:9" ht="16.5" x14ac:dyDescent="0.3">
      <c r="A35" s="37"/>
      <c r="B35" s="34" t="s">
        <v>29</v>
      </c>
      <c r="C35" s="15" t="s">
        <v>182</v>
      </c>
      <c r="D35" s="47">
        <v>1645</v>
      </c>
      <c r="E35" s="83">
        <v>1433.2</v>
      </c>
      <c r="F35" s="79">
        <f>D35-E35</f>
        <v>211.79999999999995</v>
      </c>
      <c r="G35" s="46">
        <v>1422.3148571428571</v>
      </c>
      <c r="H35" s="68">
        <f>AVERAGE(D35:E35)</f>
        <v>1539.1</v>
      </c>
      <c r="I35" s="72">
        <f t="shared" si="2"/>
        <v>8.2109205476303959E-2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1493.8</v>
      </c>
      <c r="E36" s="83">
        <v>1733.2</v>
      </c>
      <c r="F36" s="71">
        <f>D36-E36</f>
        <v>-239.40000000000009</v>
      </c>
      <c r="G36" s="49">
        <v>1477.6574000000001</v>
      </c>
      <c r="H36" s="68">
        <f>AVERAGE(D36:E36)</f>
        <v>1613.5</v>
      </c>
      <c r="I36" s="80">
        <f t="shared" si="2"/>
        <v>9.1931052488892176E-2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28530</v>
      </c>
      <c r="E38" s="84">
        <v>26266.6</v>
      </c>
      <c r="F38" s="67">
        <f>D38-E38</f>
        <v>2263.4000000000015</v>
      </c>
      <c r="G38" s="46">
        <v>26662.666066666665</v>
      </c>
      <c r="H38" s="67">
        <f>AVERAGE(D38:E38)</f>
        <v>27398.3</v>
      </c>
      <c r="I38" s="78">
        <f t="shared" si="2"/>
        <v>2.7590411682536686E-2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14615.333333333334</v>
      </c>
      <c r="E39" s="85">
        <v>16400</v>
      </c>
      <c r="F39" s="74">
        <f>D39-E39</f>
        <v>-1784.6666666666661</v>
      </c>
      <c r="G39" s="46">
        <v>14825.706222222221</v>
      </c>
      <c r="H39" s="81">
        <f>AVERAGE(D39:E39)</f>
        <v>15507.666666666668</v>
      </c>
      <c r="I39" s="75">
        <f t="shared" si="2"/>
        <v>4.5998513272997248E-2</v>
      </c>
    </row>
    <row r="40" spans="1:9" ht="15.75" customHeight="1" thickBot="1" x14ac:dyDescent="0.25">
      <c r="A40" s="159"/>
      <c r="B40" s="160"/>
      <c r="C40" s="161"/>
      <c r="D40" s="86">
        <f>SUM(D15:D39)</f>
        <v>69940.43333333332</v>
      </c>
      <c r="E40" s="86">
        <f>SUM(E15:E39)</f>
        <v>68696.3</v>
      </c>
      <c r="F40" s="86">
        <f>SUM(F15:F39)</f>
        <v>1244.1333333333359</v>
      </c>
      <c r="G40" s="86">
        <f>SUM(G15:G39)</f>
        <v>67233.407615476186</v>
      </c>
      <c r="H40" s="86">
        <f>AVERAGE(D40:E40)</f>
        <v>69318.366666666669</v>
      </c>
      <c r="I40" s="75">
        <f>(H40-G40)/G40</f>
        <v>3.1010759756739659E-2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221</v>
      </c>
      <c r="F13" s="166" t="s">
        <v>224</v>
      </c>
      <c r="G13" s="149" t="s">
        <v>197</v>
      </c>
      <c r="H13" s="166" t="s">
        <v>219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1621.6100000000001</v>
      </c>
      <c r="F16" s="42">
        <v>1744.4</v>
      </c>
      <c r="G16" s="21">
        <f>(F16-E16)/E16</f>
        <v>7.5721042667472427E-2</v>
      </c>
      <c r="H16" s="42">
        <v>1561.9</v>
      </c>
      <c r="I16" s="21">
        <f>(F16-H16)/H16</f>
        <v>0.11684486842947692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1350.452</v>
      </c>
      <c r="F17" s="46">
        <v>1339.4</v>
      </c>
      <c r="G17" s="21">
        <f t="shared" ref="G17:G80" si="0">(F17-E17)/E17</f>
        <v>-8.183926566808674E-3</v>
      </c>
      <c r="H17" s="46">
        <v>1324.4</v>
      </c>
      <c r="I17" s="21">
        <f t="shared" ref="I17:I31" si="1">(F17-H17)/H17</f>
        <v>1.1325883418906673E-2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1351.0786000000001</v>
      </c>
      <c r="F18" s="46">
        <v>1203.1999999999998</v>
      </c>
      <c r="G18" s="21">
        <f t="shared" si="0"/>
        <v>-0.10945225540542218</v>
      </c>
      <c r="H18" s="46">
        <v>1197.4000000000001</v>
      </c>
      <c r="I18" s="21">
        <f t="shared" si="1"/>
        <v>4.8438282946381547E-3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811.80600000000004</v>
      </c>
      <c r="F19" s="46">
        <v>847.7</v>
      </c>
      <c r="G19" s="21">
        <f t="shared" si="0"/>
        <v>4.4214997179129009E-2</v>
      </c>
      <c r="H19" s="46">
        <v>878.65</v>
      </c>
      <c r="I19" s="21">
        <f t="shared" si="1"/>
        <v>-3.5224492118590946E-2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2082.443711111111</v>
      </c>
      <c r="F20" s="46">
        <v>1952.4</v>
      </c>
      <c r="G20" s="21">
        <f>(F20-E20)/E20</f>
        <v>-6.2447647644566909E-2</v>
      </c>
      <c r="H20" s="46">
        <v>2118.7444444444445</v>
      </c>
      <c r="I20" s="21">
        <f t="shared" si="1"/>
        <v>-7.8510858107789197E-2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1323.0254</v>
      </c>
      <c r="F21" s="46">
        <v>1333.5</v>
      </c>
      <c r="G21" s="21">
        <f t="shared" si="0"/>
        <v>7.9171571460381705E-3</v>
      </c>
      <c r="H21" s="46">
        <v>1330.65</v>
      </c>
      <c r="I21" s="21">
        <f t="shared" si="1"/>
        <v>2.1418103934166825E-3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1442.4926</v>
      </c>
      <c r="F22" s="46">
        <v>1325.6999999999998</v>
      </c>
      <c r="G22" s="21">
        <f t="shared" si="0"/>
        <v>-8.09658226322965E-2</v>
      </c>
      <c r="H22" s="46">
        <v>1212.6999999999998</v>
      </c>
      <c r="I22" s="21">
        <f t="shared" si="1"/>
        <v>9.3180506308237834E-2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456.56659999999999</v>
      </c>
      <c r="F23" s="46">
        <v>458.65</v>
      </c>
      <c r="G23" s="21">
        <f t="shared" si="0"/>
        <v>4.5631896857982676E-3</v>
      </c>
      <c r="H23" s="46">
        <v>419</v>
      </c>
      <c r="I23" s="21">
        <f t="shared" si="1"/>
        <v>9.4630071599045296E-2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519.19162499999993</v>
      </c>
      <c r="F24" s="46">
        <v>567.4</v>
      </c>
      <c r="G24" s="21">
        <f t="shared" si="0"/>
        <v>9.2852759325615181E-2</v>
      </c>
      <c r="H24" s="46">
        <v>579.27499999999998</v>
      </c>
      <c r="I24" s="21">
        <f t="shared" si="1"/>
        <v>-2.0499762634327394E-2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538.39869999999996</v>
      </c>
      <c r="F25" s="46">
        <v>549.9</v>
      </c>
      <c r="G25" s="21">
        <f t="shared" si="0"/>
        <v>2.1362050094103153E-2</v>
      </c>
      <c r="H25" s="46">
        <v>564.9</v>
      </c>
      <c r="I25" s="21">
        <f t="shared" si="1"/>
        <v>-2.6553372278279343E-2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524.73069999999996</v>
      </c>
      <c r="F26" s="46">
        <v>549.9</v>
      </c>
      <c r="G26" s="21">
        <f t="shared" si="0"/>
        <v>4.7966128149163033E-2</v>
      </c>
      <c r="H26" s="46">
        <v>534.9</v>
      </c>
      <c r="I26" s="21">
        <f t="shared" si="1"/>
        <v>2.8042624789680316E-2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1497.5074000000002</v>
      </c>
      <c r="F27" s="46">
        <v>1405.6999999999998</v>
      </c>
      <c r="G27" s="21">
        <f t="shared" si="0"/>
        <v>-6.1306808901245069E-2</v>
      </c>
      <c r="H27" s="46">
        <v>1329.9</v>
      </c>
      <c r="I27" s="21">
        <f t="shared" si="1"/>
        <v>5.6996766674185823E-2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523.8646</v>
      </c>
      <c r="F28" s="46">
        <v>557.4</v>
      </c>
      <c r="G28" s="21">
        <f t="shared" si="0"/>
        <v>6.4015396344780665E-2</v>
      </c>
      <c r="H28" s="46">
        <v>553.15</v>
      </c>
      <c r="I28" s="21">
        <f t="shared" si="1"/>
        <v>7.6832685528337701E-3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930.625</v>
      </c>
      <c r="F29" s="46">
        <v>946.9</v>
      </c>
      <c r="G29" s="21">
        <f t="shared" si="0"/>
        <v>1.748824714573537E-2</v>
      </c>
      <c r="H29" s="46">
        <v>936.9</v>
      </c>
      <c r="I29" s="21">
        <f t="shared" si="1"/>
        <v>1.0673497705197994E-2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1601.1993333333335</v>
      </c>
      <c r="F30" s="46">
        <v>1279.8</v>
      </c>
      <c r="G30" s="21">
        <f t="shared" si="0"/>
        <v>-0.20072412387547844</v>
      </c>
      <c r="H30" s="46">
        <v>1289.8</v>
      </c>
      <c r="I30" s="21">
        <f t="shared" si="1"/>
        <v>-7.7531400217087923E-3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953.54599999999982</v>
      </c>
      <c r="F31" s="49">
        <v>1168.1999999999998</v>
      </c>
      <c r="G31" s="23">
        <f t="shared" si="0"/>
        <v>0.22511132132062853</v>
      </c>
      <c r="H31" s="49">
        <v>1114.4499999999998</v>
      </c>
      <c r="I31" s="23">
        <f t="shared" si="1"/>
        <v>4.8230068643725615E-2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1841.4814000000001</v>
      </c>
      <c r="F33" s="54">
        <v>2206.6</v>
      </c>
      <c r="G33" s="21">
        <f t="shared" si="0"/>
        <v>0.1982743893041764</v>
      </c>
      <c r="H33" s="54">
        <v>2281.6</v>
      </c>
      <c r="I33" s="21">
        <f>(F33-H33)/H33</f>
        <v>-3.2871669004207578E-2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1797.7194</v>
      </c>
      <c r="F34" s="46">
        <v>2056</v>
      </c>
      <c r="G34" s="21">
        <f t="shared" si="0"/>
        <v>0.143671253700661</v>
      </c>
      <c r="H34" s="46">
        <v>2119.75</v>
      </c>
      <c r="I34" s="21">
        <f>(F34-H34)/H34</f>
        <v>-3.0074301214765894E-2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1677.3240000000001</v>
      </c>
      <c r="F35" s="46">
        <v>1767.05</v>
      </c>
      <c r="G35" s="21">
        <f t="shared" si="0"/>
        <v>5.3493540902055825E-2</v>
      </c>
      <c r="H35" s="46">
        <v>1833.75</v>
      </c>
      <c r="I35" s="21">
        <f>(F35-H35)/H35</f>
        <v>-3.6373551465576033E-2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1422.3148571428571</v>
      </c>
      <c r="F36" s="46">
        <v>1539.1</v>
      </c>
      <c r="G36" s="21">
        <f t="shared" si="0"/>
        <v>8.2109205476303959E-2</v>
      </c>
      <c r="H36" s="46">
        <v>1790.6666666666665</v>
      </c>
      <c r="I36" s="21">
        <f>(F36-H36)/H36</f>
        <v>-0.14048771407297095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1477.6574000000001</v>
      </c>
      <c r="F37" s="49">
        <v>1613.5</v>
      </c>
      <c r="G37" s="23">
        <f t="shared" si="0"/>
        <v>9.1931052488892176E-2</v>
      </c>
      <c r="H37" s="49">
        <v>1776.9</v>
      </c>
      <c r="I37" s="23">
        <f>(F37-H37)/H37</f>
        <v>-9.1957904215206304E-2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26662.666066666665</v>
      </c>
      <c r="F39" s="46">
        <v>27398.3</v>
      </c>
      <c r="G39" s="21">
        <f t="shared" si="0"/>
        <v>2.7590411682536686E-2</v>
      </c>
      <c r="H39" s="46">
        <v>27398.3</v>
      </c>
      <c r="I39" s="21">
        <f t="shared" ref="I39:I44" si="2">(F39-H39)/H39</f>
        <v>0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14825.706222222221</v>
      </c>
      <c r="F40" s="46">
        <v>15507.666666666668</v>
      </c>
      <c r="G40" s="21">
        <f t="shared" si="0"/>
        <v>4.5998513272997248E-2</v>
      </c>
      <c r="H40" s="46">
        <v>15624.266666666666</v>
      </c>
      <c r="I40" s="21">
        <f t="shared" si="2"/>
        <v>-7.4627502517450551E-3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10807.25</v>
      </c>
      <c r="F41" s="57">
        <v>10786</v>
      </c>
      <c r="G41" s="21">
        <f t="shared" si="0"/>
        <v>-1.966272641051146E-3</v>
      </c>
      <c r="H41" s="57">
        <v>10198.5</v>
      </c>
      <c r="I41" s="21">
        <f t="shared" si="2"/>
        <v>5.7606510761386481E-2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5933.3</v>
      </c>
      <c r="F42" s="47">
        <v>5850</v>
      </c>
      <c r="G42" s="21">
        <f t="shared" si="0"/>
        <v>-1.403940471575686E-2</v>
      </c>
      <c r="H42" s="47">
        <v>6250</v>
      </c>
      <c r="I42" s="21">
        <f t="shared" si="2"/>
        <v>-6.4000000000000001E-2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9966.4761904761908</v>
      </c>
      <c r="F43" s="47">
        <v>9968.5714285714294</v>
      </c>
      <c r="G43" s="21">
        <f t="shared" si="0"/>
        <v>2.1022857579700087E-4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12226.75</v>
      </c>
      <c r="F44" s="50">
        <v>12810</v>
      </c>
      <c r="G44" s="31">
        <f t="shared" si="0"/>
        <v>4.7702782832723334E-2</v>
      </c>
      <c r="H44" s="50">
        <v>12760</v>
      </c>
      <c r="I44" s="31">
        <f t="shared" si="2"/>
        <v>3.9184952978056423E-3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6725.8</v>
      </c>
      <c r="F46" s="43">
        <v>6330</v>
      </c>
      <c r="G46" s="21">
        <f t="shared" si="0"/>
        <v>-5.8848018079633677E-2</v>
      </c>
      <c r="H46" s="43">
        <v>6341.1111111111113</v>
      </c>
      <c r="I46" s="21">
        <f t="shared" ref="I46:I51" si="3">(F46-H46)/H46</f>
        <v>-1.7522340984755882E-3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6058.7555555555555</v>
      </c>
      <c r="F47" s="47">
        <v>6144.4444444444443</v>
      </c>
      <c r="G47" s="21">
        <f t="shared" si="0"/>
        <v>1.4142984991417376E-2</v>
      </c>
      <c r="H47" s="47">
        <v>6144.4444444444443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19194.7</v>
      </c>
      <c r="F48" s="47">
        <v>19273.75</v>
      </c>
      <c r="G48" s="21">
        <f t="shared" si="0"/>
        <v>4.1183243291116438E-3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18884.285142857145</v>
      </c>
      <c r="F49" s="47">
        <v>18816.34888888889</v>
      </c>
      <c r="G49" s="21">
        <f t="shared" si="0"/>
        <v>-3.5975020210892981E-3</v>
      </c>
      <c r="H49" s="47">
        <v>18983.015555555558</v>
      </c>
      <c r="I49" s="21">
        <f t="shared" si="3"/>
        <v>-8.7797782274845852E-3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2237.5</v>
      </c>
      <c r="G50" s="21">
        <f t="shared" si="0"/>
        <v>0.13258370091835991</v>
      </c>
      <c r="H50" s="47">
        <v>2237.5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24047.555555555555</v>
      </c>
      <c r="F51" s="50">
        <v>27101</v>
      </c>
      <c r="G51" s="31">
        <f t="shared" si="0"/>
        <v>0.12697525273994126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3827.8333333333335</v>
      </c>
      <c r="F54" s="70">
        <v>3347.1428571428573</v>
      </c>
      <c r="G54" s="21">
        <f t="shared" si="0"/>
        <v>-0.12557769221678308</v>
      </c>
      <c r="H54" s="70">
        <v>3347.1428571428573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2059.02</v>
      </c>
      <c r="F55" s="70">
        <v>2031.6666666666667</v>
      </c>
      <c r="G55" s="21">
        <f t="shared" si="0"/>
        <v>-1.328463702797119E-2</v>
      </c>
      <c r="H55" s="70">
        <v>2031.6666666666667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4507.5</v>
      </c>
      <c r="G56" s="21">
        <f t="shared" si="0"/>
        <v>-0.18045454545454545</v>
      </c>
      <c r="H56" s="70">
        <v>4507.5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2155.8333333333335</v>
      </c>
      <c r="G57" s="21">
        <f t="shared" si="0"/>
        <v>2.2327603240466384E-2</v>
      </c>
      <c r="H57" s="105">
        <v>2155.8333333333335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4566.666666666667</v>
      </c>
      <c r="F58" s="50">
        <v>4761.666666666667</v>
      </c>
      <c r="G58" s="29">
        <f t="shared" si="0"/>
        <v>4.2700729927007297E-2</v>
      </c>
      <c r="H58" s="50">
        <v>4761.666666666667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5561.3350000000009</v>
      </c>
      <c r="F59" s="68">
        <v>5107.5</v>
      </c>
      <c r="G59" s="21">
        <f t="shared" si="0"/>
        <v>-8.1605405896246291E-2</v>
      </c>
      <c r="H59" s="68">
        <v>5107.5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4663.82</v>
      </c>
      <c r="F60" s="70">
        <v>5039.5</v>
      </c>
      <c r="G60" s="21">
        <f t="shared" si="0"/>
        <v>8.0551993859111271E-2</v>
      </c>
      <c r="H60" s="70">
        <v>5039.5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17924.125</v>
      </c>
      <c r="F61" s="73">
        <v>21480</v>
      </c>
      <c r="G61" s="29">
        <f t="shared" si="0"/>
        <v>0.19838485839615602</v>
      </c>
      <c r="H61" s="73">
        <v>21480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6376.5</v>
      </c>
      <c r="F63" s="54">
        <v>6455.5</v>
      </c>
      <c r="G63" s="21">
        <f t="shared" si="0"/>
        <v>1.2389241747039911E-2</v>
      </c>
      <c r="H63" s="54">
        <v>6455.5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12095</v>
      </c>
      <c r="F65" s="46">
        <v>11498.75</v>
      </c>
      <c r="G65" s="21">
        <f t="shared" si="0"/>
        <v>-4.9297230260438196E-2</v>
      </c>
      <c r="H65" s="46">
        <v>11498.75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7424.666666666667</v>
      </c>
      <c r="F66" s="46">
        <v>7776.3</v>
      </c>
      <c r="G66" s="21">
        <f t="shared" si="0"/>
        <v>4.7360150848522922E-2</v>
      </c>
      <c r="H66" s="46">
        <v>7776.3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3695.6222222222218</v>
      </c>
      <c r="F67" s="46">
        <v>3883.3333333333335</v>
      </c>
      <c r="G67" s="21">
        <f t="shared" si="0"/>
        <v>5.0792829954961885E-2</v>
      </c>
      <c r="H67" s="46">
        <v>3862.5</v>
      </c>
      <c r="I67" s="21">
        <f t="shared" si="5"/>
        <v>5.3937432578209672E-3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3431</v>
      </c>
      <c r="F68" s="58">
        <v>3640</v>
      </c>
      <c r="G68" s="31">
        <f t="shared" si="0"/>
        <v>6.0915185077236957E-2</v>
      </c>
      <c r="H68" s="58">
        <v>3640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3607.3199999999997</v>
      </c>
      <c r="F70" s="43">
        <v>3725.8</v>
      </c>
      <c r="G70" s="21">
        <f t="shared" si="0"/>
        <v>3.2844327644899945E-2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2748.3333333333335</v>
      </c>
      <c r="F71" s="47">
        <v>2780.3333333333335</v>
      </c>
      <c r="G71" s="21">
        <f t="shared" si="0"/>
        <v>1.1643420254699817E-2</v>
      </c>
      <c r="H71" s="47">
        <v>2780.3333333333335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1314.9555555555555</v>
      </c>
      <c r="F72" s="47">
        <v>1339.875</v>
      </c>
      <c r="G72" s="21">
        <f t="shared" si="0"/>
        <v>1.8950788366315745E-2</v>
      </c>
      <c r="H72" s="47">
        <v>1339.875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2144.8333333333335</v>
      </c>
      <c r="F73" s="47">
        <v>2218.3000000000002</v>
      </c>
      <c r="G73" s="21">
        <f t="shared" si="0"/>
        <v>3.4252855699743581E-2</v>
      </c>
      <c r="H73" s="47">
        <v>2218.3000000000002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1607.2777777777778</v>
      </c>
      <c r="F74" s="50">
        <v>1645.5</v>
      </c>
      <c r="G74" s="21">
        <f t="shared" si="0"/>
        <v>2.3780719643289174E-2</v>
      </c>
      <c r="H74" s="50">
        <v>1605</v>
      </c>
      <c r="I74" s="21">
        <f t="shared" si="5"/>
        <v>2.5233644859813085E-2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1431</v>
      </c>
      <c r="F77" s="32">
        <v>1265</v>
      </c>
      <c r="G77" s="21">
        <f t="shared" si="0"/>
        <v>-0.11600279524807827</v>
      </c>
      <c r="H77" s="32">
        <v>1269.4444444444443</v>
      </c>
      <c r="I77" s="21">
        <f t="shared" si="6"/>
        <v>-3.5010940919036407E-3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882</v>
      </c>
      <c r="F78" s="47">
        <v>803.66666666666663</v>
      </c>
      <c r="G78" s="21">
        <f t="shared" si="0"/>
        <v>-8.8813303099017429E-2</v>
      </c>
      <c r="H78" s="47">
        <v>803.66666666666663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1467.22</v>
      </c>
      <c r="F79" s="47">
        <v>1531.3</v>
      </c>
      <c r="G79" s="21">
        <f t="shared" si="0"/>
        <v>4.367443191886692E-2</v>
      </c>
      <c r="H79" s="47">
        <v>1531.3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1745.5</v>
      </c>
      <c r="F80" s="61">
        <v>1937.3</v>
      </c>
      <c r="G80" s="21">
        <f t="shared" si="0"/>
        <v>0.10988255514179315</v>
      </c>
      <c r="H80" s="61">
        <v>1937.3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3910.8</v>
      </c>
      <c r="F82" s="50">
        <v>3988.8</v>
      </c>
      <c r="G82" s="23">
        <f t="shared" si="7"/>
        <v>1.9944768333844738E-2</v>
      </c>
      <c r="H82" s="50">
        <v>3988.8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C35" zoomScaleNormal="100" workbookViewId="0">
      <selection activeCell="E90" sqref="E9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875" customWidth="1"/>
    <col min="4" max="4" width="14.87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6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221</v>
      </c>
      <c r="F13" s="166" t="s">
        <v>224</v>
      </c>
      <c r="G13" s="149" t="s">
        <v>196</v>
      </c>
      <c r="H13" s="166" t="s">
        <v>219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8</v>
      </c>
      <c r="C16" s="14" t="s">
        <v>89</v>
      </c>
      <c r="D16" s="11" t="s">
        <v>161</v>
      </c>
      <c r="E16" s="42">
        <v>2082.443711111111</v>
      </c>
      <c r="F16" s="42">
        <v>1952.4</v>
      </c>
      <c r="G16" s="21">
        <f t="shared" ref="G16:G31" si="0">(F16-E16)/E16</f>
        <v>-6.2447647644566909E-2</v>
      </c>
      <c r="H16" s="42">
        <v>2118.7444444444445</v>
      </c>
      <c r="I16" s="21">
        <f t="shared" ref="I16:I31" si="1">(F16-H16)/H16</f>
        <v>-7.8510858107789197E-2</v>
      </c>
    </row>
    <row r="17" spans="1:9" ht="16.5" x14ac:dyDescent="0.3">
      <c r="A17" s="37"/>
      <c r="B17" s="34" t="s">
        <v>7</v>
      </c>
      <c r="C17" s="15" t="s">
        <v>87</v>
      </c>
      <c r="D17" s="11" t="s">
        <v>161</v>
      </c>
      <c r="E17" s="46">
        <v>811.80600000000004</v>
      </c>
      <c r="F17" s="46">
        <v>847.7</v>
      </c>
      <c r="G17" s="21">
        <f t="shared" si="0"/>
        <v>4.4214997179129009E-2</v>
      </c>
      <c r="H17" s="46">
        <v>878.65</v>
      </c>
      <c r="I17" s="21">
        <f t="shared" si="1"/>
        <v>-3.5224492118590946E-2</v>
      </c>
    </row>
    <row r="18" spans="1:9" ht="16.5" x14ac:dyDescent="0.3">
      <c r="A18" s="37"/>
      <c r="B18" s="34" t="s">
        <v>13</v>
      </c>
      <c r="C18" s="15" t="s">
        <v>93</v>
      </c>
      <c r="D18" s="11" t="s">
        <v>81</v>
      </c>
      <c r="E18" s="46">
        <v>538.39869999999996</v>
      </c>
      <c r="F18" s="46">
        <v>549.9</v>
      </c>
      <c r="G18" s="21">
        <f t="shared" si="0"/>
        <v>2.1362050094103153E-2</v>
      </c>
      <c r="H18" s="46">
        <v>564.9</v>
      </c>
      <c r="I18" s="21">
        <f t="shared" si="1"/>
        <v>-2.6553372278279343E-2</v>
      </c>
    </row>
    <row r="19" spans="1:9" ht="16.5" x14ac:dyDescent="0.3">
      <c r="A19" s="37"/>
      <c r="B19" s="34" t="s">
        <v>12</v>
      </c>
      <c r="C19" s="15" t="s">
        <v>92</v>
      </c>
      <c r="D19" s="11" t="s">
        <v>81</v>
      </c>
      <c r="E19" s="46">
        <v>519.19162499999993</v>
      </c>
      <c r="F19" s="46">
        <v>567.4</v>
      </c>
      <c r="G19" s="21">
        <f t="shared" si="0"/>
        <v>9.2852759325615181E-2</v>
      </c>
      <c r="H19" s="46">
        <v>579.27499999999998</v>
      </c>
      <c r="I19" s="21">
        <f t="shared" si="1"/>
        <v>-2.0499762634327394E-2</v>
      </c>
    </row>
    <row r="20" spans="1:9" ht="16.5" x14ac:dyDescent="0.3">
      <c r="A20" s="37"/>
      <c r="B20" s="34" t="s">
        <v>18</v>
      </c>
      <c r="C20" s="15" t="s">
        <v>98</v>
      </c>
      <c r="D20" s="11" t="s">
        <v>83</v>
      </c>
      <c r="E20" s="46">
        <v>1601.1993333333335</v>
      </c>
      <c r="F20" s="46">
        <v>1279.8</v>
      </c>
      <c r="G20" s="21">
        <f t="shared" si="0"/>
        <v>-0.20072412387547844</v>
      </c>
      <c r="H20" s="46">
        <v>1289.8</v>
      </c>
      <c r="I20" s="21">
        <f t="shared" si="1"/>
        <v>-7.7531400217087923E-3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1323.0254</v>
      </c>
      <c r="F21" s="46">
        <v>1333.5</v>
      </c>
      <c r="G21" s="21">
        <f t="shared" si="0"/>
        <v>7.9171571460381705E-3</v>
      </c>
      <c r="H21" s="46">
        <v>1330.65</v>
      </c>
      <c r="I21" s="21">
        <f t="shared" si="1"/>
        <v>2.1418103934166825E-3</v>
      </c>
    </row>
    <row r="22" spans="1:9" ht="16.5" x14ac:dyDescent="0.3">
      <c r="A22" s="37"/>
      <c r="B22" s="34" t="s">
        <v>6</v>
      </c>
      <c r="C22" s="15" t="s">
        <v>86</v>
      </c>
      <c r="D22" s="11" t="s">
        <v>161</v>
      </c>
      <c r="E22" s="46">
        <v>1351.0786000000001</v>
      </c>
      <c r="F22" s="46">
        <v>1203.1999999999998</v>
      </c>
      <c r="G22" s="21">
        <f t="shared" si="0"/>
        <v>-0.10945225540542218</v>
      </c>
      <c r="H22" s="46">
        <v>1197.4000000000001</v>
      </c>
      <c r="I22" s="21">
        <f t="shared" si="1"/>
        <v>4.8438282946381547E-3</v>
      </c>
    </row>
    <row r="23" spans="1:9" ht="16.5" x14ac:dyDescent="0.3">
      <c r="A23" s="37"/>
      <c r="B23" s="34" t="s">
        <v>16</v>
      </c>
      <c r="C23" s="15" t="s">
        <v>96</v>
      </c>
      <c r="D23" s="13" t="s">
        <v>81</v>
      </c>
      <c r="E23" s="46">
        <v>523.8646</v>
      </c>
      <c r="F23" s="46">
        <v>557.4</v>
      </c>
      <c r="G23" s="21">
        <f t="shared" si="0"/>
        <v>6.4015396344780665E-2</v>
      </c>
      <c r="H23" s="46">
        <v>553.15</v>
      </c>
      <c r="I23" s="21">
        <f t="shared" si="1"/>
        <v>7.6832685528337701E-3</v>
      </c>
    </row>
    <row r="24" spans="1:9" ht="16.5" x14ac:dyDescent="0.3">
      <c r="A24" s="37"/>
      <c r="B24" s="34" t="s">
        <v>17</v>
      </c>
      <c r="C24" s="15" t="s">
        <v>97</v>
      </c>
      <c r="D24" s="13" t="s">
        <v>161</v>
      </c>
      <c r="E24" s="46">
        <v>930.625</v>
      </c>
      <c r="F24" s="46">
        <v>946.9</v>
      </c>
      <c r="G24" s="21">
        <f t="shared" si="0"/>
        <v>1.748824714573537E-2</v>
      </c>
      <c r="H24" s="46">
        <v>936.9</v>
      </c>
      <c r="I24" s="21">
        <f t="shared" si="1"/>
        <v>1.0673497705197994E-2</v>
      </c>
    </row>
    <row r="25" spans="1:9" ht="16.5" x14ac:dyDescent="0.3">
      <c r="A25" s="37"/>
      <c r="B25" s="34" t="s">
        <v>5</v>
      </c>
      <c r="C25" s="15" t="s">
        <v>85</v>
      </c>
      <c r="D25" s="13" t="s">
        <v>161</v>
      </c>
      <c r="E25" s="46">
        <v>1350.452</v>
      </c>
      <c r="F25" s="46">
        <v>1339.4</v>
      </c>
      <c r="G25" s="21">
        <f t="shared" si="0"/>
        <v>-8.183926566808674E-3</v>
      </c>
      <c r="H25" s="46">
        <v>1324.4</v>
      </c>
      <c r="I25" s="21">
        <f t="shared" si="1"/>
        <v>1.1325883418906673E-2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524.73069999999996</v>
      </c>
      <c r="F26" s="46">
        <v>549.9</v>
      </c>
      <c r="G26" s="21">
        <f t="shared" si="0"/>
        <v>4.7966128149163033E-2</v>
      </c>
      <c r="H26" s="46">
        <v>534.9</v>
      </c>
      <c r="I26" s="21">
        <f t="shared" si="1"/>
        <v>2.8042624789680316E-2</v>
      </c>
    </row>
    <row r="27" spans="1:9" ht="16.5" x14ac:dyDescent="0.3">
      <c r="A27" s="37"/>
      <c r="B27" s="34" t="s">
        <v>19</v>
      </c>
      <c r="C27" s="15" t="s">
        <v>99</v>
      </c>
      <c r="D27" s="13" t="s">
        <v>161</v>
      </c>
      <c r="E27" s="46">
        <v>953.54599999999982</v>
      </c>
      <c r="F27" s="46">
        <v>1168.1999999999998</v>
      </c>
      <c r="G27" s="21">
        <f t="shared" si="0"/>
        <v>0.22511132132062853</v>
      </c>
      <c r="H27" s="46">
        <v>1114.4499999999998</v>
      </c>
      <c r="I27" s="21">
        <f t="shared" si="1"/>
        <v>4.8230068643725615E-2</v>
      </c>
    </row>
    <row r="28" spans="1:9" ht="16.5" x14ac:dyDescent="0.3">
      <c r="A28" s="37"/>
      <c r="B28" s="34" t="s">
        <v>15</v>
      </c>
      <c r="C28" s="15" t="s">
        <v>95</v>
      </c>
      <c r="D28" s="13" t="s">
        <v>82</v>
      </c>
      <c r="E28" s="46">
        <v>1497.5074000000002</v>
      </c>
      <c r="F28" s="46">
        <v>1405.6999999999998</v>
      </c>
      <c r="G28" s="21">
        <f t="shared" si="0"/>
        <v>-6.1306808901245069E-2</v>
      </c>
      <c r="H28" s="46">
        <v>1329.9</v>
      </c>
      <c r="I28" s="21">
        <f t="shared" si="1"/>
        <v>5.6996766674185823E-2</v>
      </c>
    </row>
    <row r="29" spans="1:9" ht="17.25" thickBot="1" x14ac:dyDescent="0.35">
      <c r="A29" s="38"/>
      <c r="B29" s="34" t="s">
        <v>10</v>
      </c>
      <c r="C29" s="15" t="s">
        <v>90</v>
      </c>
      <c r="D29" s="13" t="s">
        <v>161</v>
      </c>
      <c r="E29" s="46">
        <v>1442.4926</v>
      </c>
      <c r="F29" s="46">
        <v>1325.6999999999998</v>
      </c>
      <c r="G29" s="21">
        <f t="shared" si="0"/>
        <v>-8.09658226322965E-2</v>
      </c>
      <c r="H29" s="46">
        <v>1212.6999999999998</v>
      </c>
      <c r="I29" s="21">
        <f t="shared" si="1"/>
        <v>9.3180506308237834E-2</v>
      </c>
    </row>
    <row r="30" spans="1:9" ht="16.5" x14ac:dyDescent="0.3">
      <c r="A30" s="37"/>
      <c r="B30" s="34" t="s">
        <v>11</v>
      </c>
      <c r="C30" s="15" t="s">
        <v>91</v>
      </c>
      <c r="D30" s="13" t="s">
        <v>81</v>
      </c>
      <c r="E30" s="46">
        <v>456.56659999999999</v>
      </c>
      <c r="F30" s="46">
        <v>458.65</v>
      </c>
      <c r="G30" s="21">
        <f t="shared" si="0"/>
        <v>4.5631896857982676E-3</v>
      </c>
      <c r="H30" s="46">
        <v>419</v>
      </c>
      <c r="I30" s="21">
        <f t="shared" si="1"/>
        <v>9.4630071599045296E-2</v>
      </c>
    </row>
    <row r="31" spans="1:9" ht="17.25" thickBot="1" x14ac:dyDescent="0.35">
      <c r="A31" s="38"/>
      <c r="B31" s="36" t="s">
        <v>4</v>
      </c>
      <c r="C31" s="16" t="s">
        <v>84</v>
      </c>
      <c r="D31" s="12" t="s">
        <v>161</v>
      </c>
      <c r="E31" s="49">
        <v>1621.6100000000001</v>
      </c>
      <c r="F31" s="49">
        <v>1744.4</v>
      </c>
      <c r="G31" s="23">
        <f t="shared" si="0"/>
        <v>7.5721042667472427E-2</v>
      </c>
      <c r="H31" s="49">
        <v>1561.9</v>
      </c>
      <c r="I31" s="23">
        <f t="shared" si="1"/>
        <v>0.11684486842947692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17528.538269444445</v>
      </c>
      <c r="F32" s="107">
        <f>SUM(F16:F31)</f>
        <v>17230.150000000001</v>
      </c>
      <c r="G32" s="108">
        <f t="shared" ref="G32" si="2">(F32-E32)/E32</f>
        <v>-1.7022997859701221E-2</v>
      </c>
      <c r="H32" s="107">
        <f>SUM(H16:H31)</f>
        <v>16946.719444444443</v>
      </c>
      <c r="I32" s="111">
        <f t="shared" ref="I32" si="3">(F32-H32)/H32</f>
        <v>1.6724803669802533E-2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1422.3148571428571</v>
      </c>
      <c r="F34" s="54">
        <v>1539.1</v>
      </c>
      <c r="G34" s="21">
        <f>(F34-E34)/E34</f>
        <v>8.2109205476303959E-2</v>
      </c>
      <c r="H34" s="54">
        <v>1790.6666666666665</v>
      </c>
      <c r="I34" s="21">
        <f>(F34-H34)/H34</f>
        <v>-0.14048771407297095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1477.6574000000001</v>
      </c>
      <c r="F35" s="46">
        <v>1613.5</v>
      </c>
      <c r="G35" s="21">
        <f>(F35-E35)/E35</f>
        <v>9.1931052488892176E-2</v>
      </c>
      <c r="H35" s="46">
        <v>1776.9</v>
      </c>
      <c r="I35" s="21">
        <f>(F35-H35)/H35</f>
        <v>-9.1957904215206304E-2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1677.3240000000001</v>
      </c>
      <c r="F36" s="46">
        <v>1767.05</v>
      </c>
      <c r="G36" s="21">
        <f>(F36-E36)/E36</f>
        <v>5.3493540902055825E-2</v>
      </c>
      <c r="H36" s="46">
        <v>1833.75</v>
      </c>
      <c r="I36" s="21">
        <f>(F36-H36)/H36</f>
        <v>-3.6373551465576033E-2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1841.4814000000001</v>
      </c>
      <c r="F37" s="46">
        <v>2206.6</v>
      </c>
      <c r="G37" s="21">
        <f>(F37-E37)/E37</f>
        <v>0.1982743893041764</v>
      </c>
      <c r="H37" s="46">
        <v>2281.6</v>
      </c>
      <c r="I37" s="21">
        <f>(F37-H37)/H37</f>
        <v>-3.2871669004207578E-2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1797.7194</v>
      </c>
      <c r="F38" s="49">
        <v>2056</v>
      </c>
      <c r="G38" s="23">
        <f>(F38-E38)/E38</f>
        <v>0.143671253700661</v>
      </c>
      <c r="H38" s="49">
        <v>2119.75</v>
      </c>
      <c r="I38" s="23">
        <f>(F38-H38)/H38</f>
        <v>-3.0074301214765894E-2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8216.4970571428585</v>
      </c>
      <c r="F39" s="109">
        <f>SUM(F34:F38)</f>
        <v>9182.25</v>
      </c>
      <c r="G39" s="110">
        <f t="shared" ref="G39" si="4">(F39-E39)/E39</f>
        <v>0.11753828135526224</v>
      </c>
      <c r="H39" s="109">
        <f>SUM(H34:H38)</f>
        <v>9802.6666666666661</v>
      </c>
      <c r="I39" s="111">
        <f t="shared" ref="I39" si="5">(F39-H39)/H39</f>
        <v>-6.329060119695315E-2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5933.3</v>
      </c>
      <c r="F41" s="46">
        <v>5850</v>
      </c>
      <c r="G41" s="21">
        <f t="shared" ref="G41:G46" si="6">(F41-E41)/E41</f>
        <v>-1.403940471575686E-2</v>
      </c>
      <c r="H41" s="46">
        <v>6250</v>
      </c>
      <c r="I41" s="21">
        <f t="shared" ref="I41:I46" si="7">(F41-H41)/H41</f>
        <v>-6.4000000000000001E-2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14825.706222222221</v>
      </c>
      <c r="F42" s="46">
        <v>15507.666666666668</v>
      </c>
      <c r="G42" s="21">
        <f t="shared" si="6"/>
        <v>4.5998513272997248E-2</v>
      </c>
      <c r="H42" s="46">
        <v>15624.266666666666</v>
      </c>
      <c r="I42" s="21">
        <f t="shared" si="7"/>
        <v>-7.4627502517450551E-3</v>
      </c>
    </row>
    <row r="43" spans="1:9" ht="16.5" x14ac:dyDescent="0.3">
      <c r="A43" s="37"/>
      <c r="B43" s="39" t="s">
        <v>31</v>
      </c>
      <c r="C43" s="15" t="s">
        <v>105</v>
      </c>
      <c r="D43" s="11" t="s">
        <v>161</v>
      </c>
      <c r="E43" s="57">
        <v>26662.666066666665</v>
      </c>
      <c r="F43" s="57">
        <v>27398.3</v>
      </c>
      <c r="G43" s="21">
        <f t="shared" si="6"/>
        <v>2.7590411682536686E-2</v>
      </c>
      <c r="H43" s="57">
        <v>27398.3</v>
      </c>
      <c r="I43" s="21">
        <f t="shared" si="7"/>
        <v>0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9966.4761904761908</v>
      </c>
      <c r="F44" s="47">
        <v>9968.5714285714294</v>
      </c>
      <c r="G44" s="21">
        <f t="shared" si="6"/>
        <v>2.1022857579700087E-4</v>
      </c>
      <c r="H44" s="47">
        <v>9968.5714285714294</v>
      </c>
      <c r="I44" s="21">
        <f t="shared" si="7"/>
        <v>0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12226.75</v>
      </c>
      <c r="F45" s="47">
        <v>12810</v>
      </c>
      <c r="G45" s="21">
        <f t="shared" si="6"/>
        <v>4.7702782832723334E-2</v>
      </c>
      <c r="H45" s="47">
        <v>12760</v>
      </c>
      <c r="I45" s="21">
        <f t="shared" si="7"/>
        <v>3.9184952978056423E-3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10807.25</v>
      </c>
      <c r="F46" s="50">
        <v>10786</v>
      </c>
      <c r="G46" s="31">
        <f t="shared" si="6"/>
        <v>-1.966272641051146E-3</v>
      </c>
      <c r="H46" s="50">
        <v>10198.5</v>
      </c>
      <c r="I46" s="31">
        <f t="shared" si="7"/>
        <v>5.7606510761386481E-2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80422.148479365074</v>
      </c>
      <c r="F47" s="86">
        <f>SUM(F41:F46)</f>
        <v>82320.538095238095</v>
      </c>
      <c r="G47" s="110">
        <f t="shared" ref="G47" si="8">(F47-E47)/E47</f>
        <v>2.3605308385414674E-2</v>
      </c>
      <c r="H47" s="109">
        <f>SUM(H41:H46)</f>
        <v>82199.638095238101</v>
      </c>
      <c r="I47" s="111">
        <f t="shared" ref="I47" si="9">(F47-H47)/H47</f>
        <v>1.4708093952909755E-3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48</v>
      </c>
      <c r="C49" s="15" t="s">
        <v>157</v>
      </c>
      <c r="D49" s="20" t="s">
        <v>114</v>
      </c>
      <c r="E49" s="43">
        <v>18884.285142857145</v>
      </c>
      <c r="F49" s="43">
        <v>18816.34888888889</v>
      </c>
      <c r="G49" s="21">
        <f t="shared" ref="G49:G54" si="10">(F49-E49)/E49</f>
        <v>-3.5975020210892981E-3</v>
      </c>
      <c r="H49" s="43">
        <v>18983.015555555558</v>
      </c>
      <c r="I49" s="21">
        <f t="shared" ref="I49:I54" si="11">(F49-H49)/H49</f>
        <v>-8.7797782274845852E-3</v>
      </c>
    </row>
    <row r="50" spans="1:9" ht="16.5" x14ac:dyDescent="0.3">
      <c r="A50" s="37"/>
      <c r="B50" s="34" t="s">
        <v>45</v>
      </c>
      <c r="C50" s="15" t="s">
        <v>109</v>
      </c>
      <c r="D50" s="13" t="s">
        <v>108</v>
      </c>
      <c r="E50" s="47">
        <v>6725.8</v>
      </c>
      <c r="F50" s="47">
        <v>6330</v>
      </c>
      <c r="G50" s="21">
        <f t="shared" si="10"/>
        <v>-5.8848018079633677E-2</v>
      </c>
      <c r="H50" s="47">
        <v>6341.1111111111113</v>
      </c>
      <c r="I50" s="21">
        <f t="shared" si="11"/>
        <v>-1.7522340984755882E-3</v>
      </c>
    </row>
    <row r="51" spans="1:9" ht="16.5" x14ac:dyDescent="0.3">
      <c r="A51" s="37"/>
      <c r="B51" s="34" t="s">
        <v>46</v>
      </c>
      <c r="C51" s="15" t="s">
        <v>111</v>
      </c>
      <c r="D51" s="11" t="s">
        <v>110</v>
      </c>
      <c r="E51" s="47">
        <v>6058.7555555555555</v>
      </c>
      <c r="F51" s="47">
        <v>6144.4444444444443</v>
      </c>
      <c r="G51" s="21">
        <f t="shared" si="10"/>
        <v>1.4142984991417376E-2</v>
      </c>
      <c r="H51" s="47">
        <v>6144.4444444444443</v>
      </c>
      <c r="I51" s="21">
        <f t="shared" si="11"/>
        <v>0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19194.7</v>
      </c>
      <c r="F52" s="47">
        <v>19273.75</v>
      </c>
      <c r="G52" s="21">
        <f t="shared" si="10"/>
        <v>4.1183243291116438E-3</v>
      </c>
      <c r="H52" s="47">
        <v>19273.75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1975.5714285714287</v>
      </c>
      <c r="F53" s="47">
        <v>2237.5</v>
      </c>
      <c r="G53" s="21">
        <f t="shared" si="10"/>
        <v>0.13258370091835991</v>
      </c>
      <c r="H53" s="47">
        <v>2237.5</v>
      </c>
      <c r="I53" s="21">
        <f t="shared" si="11"/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24047.555555555555</v>
      </c>
      <c r="F54" s="50">
        <v>27101</v>
      </c>
      <c r="G54" s="31">
        <f t="shared" si="10"/>
        <v>0.12697525273994126</v>
      </c>
      <c r="H54" s="50">
        <v>27101</v>
      </c>
      <c r="I54" s="31">
        <f t="shared" si="11"/>
        <v>0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76886.667682539686</v>
      </c>
      <c r="F55" s="86">
        <f>SUM(F49:F54)</f>
        <v>79903.043333333335</v>
      </c>
      <c r="G55" s="110">
        <f t="shared" ref="G55" si="12">(F55-E55)/E55</f>
        <v>3.9231452496394793E-2</v>
      </c>
      <c r="H55" s="86">
        <f>SUM(H49:H54)</f>
        <v>80080.821111111116</v>
      </c>
      <c r="I55" s="111">
        <f t="shared" ref="I55" si="13">(F55-H55)/H55</f>
        <v>-2.2199794571426362E-3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f t="shared" ref="G57:G65" si="14">(F57-E57)/E57</f>
        <v>0</v>
      </c>
      <c r="H57" s="66">
        <v>3750</v>
      </c>
      <c r="I57" s="22">
        <f t="shared" ref="I57:I65" si="15"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3827.8333333333335</v>
      </c>
      <c r="F58" s="70">
        <v>3347.1428571428573</v>
      </c>
      <c r="G58" s="21">
        <f t="shared" si="14"/>
        <v>-0.12557769221678308</v>
      </c>
      <c r="H58" s="70">
        <v>3347.1428571428573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2059.02</v>
      </c>
      <c r="F59" s="70">
        <v>2031.6666666666667</v>
      </c>
      <c r="G59" s="21">
        <f t="shared" si="14"/>
        <v>-1.328463702797119E-2</v>
      </c>
      <c r="H59" s="70">
        <v>2031.6666666666667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4507.5</v>
      </c>
      <c r="G60" s="21">
        <f t="shared" si="14"/>
        <v>-0.18045454545454545</v>
      </c>
      <c r="H60" s="70">
        <v>4507.5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2108.75</v>
      </c>
      <c r="F61" s="105">
        <v>2155.8333333333335</v>
      </c>
      <c r="G61" s="21">
        <f t="shared" si="14"/>
        <v>2.2327603240466384E-2</v>
      </c>
      <c r="H61" s="105">
        <v>2155.8333333333335</v>
      </c>
      <c r="I61" s="21">
        <f t="shared" si="15"/>
        <v>0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4566.666666666667</v>
      </c>
      <c r="F62" s="50">
        <v>4761.666666666667</v>
      </c>
      <c r="G62" s="29">
        <f t="shared" si="14"/>
        <v>4.2700729927007297E-2</v>
      </c>
      <c r="H62" s="50">
        <v>4761.666666666667</v>
      </c>
      <c r="I62" s="29">
        <f t="shared" si="15"/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43">
        <v>5561.3350000000009</v>
      </c>
      <c r="F63" s="68">
        <v>5107.5</v>
      </c>
      <c r="G63" s="21">
        <f t="shared" si="14"/>
        <v>-8.1605405896246291E-2</v>
      </c>
      <c r="H63" s="68">
        <v>5107.5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4663.82</v>
      </c>
      <c r="F64" s="70">
        <v>5039.5</v>
      </c>
      <c r="G64" s="21">
        <f t="shared" si="14"/>
        <v>8.0551993859111271E-2</v>
      </c>
      <c r="H64" s="70">
        <v>5039.5</v>
      </c>
      <c r="I64" s="21">
        <f t="shared" si="15"/>
        <v>0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17924.125</v>
      </c>
      <c r="F65" s="73">
        <v>21480</v>
      </c>
      <c r="G65" s="29">
        <f t="shared" si="14"/>
        <v>0.19838485839615602</v>
      </c>
      <c r="H65" s="73">
        <v>21480</v>
      </c>
      <c r="I65" s="29">
        <f t="shared" si="15"/>
        <v>0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49961.55</v>
      </c>
      <c r="F66" s="106">
        <f>SUM(F57:F65)</f>
        <v>52180.809523809527</v>
      </c>
      <c r="G66" s="108">
        <f t="shared" ref="G66" si="16">(F66-E66)/E66</f>
        <v>4.4419348955537279E-2</v>
      </c>
      <c r="H66" s="106">
        <f>SUM(H57:H65)</f>
        <v>52180.809523809527</v>
      </c>
      <c r="I66" s="111">
        <f t="shared" ref="I66" si="17">(F66-H66)/H66</f>
        <v>0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6376.5</v>
      </c>
      <c r="F68" s="54">
        <v>6455.5</v>
      </c>
      <c r="G68" s="21">
        <f t="shared" ref="G68:G73" si="18">(F68-E68)/E68</f>
        <v>1.2389241747039911E-2</v>
      </c>
      <c r="H68" s="54">
        <v>6455.5</v>
      </c>
      <c r="I68" s="21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47046.625</v>
      </c>
      <c r="G69" s="21">
        <f t="shared" si="18"/>
        <v>0</v>
      </c>
      <c r="H69" s="46">
        <v>47046.625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12095</v>
      </c>
      <c r="F70" s="46">
        <v>11498.75</v>
      </c>
      <c r="G70" s="21">
        <f t="shared" si="18"/>
        <v>-4.9297230260438196E-2</v>
      </c>
      <c r="H70" s="46">
        <v>11498.75</v>
      </c>
      <c r="I70" s="21">
        <f t="shared" si="19"/>
        <v>0</v>
      </c>
    </row>
    <row r="71" spans="1:9" ht="16.5" x14ac:dyDescent="0.3">
      <c r="A71" s="37"/>
      <c r="B71" s="34" t="s">
        <v>62</v>
      </c>
      <c r="C71" s="15" t="s">
        <v>131</v>
      </c>
      <c r="D71" s="13" t="s">
        <v>125</v>
      </c>
      <c r="E71" s="47">
        <v>7424.666666666667</v>
      </c>
      <c r="F71" s="46">
        <v>7776.3</v>
      </c>
      <c r="G71" s="21">
        <f t="shared" si="18"/>
        <v>4.7360150848522922E-2</v>
      </c>
      <c r="H71" s="46">
        <v>7776.3</v>
      </c>
      <c r="I71" s="21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3431</v>
      </c>
      <c r="F72" s="46">
        <v>3640</v>
      </c>
      <c r="G72" s="21">
        <f t="shared" si="18"/>
        <v>6.0915185077236957E-2</v>
      </c>
      <c r="H72" s="46">
        <v>3640</v>
      </c>
      <c r="I72" s="21">
        <f t="shared" si="19"/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3695.6222222222218</v>
      </c>
      <c r="F73" s="58">
        <v>3883.3333333333335</v>
      </c>
      <c r="G73" s="31">
        <f t="shared" si="18"/>
        <v>5.0792829954961885E-2</v>
      </c>
      <c r="H73" s="58">
        <v>3862.5</v>
      </c>
      <c r="I73" s="31">
        <f t="shared" si="19"/>
        <v>5.3937432578209672E-3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80069.413888888899</v>
      </c>
      <c r="F74" s="86">
        <f>SUM(F68:F73)</f>
        <v>80300.508333333331</v>
      </c>
      <c r="G74" s="110">
        <f t="shared" ref="G74" si="20">(F74-E74)/E74</f>
        <v>2.8861762965458745E-3</v>
      </c>
      <c r="H74" s="86">
        <f>SUM(H68:H73)</f>
        <v>80279.675000000003</v>
      </c>
      <c r="I74" s="111">
        <f t="shared" ref="I74" si="21">(F74-H74)/H74</f>
        <v>2.595094378910787E-4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3607.3199999999997</v>
      </c>
      <c r="F76" s="43">
        <v>3725.8</v>
      </c>
      <c r="G76" s="21">
        <f>(F76-E76)/E76</f>
        <v>3.2844327644899945E-2</v>
      </c>
      <c r="H76" s="43">
        <v>3725.8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2748.3333333333335</v>
      </c>
      <c r="F77" s="47">
        <v>2780.3333333333335</v>
      </c>
      <c r="G77" s="21">
        <f>(F77-E77)/E77</f>
        <v>1.1643420254699817E-2</v>
      </c>
      <c r="H77" s="47">
        <v>2780.3333333333335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1314.9555555555555</v>
      </c>
      <c r="F78" s="47">
        <v>1339.875</v>
      </c>
      <c r="G78" s="21">
        <f>(F78-E78)/E78</f>
        <v>1.8950788366315745E-2</v>
      </c>
      <c r="H78" s="47">
        <v>1339.875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2144.8333333333335</v>
      </c>
      <c r="F79" s="47">
        <v>2218.3000000000002</v>
      </c>
      <c r="G79" s="21">
        <f>(F79-E79)/E79</f>
        <v>3.4252855699743581E-2</v>
      </c>
      <c r="H79" s="47">
        <v>2218.3000000000002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1607.2777777777778</v>
      </c>
      <c r="F80" s="50">
        <v>1645.5</v>
      </c>
      <c r="G80" s="21">
        <f>(F80-E80)/E80</f>
        <v>2.3780719643289174E-2</v>
      </c>
      <c r="H80" s="50">
        <v>1605</v>
      </c>
      <c r="I80" s="21">
        <f>(F80-H80)/H80</f>
        <v>2.5233644859813085E-2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11422.72</v>
      </c>
      <c r="F81" s="86">
        <f>SUM(F76:F80)</f>
        <v>11709.808333333334</v>
      </c>
      <c r="G81" s="110">
        <f t="shared" ref="G81" si="22">(F81-E81)/E81</f>
        <v>2.5133097312490804E-2</v>
      </c>
      <c r="H81" s="86">
        <f>SUM(H76:H80)</f>
        <v>11669.308333333334</v>
      </c>
      <c r="I81" s="111">
        <f t="shared" ref="I81" si="23">(F81-H81)/H81</f>
        <v>3.4706427187558243E-3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76</v>
      </c>
      <c r="C83" s="15" t="s">
        <v>143</v>
      </c>
      <c r="D83" s="20" t="s">
        <v>161</v>
      </c>
      <c r="E83" s="43">
        <v>1431</v>
      </c>
      <c r="F83" s="136">
        <v>1265</v>
      </c>
      <c r="G83" s="22">
        <f t="shared" ref="G83:G89" si="24">(F83-E83)/E83</f>
        <v>-0.11600279524807827</v>
      </c>
      <c r="H83" s="136">
        <v>1269.4444444444443</v>
      </c>
      <c r="I83" s="22">
        <f t="shared" ref="I83:I89" si="25">(F83-H83)/H83</f>
        <v>-3.5010940919036407E-3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1466.4285714285713</v>
      </c>
      <c r="G84" s="21">
        <f t="shared" si="24"/>
        <v>0</v>
      </c>
      <c r="H84" s="47">
        <v>1466.4285714285713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882</v>
      </c>
      <c r="F85" s="47">
        <v>803.66666666666663</v>
      </c>
      <c r="G85" s="21">
        <f t="shared" si="24"/>
        <v>-8.8813303099017429E-2</v>
      </c>
      <c r="H85" s="47">
        <v>803.66666666666663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1467.22</v>
      </c>
      <c r="F86" s="47">
        <v>1531.3</v>
      </c>
      <c r="G86" s="21">
        <f t="shared" si="24"/>
        <v>4.367443191886692E-2</v>
      </c>
      <c r="H86" s="47">
        <v>1531.3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1745.5</v>
      </c>
      <c r="F87" s="61">
        <v>1937.3</v>
      </c>
      <c r="G87" s="21">
        <f t="shared" si="24"/>
        <v>0.10988255514179315</v>
      </c>
      <c r="H87" s="61">
        <v>1937.3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8830</v>
      </c>
      <c r="G88" s="21">
        <f t="shared" si="24"/>
        <v>9.1428571428571435E-3</v>
      </c>
      <c r="H88" s="61">
        <v>8830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3910.8</v>
      </c>
      <c r="F89" s="50">
        <v>3988.8</v>
      </c>
      <c r="G89" s="23">
        <f t="shared" si="24"/>
        <v>1.9944768333844738E-2</v>
      </c>
      <c r="H89" s="50">
        <v>3988.8</v>
      </c>
      <c r="I89" s="23">
        <f t="shared" si="25"/>
        <v>0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19652.948571428573</v>
      </c>
      <c r="F90" s="86">
        <f>SUM(F83:F89)</f>
        <v>19822.495238095238</v>
      </c>
      <c r="G90" s="120">
        <f t="shared" ref="G90:G91" si="26">(F90-E90)/E90</f>
        <v>8.6270345668716577E-3</v>
      </c>
      <c r="H90" s="86">
        <f>SUM(H83:H89)</f>
        <v>19826.939682539683</v>
      </c>
      <c r="I90" s="111">
        <f t="shared" ref="I90:I91" si="27">(F90-H90)/H90</f>
        <v>-2.2416189868975042E-4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344160.48394880944</v>
      </c>
      <c r="F91" s="106">
        <f>SUM(F32,F39,F47,F55,F66,F74,F81,F90)</f>
        <v>352649.60285714286</v>
      </c>
      <c r="G91" s="108">
        <f t="shared" si="26"/>
        <v>2.466616390973024E-2</v>
      </c>
      <c r="H91" s="106">
        <f>SUM(H32,H39,H47,H55,H66,H74,H81,H90)</f>
        <v>352986.5778571429</v>
      </c>
      <c r="I91" s="121">
        <f t="shared" si="27"/>
        <v>-9.5463969776327302E-4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22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125" customWidth="1"/>
    <col min="4" max="6" width="13.125" customWidth="1"/>
    <col min="7" max="7" width="8.7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1500</v>
      </c>
      <c r="E16" s="135">
        <v>2000</v>
      </c>
      <c r="F16" s="135">
        <v>1500</v>
      </c>
      <c r="G16" s="135">
        <v>2250</v>
      </c>
      <c r="H16" s="136">
        <v>1750</v>
      </c>
      <c r="I16" s="83">
        <v>1800</v>
      </c>
    </row>
    <row r="17" spans="1:9" ht="16.5" x14ac:dyDescent="0.3">
      <c r="A17" s="92"/>
      <c r="B17" s="141" t="s">
        <v>5</v>
      </c>
      <c r="C17" s="15" t="s">
        <v>164</v>
      </c>
      <c r="D17" s="93">
        <v>1500</v>
      </c>
      <c r="E17" s="93">
        <v>1250</v>
      </c>
      <c r="F17" s="93">
        <v>1500</v>
      </c>
      <c r="G17" s="93">
        <v>1500</v>
      </c>
      <c r="H17" s="32">
        <v>1000</v>
      </c>
      <c r="I17" s="83">
        <v>1350</v>
      </c>
    </row>
    <row r="18" spans="1:9" ht="16.5" x14ac:dyDescent="0.3">
      <c r="A18" s="92"/>
      <c r="B18" s="141" t="s">
        <v>6</v>
      </c>
      <c r="C18" s="15" t="s">
        <v>165</v>
      </c>
      <c r="D18" s="93">
        <v>1000</v>
      </c>
      <c r="E18" s="93">
        <v>1250</v>
      </c>
      <c r="F18" s="93">
        <v>1625</v>
      </c>
      <c r="G18" s="93">
        <v>1250</v>
      </c>
      <c r="H18" s="32">
        <v>1333</v>
      </c>
      <c r="I18" s="83">
        <v>1291.5999999999999</v>
      </c>
    </row>
    <row r="19" spans="1:9" ht="16.5" x14ac:dyDescent="0.3">
      <c r="A19" s="92"/>
      <c r="B19" s="141" t="s">
        <v>7</v>
      </c>
      <c r="C19" s="15" t="s">
        <v>166</v>
      </c>
      <c r="D19" s="93">
        <v>1000</v>
      </c>
      <c r="E19" s="93">
        <v>750</v>
      </c>
      <c r="F19" s="93">
        <v>1375</v>
      </c>
      <c r="G19" s="93">
        <v>825</v>
      </c>
      <c r="H19" s="32">
        <v>833</v>
      </c>
      <c r="I19" s="83">
        <v>956.6</v>
      </c>
    </row>
    <row r="20" spans="1:9" ht="16.5" x14ac:dyDescent="0.3">
      <c r="A20" s="92"/>
      <c r="B20" s="141" t="s">
        <v>8</v>
      </c>
      <c r="C20" s="15" t="s">
        <v>167</v>
      </c>
      <c r="D20" s="93">
        <v>2000</v>
      </c>
      <c r="E20" s="93">
        <v>1500</v>
      </c>
      <c r="F20" s="93">
        <v>2000</v>
      </c>
      <c r="G20" s="93">
        <v>1750</v>
      </c>
      <c r="H20" s="32">
        <v>1500</v>
      </c>
      <c r="I20" s="83">
        <v>1750</v>
      </c>
    </row>
    <row r="21" spans="1:9" ht="16.5" x14ac:dyDescent="0.3">
      <c r="A21" s="92"/>
      <c r="B21" s="141" t="s">
        <v>9</v>
      </c>
      <c r="C21" s="15" t="s">
        <v>168</v>
      </c>
      <c r="D21" s="93">
        <v>1500</v>
      </c>
      <c r="E21" s="93">
        <v>1250</v>
      </c>
      <c r="F21" s="93">
        <v>1500</v>
      </c>
      <c r="G21" s="93">
        <v>2250</v>
      </c>
      <c r="H21" s="32">
        <v>1166</v>
      </c>
      <c r="I21" s="83">
        <v>1533.2</v>
      </c>
    </row>
    <row r="22" spans="1:9" ht="16.5" x14ac:dyDescent="0.3">
      <c r="A22" s="92"/>
      <c r="B22" s="141" t="s">
        <v>10</v>
      </c>
      <c r="C22" s="15" t="s">
        <v>169</v>
      </c>
      <c r="D22" s="93">
        <v>1500</v>
      </c>
      <c r="E22" s="93">
        <v>1250</v>
      </c>
      <c r="F22" s="93">
        <v>1500</v>
      </c>
      <c r="G22" s="93">
        <v>1000</v>
      </c>
      <c r="H22" s="32">
        <v>1083</v>
      </c>
      <c r="I22" s="83">
        <v>1266.5999999999999</v>
      </c>
    </row>
    <row r="23" spans="1:9" ht="16.5" x14ac:dyDescent="0.3">
      <c r="A23" s="92"/>
      <c r="B23" s="141" t="s">
        <v>11</v>
      </c>
      <c r="C23" s="15" t="s">
        <v>170</v>
      </c>
      <c r="D23" s="93">
        <v>500</v>
      </c>
      <c r="E23" s="93">
        <v>350</v>
      </c>
      <c r="F23" s="93">
        <v>500</v>
      </c>
      <c r="G23" s="93">
        <v>500</v>
      </c>
      <c r="H23" s="32">
        <v>450</v>
      </c>
      <c r="I23" s="83">
        <v>460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750</v>
      </c>
      <c r="G24" s="93">
        <v>500</v>
      </c>
      <c r="H24" s="32">
        <v>500</v>
      </c>
      <c r="I24" s="83">
        <v>525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350</v>
      </c>
      <c r="F25" s="93">
        <v>750</v>
      </c>
      <c r="G25" s="93">
        <v>500</v>
      </c>
      <c r="H25" s="32">
        <v>500</v>
      </c>
      <c r="I25" s="83">
        <v>520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350</v>
      </c>
      <c r="F26" s="93">
        <v>750</v>
      </c>
      <c r="G26" s="93">
        <v>500</v>
      </c>
      <c r="H26" s="32">
        <v>500</v>
      </c>
      <c r="I26" s="83">
        <v>520</v>
      </c>
    </row>
    <row r="27" spans="1:9" ht="16.5" x14ac:dyDescent="0.3">
      <c r="A27" s="92"/>
      <c r="B27" s="141" t="s">
        <v>15</v>
      </c>
      <c r="C27" s="15" t="s">
        <v>174</v>
      </c>
      <c r="D27" s="93">
        <v>1125</v>
      </c>
      <c r="E27" s="93">
        <v>1000</v>
      </c>
      <c r="F27" s="93">
        <v>1500</v>
      </c>
      <c r="G27" s="93">
        <v>1000</v>
      </c>
      <c r="H27" s="32">
        <v>1083</v>
      </c>
      <c r="I27" s="83">
        <v>1141.5999999999999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350</v>
      </c>
      <c r="F28" s="93">
        <v>750</v>
      </c>
      <c r="G28" s="93">
        <v>500</v>
      </c>
      <c r="H28" s="32">
        <v>500</v>
      </c>
      <c r="I28" s="83">
        <v>520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750</v>
      </c>
      <c r="F29" s="93">
        <v>1000</v>
      </c>
      <c r="G29" s="93">
        <v>1000</v>
      </c>
      <c r="H29" s="32">
        <v>1000</v>
      </c>
      <c r="I29" s="83">
        <v>937.5</v>
      </c>
    </row>
    <row r="30" spans="1:9" ht="16.5" x14ac:dyDescent="0.3">
      <c r="A30" s="92"/>
      <c r="B30" s="141" t="s">
        <v>18</v>
      </c>
      <c r="C30" s="15" t="s">
        <v>177</v>
      </c>
      <c r="D30" s="93">
        <v>1000</v>
      </c>
      <c r="E30" s="93">
        <v>1250</v>
      </c>
      <c r="F30" s="93">
        <v>1500</v>
      </c>
      <c r="G30" s="93">
        <v>1000</v>
      </c>
      <c r="H30" s="32">
        <v>833</v>
      </c>
      <c r="I30" s="83">
        <v>1116.5999999999999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1250</v>
      </c>
      <c r="E31" s="49">
        <v>1250</v>
      </c>
      <c r="F31" s="49">
        <v>1250</v>
      </c>
      <c r="G31" s="49">
        <v>1250</v>
      </c>
      <c r="H31" s="134">
        <v>1083</v>
      </c>
      <c r="I31" s="85">
        <v>1216.5999999999999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2000</v>
      </c>
      <c r="E33" s="135">
        <v>3000</v>
      </c>
      <c r="F33" s="135">
        <v>2000</v>
      </c>
      <c r="G33" s="135">
        <v>2000</v>
      </c>
      <c r="H33" s="136">
        <v>1666</v>
      </c>
      <c r="I33" s="83">
        <v>2133.1999999999998</v>
      </c>
    </row>
    <row r="34" spans="1:9" ht="16.5" x14ac:dyDescent="0.3">
      <c r="A34" s="92"/>
      <c r="B34" s="141" t="s">
        <v>27</v>
      </c>
      <c r="C34" s="15" t="s">
        <v>180</v>
      </c>
      <c r="D34" s="93">
        <v>2000</v>
      </c>
      <c r="E34" s="93">
        <v>3000</v>
      </c>
      <c r="F34" s="93">
        <v>1500</v>
      </c>
      <c r="G34" s="93">
        <v>2000</v>
      </c>
      <c r="H34" s="32">
        <v>1666</v>
      </c>
      <c r="I34" s="83">
        <v>2033.2</v>
      </c>
    </row>
    <row r="35" spans="1:9" ht="16.5" x14ac:dyDescent="0.3">
      <c r="A35" s="92"/>
      <c r="B35" s="140" t="s">
        <v>28</v>
      </c>
      <c r="C35" s="15" t="s">
        <v>181</v>
      </c>
      <c r="D35" s="93">
        <v>1875</v>
      </c>
      <c r="E35" s="93">
        <v>1500</v>
      </c>
      <c r="F35" s="93">
        <v>2000</v>
      </c>
      <c r="G35" s="93">
        <v>1750</v>
      </c>
      <c r="H35" s="32">
        <v>1833</v>
      </c>
      <c r="I35" s="83">
        <v>1791.6</v>
      </c>
    </row>
    <row r="36" spans="1:9" ht="16.5" x14ac:dyDescent="0.3">
      <c r="A36" s="92"/>
      <c r="B36" s="141" t="s">
        <v>29</v>
      </c>
      <c r="C36" s="15" t="s">
        <v>182</v>
      </c>
      <c r="D36" s="93">
        <v>1500</v>
      </c>
      <c r="E36" s="93">
        <v>1000</v>
      </c>
      <c r="F36" s="93">
        <v>2000</v>
      </c>
      <c r="G36" s="93">
        <v>1500</v>
      </c>
      <c r="H36" s="32">
        <v>1166</v>
      </c>
      <c r="I36" s="83">
        <v>1433.2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2000</v>
      </c>
      <c r="E37" s="137">
        <v>1500</v>
      </c>
      <c r="F37" s="137">
        <v>2500</v>
      </c>
      <c r="G37" s="137">
        <v>1500</v>
      </c>
      <c r="H37" s="138">
        <v>1166</v>
      </c>
      <c r="I37" s="83">
        <v>1733.2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30000</v>
      </c>
      <c r="E39" s="42">
        <v>27000</v>
      </c>
      <c r="F39" s="42">
        <v>30000</v>
      </c>
      <c r="G39" s="42">
        <v>20000</v>
      </c>
      <c r="H39" s="136">
        <v>24333</v>
      </c>
      <c r="I39" s="84">
        <v>26266.6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18000</v>
      </c>
      <c r="E40" s="49">
        <v>17000</v>
      </c>
      <c r="F40" s="49">
        <v>16000</v>
      </c>
      <c r="G40" s="49">
        <v>15000</v>
      </c>
      <c r="H40" s="134">
        <v>16000</v>
      </c>
      <c r="I40" s="85">
        <v>16400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01-10-2018</vt:lpstr>
      <vt:lpstr>By Order</vt:lpstr>
      <vt:lpstr>All Stores</vt:lpstr>
      <vt:lpstr>'01-10-2018'!Print_Titles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2018-10-05T07:10:04Z</cp:lastPrinted>
  <dcterms:created xsi:type="dcterms:W3CDTF">2010-10-20T06:23:14Z</dcterms:created>
  <dcterms:modified xsi:type="dcterms:W3CDTF">2018-10-05T07:11:45Z</dcterms:modified>
</cp:coreProperties>
</file>