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08-10-2018" sheetId="9" r:id="rId4"/>
    <sheet name="By Order" sheetId="11" r:id="rId5"/>
    <sheet name="All Stores" sheetId="12" r:id="rId6"/>
  </sheets>
  <definedNames>
    <definedName name="_xlnm.Print_Titles" localSheetId="3">'08-10-2018'!$12:$14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0" i="11"/>
  <c r="G80" i="11"/>
  <c r="I79" i="11"/>
  <c r="G79" i="11"/>
  <c r="I76" i="11"/>
  <c r="G76" i="11"/>
  <c r="I78" i="11"/>
  <c r="G78" i="11"/>
  <c r="I77" i="11"/>
  <c r="G77" i="11"/>
  <c r="I72" i="11"/>
  <c r="G72" i="11"/>
  <c r="I69" i="11"/>
  <c r="G69" i="11"/>
  <c r="I73" i="11"/>
  <c r="G73" i="11"/>
  <c r="I68" i="11"/>
  <c r="G68" i="11"/>
  <c r="I71" i="11"/>
  <c r="G71" i="11"/>
  <c r="I70" i="11"/>
  <c r="G70" i="11"/>
  <c r="I64" i="11"/>
  <c r="G64" i="11"/>
  <c r="I63" i="11"/>
  <c r="G63" i="11"/>
  <c r="I65" i="11"/>
  <c r="G65" i="11"/>
  <c r="I62" i="11"/>
  <c r="G62" i="11"/>
  <c r="I57" i="11"/>
  <c r="G57" i="11"/>
  <c r="I61" i="11"/>
  <c r="G61" i="11"/>
  <c r="I60" i="11"/>
  <c r="G60" i="11"/>
  <c r="I59" i="11"/>
  <c r="G59" i="11"/>
  <c r="I58" i="11"/>
  <c r="G58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6" i="11"/>
  <c r="G46" i="11"/>
  <c r="I43" i="11"/>
  <c r="G43" i="11"/>
  <c r="I45" i="11"/>
  <c r="G45" i="11"/>
  <c r="I44" i="11"/>
  <c r="G44" i="11"/>
  <c r="I41" i="11"/>
  <c r="G41" i="11"/>
  <c r="I42" i="11"/>
  <c r="G42" i="11"/>
  <c r="I35" i="11"/>
  <c r="G35" i="11"/>
  <c r="I36" i="11"/>
  <c r="G36" i="11"/>
  <c r="I34" i="11"/>
  <c r="G34" i="11"/>
  <c r="I38" i="11"/>
  <c r="G38" i="11"/>
  <c r="I37" i="11"/>
  <c r="G37" i="11"/>
  <c r="I19" i="11"/>
  <c r="G19" i="11"/>
  <c r="I27" i="11"/>
  <c r="G27" i="11"/>
  <c r="I30" i="11"/>
  <c r="G30" i="11"/>
  <c r="I18" i="11"/>
  <c r="G18" i="11"/>
  <c r="I25" i="11"/>
  <c r="G25" i="11"/>
  <c r="I24" i="11"/>
  <c r="G24" i="11"/>
  <c r="I23" i="11"/>
  <c r="G23" i="11"/>
  <c r="I21" i="11"/>
  <c r="G21" i="11"/>
  <c r="I20" i="11"/>
  <c r="G20" i="11"/>
  <c r="I29" i="11"/>
  <c r="G29" i="11"/>
  <c r="I31" i="11"/>
  <c r="G31" i="11"/>
  <c r="I16" i="11"/>
  <c r="G16" i="11"/>
  <c r="I22" i="11"/>
  <c r="G22" i="11"/>
  <c r="I28" i="11"/>
  <c r="G28" i="11"/>
  <c r="I26" i="11"/>
  <c r="G26" i="11"/>
  <c r="I17" i="11"/>
  <c r="G17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<sst xmlns="http://schemas.openxmlformats.org/spreadsheetml/2006/main" count="848" uniqueCount="225">
  <si>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</si>
  <si>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</si>
  <si>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</si>
  <si>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</si>
  <si>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</si>
  <si>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</si>
  <si>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</si>
  <si>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</si>
  <si>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</si>
  <si>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</si>
  <si>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</si>
  <si>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</si>
  <si>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</si>
  <si>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</si>
  <si>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</si>
  <si>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</si>
  <si>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</si>
  <si>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</si>
  <si>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</si>
  <si>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</si>
  <si>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</si>
  <si>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</si>
  <si>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</si>
  <si>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</si>
  <si>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</si>
  <si>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</si>
  <si>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</si>
  <si>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</si>
  <si>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</si>
  <si>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</si>
  <si>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</si>
  <si>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</si>
  <si>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</si>
  <si>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</si>
  <si>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</si>
  <si>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</si>
  <si>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</si>
  <si>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</si>
  <si>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</si>
  <si>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</si>
  <si>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</si>
  <si>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</si>
  <si>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</si>
  <si>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</si>
  <si>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</si>
  <si>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</si>
  <si>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</si>
  <si>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</si>
  <si>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</si>
  <si>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</si>
  <si>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</si>
  <si>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</si>
  <si>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</si>
  <si>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</si>
  <si>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</si>
  <si>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</si>
  <si>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</si>
  <si>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</si>
  <si>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</si>
  <si>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</si>
  <si>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</si>
  <si>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</si>
  <si>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</si>
  <si>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</si>
  <si>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</si>
  <si>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</si>
  <si>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</si>
  <si>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</si>
  <si>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</si>
  <si>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</si>
  <si>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</si>
  <si>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</si>
  <si>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</si>
  <si>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</si>
  <si>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</si>
  <si>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</si>
  <si>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</si>
  <si>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</si>
  <si>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</si>
  <si>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</si>
  <si>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</si>
  <si>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</si>
  <si>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</si>
  <si>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</si>
  <si>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</si>
  <si>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</si>
  <si>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</si>
  <si>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</si>
  <si>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</si>
  <si>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</si>
  <si>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</si>
  <si>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</si>
  <si>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</si>
  <si>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</si>
  <si>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</si>
  <si>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</si>
  <si>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</si>
  <si>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</si>
  <si>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</si>
  <si>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</si>
  <si>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</si>
  <si>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</si>
  <si>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</si>
  <si>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</si>
  <si>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</si>
  <si>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</si>
  <si>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</si>
  <si>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</si>
  <si>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</si>
  <si>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</si>
  <si>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</si>
  <si>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</si>
  <si>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</si>
  <si>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</si>
  <si>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</si>
  <si>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</si>
  <si>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</si>
  <si>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</si>
  <si>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</si>
  <si>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</si>
  <si>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</si>
  <si>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</si>
  <si>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</si>
  <si>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</si>
  <si>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</si>
  <si>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</si>
  <si>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</si>
  <si>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</si>
  <si>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</si>
  <si>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</si>
  <si>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</si>
  <si>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</si>
  <si>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</si>
  <si>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</si>
  <si>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</si>
  <si>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</si>
  <si>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</si>
  <si>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</si>
  <si>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</si>
  <si>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</si>
  <si>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</si>
  <si>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</si>
  <si>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</si>
  <si>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</si>
  <si>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</si>
  <si>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</si>
  <si>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</si>
  <si>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</si>
  <si>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</si>
  <si>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</si>
  <si>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</si>
  <si>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</si>
  <si>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</si>
  <si>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</si>
  <si>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</si>
  <si>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</si>
  <si>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</si>
  <si>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</si>
  <si>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</si>
  <si>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</si>
  <si>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</si>
  <si>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</si>
  <si>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</si>
  <si>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</si>
  <si>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</si>
  <si>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</si>
  <si>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</si>
  <si>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</si>
  <si>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</si>
  <si>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</si>
  <si>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</si>
  <si>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</si>
  <si>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</si>
  <si>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</si>
  <si>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</si>
  <si>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</si>
  <si>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</si>
  <si>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</si>
  <si>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</si>
  <si>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</si>
  <si>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</si>
  <si>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</si>
  <si>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</si>
  <si>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</si>
  <si>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</si>
  <si>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</si>
  <si>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</si>
  <si>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</si>
  <si>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</si>
  <si>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</si>
  <si>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</si>
  <si>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</si>
  <si>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</si>
  <si>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</si>
  <si>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</si>
  <si>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</si>
  <si>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</si>
  <si>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</si>
  <si>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</si>
  <si>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</si>
  <si>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</si>
  <si>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</si>
  <si>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</si>
  <si>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</si>
  <si>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</si>
  <si>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</si>
  <si>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</si>
  <si>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</si>
  <si>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</si>
  <si>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</si>
  <si>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</si>
  <si>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</si>
  <si>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</si>
  <si>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</si>
  <si>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</si>
  <si>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</si>
  <si>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</si>
  <si>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2017 (ل.ل.)</t>
  </si>
  <si>
    <t>معدل أسعار  السوبرماركات في 01-10-2018 (ل.ل.)</t>
  </si>
  <si>
    <t>معدل أسعار المحلات والملاحم في 01-10-2018 (ل.ل.)</t>
  </si>
  <si>
    <t>المعدل العام للأسعار في 01-10-2018  (ل.ل.)</t>
  </si>
  <si>
    <t xml:space="preserve"> التاريخ 8 تشرين الأول 2018</t>
  </si>
  <si>
    <t>معدل أسعار  السوبرماركات في 08-10-2018 (ل.ل.)</t>
  </si>
  <si>
    <t>معدل أسعار المحلات والملاحم في 08-10-2018 (ل.ل.)</t>
  </si>
  <si>
    <t>المعدل العام للأسعار في 08-10-2018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</si>
</sst>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1621.6100000000001</v>
      </c>
      <c r="F15" s="43">
        <v>1719.8</v>
      </c>
      <c r="G15" s="45">
        <f>(F15-E15)/E15</f>
        <v>6.055093394835985E-2</v>
      </c>
      <c r="H15" s="43">
        <v>1688.8</v>
      </c>
      <c r="I15" s="45">
        <f>(F15-H15)/H15</f>
        <v>1.8356229275225011E-2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1350.452</v>
      </c>
      <c r="F16" s="47">
        <v>1353.8</v>
      </c>
      <c r="G16" s="48">
        <f>(F16-E16)/E16</f>
        <v>2.4791699371765575E-3</v>
      </c>
      <c r="H16" s="47">
        <v>1328.8</v>
      </c>
      <c r="I16" s="44">
        <f t="shared" ref="I16:I30" si="0">(F16-H16)/H16</f>
        <v>1.8813967489464178E-2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1351.0786000000001</v>
      </c>
      <c r="F17" s="47">
        <v>1138.8</v>
      </c>
      <c r="G17" s="48">
        <f t="shared" ref="G17:G79" si="1">(F17-E17)/E17</f>
        <v>-0.1571178760436292</v>
      </c>
      <c r="H17" s="47">
        <v>1114.8</v>
      </c>
      <c r="I17" s="44">
        <f t="shared" si="0"/>
        <v>2.1528525296017224E-2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811.80600000000004</v>
      </c>
      <c r="F18" s="47">
        <v>668.8</v>
      </c>
      <c r="G18" s="48">
        <f>(F18-E18)/E18</f>
        <v>-0.17615785052093735</v>
      </c>
      <c r="H18" s="47">
        <v>738.8</v>
      </c>
      <c r="I18" s="44">
        <f>(F18-H18)/H18</f>
        <v>-9.4748240389821339E-2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2082.443711111111</v>
      </c>
      <c r="F19" s="47">
        <v>1854.8</v>
      </c>
      <c r="G19" s="48">
        <f>(F19-E19)/E19</f>
        <v>-0.10931566116120817</v>
      </c>
      <c r="H19" s="47">
        <v>2154.8000000000002</v>
      </c>
      <c r="I19" s="44">
        <f t="shared" si="0"/>
        <v>-0.13922405791720818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1323.0254</v>
      </c>
      <c r="F20" s="47">
        <v>1314.8</v>
      </c>
      <c r="G20" s="48">
        <f t="shared" si="1"/>
        <v>-6.2171141990169168E-3</v>
      </c>
      <c r="H20" s="47">
        <v>1133.8</v>
      </c>
      <c r="I20" s="44">
        <f t="shared" si="0"/>
        <v>0.15964014817428118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1442.4926</v>
      </c>
      <c r="F21" s="47">
        <v>1408.8</v>
      </c>
      <c r="G21" s="48">
        <f t="shared" si="1"/>
        <v>-2.3357208210288277E-2</v>
      </c>
      <c r="H21" s="47">
        <v>1384.8</v>
      </c>
      <c r="I21" s="44">
        <f t="shared" si="0"/>
        <v>1.7331022530329289E-2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456.56659999999999</v>
      </c>
      <c r="F22" s="47">
        <v>422.3</v>
      </c>
      <c r="G22" s="48">
        <f t="shared" si="1"/>
        <v>-7.5052796240460823E-2</v>
      </c>
      <c r="H22" s="47">
        <v>457.3</v>
      </c>
      <c r="I22" s="44">
        <f>(F22-H22)/H22</f>
        <v>-7.6536190684452221E-2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519.19162499999993</v>
      </c>
      <c r="F23" s="47">
        <v>607.29999999999995</v>
      </c>
      <c r="G23" s="48">
        <f t="shared" si="1"/>
        <v>0.16970299742412068</v>
      </c>
      <c r="H23" s="47">
        <v>609.79999999999995</v>
      </c>
      <c r="I23" s="44">
        <f t="shared" si="0"/>
        <v>-4.0997048212528704E-3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538.39869999999996</v>
      </c>
      <c r="F24" s="47">
        <v>579.79999999999995</v>
      </c>
      <c r="G24" s="48">
        <f t="shared" si="1"/>
        <v>7.6897102463286029E-2</v>
      </c>
      <c r="H24" s="47">
        <v>579.79999999999995</v>
      </c>
      <c r="I24" s="44">
        <f t="shared" si="0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524.73069999999996</v>
      </c>
      <c r="F25" s="47">
        <v>609.79999999999995</v>
      </c>
      <c r="G25" s="48">
        <f t="shared" si="1"/>
        <v>0.1621199217046001</v>
      </c>
      <c r="H25" s="47">
        <v>579.79999999999995</v>
      </c>
      <c r="I25" s="44">
        <f t="shared" si="0"/>
        <v>5.1741979993101074E-2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1497.5074000000002</v>
      </c>
      <c r="F26" s="47">
        <v>1594.8</v>
      </c>
      <c r="G26" s="48">
        <f t="shared" si="1"/>
        <v>6.4969695642238395E-2</v>
      </c>
      <c r="H26" s="47">
        <v>1669.8</v>
      </c>
      <c r="I26" s="44">
        <f t="shared" si="0"/>
        <v>-4.4915558749550846E-2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523.8646</v>
      </c>
      <c r="F27" s="47">
        <v>594.79999999999995</v>
      </c>
      <c r="G27" s="48">
        <f t="shared" si="1"/>
        <v>0.13540788974861054</v>
      </c>
      <c r="H27" s="47">
        <v>594.79999999999995</v>
      </c>
      <c r="I27" s="44">
        <f t="shared" si="0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930.625</v>
      </c>
      <c r="F28" s="47">
        <v>956.3</v>
      </c>
      <c r="G28" s="48">
        <f t="shared" si="1"/>
        <v>2.7588985896574835E-2</v>
      </c>
      <c r="H28" s="47">
        <v>956.3</v>
      </c>
      <c r="I28" s="44">
        <f t="shared" si="0"/>
        <v>0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1601.1993333333335</v>
      </c>
      <c r="F29" s="47">
        <v>1353</v>
      </c>
      <c r="G29" s="48">
        <f t="shared" si="1"/>
        <v>-0.15500839162644342</v>
      </c>
      <c r="H29" s="47">
        <v>1443</v>
      </c>
      <c r="I29" s="44">
        <f t="shared" si="0"/>
        <v>-6.2370062370062374E-2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953.54599999999982</v>
      </c>
      <c r="F30" s="50">
        <v>1093.8</v>
      </c>
      <c r="G30" s="51">
        <f t="shared" si="1"/>
        <v>0.14708676875578122</v>
      </c>
      <c r="H30" s="50">
        <v>1119.8</v>
      </c>
      <c r="I30" s="56">
        <f t="shared" si="0"/>
        <v>-2.321843186283265E-2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43">
        <v>2280</v>
      </c>
      <c r="G32" s="45">
        <f t="shared" si="1"/>
        <v>0.23813360265273376</v>
      </c>
      <c r="H32" s="43">
        <v>2280</v>
      </c>
      <c r="I32" s="44">
        <f>(F32-H32)/H32</f>
        <v>0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47">
        <v>2028.8</v>
      </c>
      <c r="G33" s="48">
        <f t="shared" si="1"/>
        <v>0.12854097252329813</v>
      </c>
      <c r="H33" s="47">
        <v>2078.8000000000002</v>
      </c>
      <c r="I33" s="44">
        <f>(F33-H33)/H33</f>
        <v>-2.4052337887242748E-2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47">
        <v>1680</v>
      </c>
      <c r="G34" s="48">
        <f t="shared" si="1"/>
        <v>1.5953983845696661E-3</v>
      </c>
      <c r="H34" s="47">
        <v>1742.5</v>
      </c>
      <c r="I34" s="44">
        <f>(F34-H34)/H34</f>
        <v>-3.5868005738880916E-2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47">
        <v>1495</v>
      </c>
      <c r="G35" s="48">
        <f t="shared" si="1"/>
        <v>5.1103412505408695E-2</v>
      </c>
      <c r="H35" s="47">
        <v>1645</v>
      </c>
      <c r="I35" s="44">
        <f>(F35-H35)/H35</f>
        <v>-9.1185410334346503E-2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50">
        <v>1443.8</v>
      </c>
      <c r="G36" s="51">
        <f t="shared" si="1"/>
        <v>-2.2912889009319818E-2</v>
      </c>
      <c r="H36" s="50">
        <v>1493.8</v>
      </c>
      <c r="I36" s="56">
        <f>(F36-H36)/H36</f>
        <v>-3.3471682956219037E-2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26662.666066666665</v>
      </c>
      <c r="F38" s="43">
        <v>28530</v>
      </c>
      <c r="G38" s="45">
        <f t="shared" si="1"/>
        <v>7.0035529405210267E-2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14825.706222222221</v>
      </c>
      <c r="F39" s="57">
        <v>14615.333333333334</v>
      </c>
      <c r="G39" s="48">
        <f t="shared" si="1"/>
        <v>-1.4189738130218697E-2</v>
      </c>
      <c r="H39" s="57">
        <v>14615.333333333334</v>
      </c>
      <c r="I39" s="44">
        <f t="shared" si="2"/>
        <v>0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10807.25</v>
      </c>
      <c r="F40" s="57">
        <v>10786</v>
      </c>
      <c r="G40" s="48">
        <f t="shared" si="1"/>
        <v>-1.966272641051146E-3</v>
      </c>
      <c r="H40" s="57">
        <v>10786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5933.3</v>
      </c>
      <c r="F41" s="47">
        <v>5850</v>
      </c>
      <c r="G41" s="48">
        <f t="shared" si="1"/>
        <v>-1.403940471575686E-2</v>
      </c>
      <c r="H41" s="47">
        <v>5850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9966.4761904761908</v>
      </c>
      <c r="F42" s="47">
        <v>9968.3333333333339</v>
      </c>
      <c r="G42" s="48">
        <f t="shared" si="1"/>
        <v>1.8633896491096559E-4</v>
      </c>
      <c r="H42" s="47">
        <v>9968.5714285714294</v>
      </c>
      <c r="I42" s="44">
        <f t="shared" si="2"/>
        <v>-2.3884589662766969E-5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12226.75</v>
      </c>
      <c r="F43" s="50">
        <v>12860</v>
      </c>
      <c r="G43" s="51">
        <f t="shared" si="1"/>
        <v>5.1792176988979081E-2</v>
      </c>
      <c r="H43" s="50">
        <v>12810</v>
      </c>
      <c r="I43" s="59">
        <f t="shared" si="2"/>
        <v>3.9032006245120999E-3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6725.8</v>
      </c>
      <c r="F45" s="43">
        <v>6330</v>
      </c>
      <c r="G45" s="45">
        <f t="shared" si="1"/>
        <v>-5.8848018079633677E-2</v>
      </c>
      <c r="H45" s="43">
        <v>6330</v>
      </c>
      <c r="I45" s="44">
        <f t="shared" ref="I45:I49" si="3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6058.7555555555555</v>
      </c>
      <c r="F46" s="47">
        <v>6144.4444444444443</v>
      </c>
      <c r="G46" s="48">
        <f t="shared" si="1"/>
        <v>1.4142984991417376E-2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19194.7</v>
      </c>
      <c r="F47" s="47">
        <v>19273.75</v>
      </c>
      <c r="G47" s="48">
        <f t="shared" si="1"/>
        <v>4.1183243291116438E-3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18884.285142857145</v>
      </c>
      <c r="F48" s="47">
        <v>18816.34888888889</v>
      </c>
      <c r="G48" s="48">
        <f t="shared" si="1"/>
        <v>-3.5975020210892981E-3</v>
      </c>
      <c r="H48" s="47">
        <v>18816.34888888889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2237.5</v>
      </c>
      <c r="G49" s="48">
        <f t="shared" si="1"/>
        <v>0.13258370091835991</v>
      </c>
      <c r="H49" s="47">
        <v>2237.5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24047.555555555555</v>
      </c>
      <c r="F50" s="50">
        <v>27101</v>
      </c>
      <c r="G50" s="56">
        <f t="shared" si="1"/>
        <v>0.12697525273994126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3827.8333333333335</v>
      </c>
      <c r="F53" s="70">
        <v>3347.1428571428573</v>
      </c>
      <c r="G53" s="48">
        <f t="shared" si="1"/>
        <v>-0.12557769221678308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2059.02</v>
      </c>
      <c r="F54" s="70">
        <v>2031.6666666666667</v>
      </c>
      <c r="G54" s="48">
        <f t="shared" si="1"/>
        <v>-1.328463702797119E-2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2155.8333333333335</v>
      </c>
      <c r="I56" s="88">
        <f t="shared" si="4"/>
        <v>-3.8268264398917666E-2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4566.666666666667</v>
      </c>
      <c r="F57" s="50">
        <v>4761.666666666667</v>
      </c>
      <c r="G57" s="51">
        <f t="shared" si="1"/>
        <v>4.2700729927007297E-2</v>
      </c>
      <c r="H57" s="50">
        <v>4761.666666666667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5561.3350000000009</v>
      </c>
      <c r="F58" s="68">
        <v>5138.75</v>
      </c>
      <c r="G58" s="44">
        <f t="shared" si="1"/>
        <v>-7.5986251502562038E-2</v>
      </c>
      <c r="H58" s="68">
        <v>5107.5</v>
      </c>
      <c r="I58" s="44">
        <f t="shared" si="4"/>
        <v>6.1184532550171318E-3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4663.82</v>
      </c>
      <c r="F59" s="70">
        <v>5039.5</v>
      </c>
      <c r="G59" s="48">
        <f t="shared" si="1"/>
        <v>8.0551993859111271E-2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17924.125</v>
      </c>
      <c r="F60" s="73">
        <v>21480</v>
      </c>
      <c r="G60" s="51">
        <f t="shared" si="1"/>
        <v>0.19838485839615602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6455.5</v>
      </c>
      <c r="I62" s="44">
        <f t="shared" ref="I62:I67" si="5">(F62-H62)/H62</f>
        <v>-3.8726667183022231E-3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12095</v>
      </c>
      <c r="F64" s="46">
        <v>10658.75</v>
      </c>
      <c r="G64" s="48">
        <f t="shared" si="1"/>
        <v>-0.1187474162877222</v>
      </c>
      <c r="H64" s="46">
        <v>11498.75</v>
      </c>
      <c r="I64" s="87">
        <f t="shared" si="5"/>
        <v>-7.305141863246005E-2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7424.666666666667</v>
      </c>
      <c r="F65" s="46">
        <v>7796.3</v>
      </c>
      <c r="G65" s="48">
        <f t="shared" si="1"/>
        <v>5.0053874472479103E-2</v>
      </c>
      <c r="H65" s="46">
        <v>7776.3</v>
      </c>
      <c r="I65" s="87">
        <f t="shared" si="5"/>
        <v>2.5719172357033548E-3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3695.6222222222218</v>
      </c>
      <c r="F66" s="46">
        <v>3862.6</v>
      </c>
      <c r="G66" s="48">
        <f t="shared" si="1"/>
        <v>4.5182588407906142E-2</v>
      </c>
      <c r="H66" s="46">
        <v>3883.3333333333335</v>
      </c>
      <c r="I66" s="87">
        <f t="shared" si="5"/>
        <v>-5.3390557939914781E-3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3640</v>
      </c>
      <c r="G67" s="51">
        <f t="shared" si="1"/>
        <v>6.0915185077236957E-2</v>
      </c>
      <c r="H67" s="58">
        <v>3640</v>
      </c>
      <c r="I67" s="88">
        <f t="shared" si="5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3607.3199999999997</v>
      </c>
      <c r="F69" s="43">
        <v>3725.8</v>
      </c>
      <c r="G69" s="45">
        <f t="shared" si="1"/>
        <v>3.2844327644899945E-2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1314.9555555555555</v>
      </c>
      <c r="F71" s="47">
        <v>1323.7777777777778</v>
      </c>
      <c r="G71" s="48">
        <f t="shared" si="1"/>
        <v>6.7091409933585228E-3</v>
      </c>
      <c r="H71" s="47">
        <v>1339.875</v>
      </c>
      <c r="I71" s="44">
        <f>(F71-H71)/H71</f>
        <v>-1.2013973111090342E-2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2144.8333333333335</v>
      </c>
      <c r="F72" s="47">
        <v>2218.3000000000002</v>
      </c>
      <c r="G72" s="48">
        <f t="shared" si="1"/>
        <v>3.4252855699743581E-2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1607.2777777777778</v>
      </c>
      <c r="F73" s="50">
        <v>1645.5</v>
      </c>
      <c r="G73" s="48">
        <f t="shared" si="1"/>
        <v>2.3780719643289174E-2</v>
      </c>
      <c r="H73" s="50">
        <v>1645.5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</v>
      </c>
      <c r="F76" s="32">
        <v>1265</v>
      </c>
      <c r="G76" s="48">
        <f t="shared" si="1"/>
        <v>-0.11600279524807827</v>
      </c>
      <c r="H76" s="32">
        <v>1265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803.66666666666663</v>
      </c>
      <c r="G77" s="48">
        <f t="shared" si="1"/>
        <v>-8.8813303099017429E-2</v>
      </c>
      <c r="H77" s="47">
        <v>803.66666666666663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1467.22</v>
      </c>
      <c r="F78" s="47">
        <v>1531.3</v>
      </c>
      <c r="G78" s="48">
        <f t="shared" si="1"/>
        <v>4.367443191886692E-2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1745.5</v>
      </c>
      <c r="F79" s="61">
        <v>1937.3</v>
      </c>
      <c r="G79" s="48">
        <f t="shared" si="1"/>
        <v>0.10988255514179315</v>
      </c>
      <c r="H79" s="61">
        <v>1937.3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zoomScaleNormal="100" workbookViewId="0">
      <selection activeCell="C40" sqref="C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223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1621.6100000000001</v>
      </c>
      <c r="F15" s="83">
        <v>1600</v>
      </c>
      <c r="G15" s="44">
        <f>(F15-E15)/E15</f>
        <v>-1.3326262171545641E-2</v>
      </c>
      <c r="H15" s="83">
        <v>1800</v>
      </c>
      <c r="I15" s="127">
        <f>(F15-H15)/H15</f>
        <v>-0.1111111111111111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1350.452</v>
      </c>
      <c r="F16" s="83">
        <v>1500</v>
      </c>
      <c r="G16" s="48">
        <f t="shared" ref="G16:G39" si="0">(F16-E16)/E16</f>
        <v>0.11073921916513879</v>
      </c>
      <c r="H16" s="83">
        <v>1350</v>
      </c>
      <c r="I16" s="48">
        <f>(F16-H16)/H16</f>
        <v>0.1111111111111111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1351.0786000000001</v>
      </c>
      <c r="F17" s="83">
        <v>1500</v>
      </c>
      <c r="G17" s="48">
        <f t="shared" si="0"/>
        <v>0.11022408318805431</v>
      </c>
      <c r="H17" s="83">
        <v>1291.5999999999999</v>
      </c>
      <c r="I17" s="48">
        <f t="shared" ref="I17:I29" si="1">(F17-H17)/H17</f>
        <v>0.16135026323939308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811.80600000000004</v>
      </c>
      <c r="F18" s="83">
        <v>1025</v>
      </c>
      <c r="G18" s="48">
        <f t="shared" si="0"/>
        <v>0.26261693064599173</v>
      </c>
      <c r="H18" s="83">
        <v>956.6</v>
      </c>
      <c r="I18" s="48">
        <f t="shared" si="1"/>
        <v>7.1503240643947294E-2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2082.443711111111</v>
      </c>
      <c r="F19" s="83">
        <v>1800</v>
      </c>
      <c r="G19" s="48">
        <f t="shared" si="0"/>
        <v>-0.13563089825866653</v>
      </c>
      <c r="H19" s="83">
        <v>1750</v>
      </c>
      <c r="I19" s="48">
        <f t="shared" si="1"/>
        <v>2.8571428571428571E-2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1323.0254</v>
      </c>
      <c r="F20" s="83">
        <v>1700</v>
      </c>
      <c r="G20" s="48">
        <f t="shared" si="0"/>
        <v>0.2849337586413685</v>
      </c>
      <c r="H20" s="83">
        <v>1533.2</v>
      </c>
      <c r="I20" s="48">
        <f t="shared" si="1"/>
        <v>0.10879206887555436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83">
        <v>1500</v>
      </c>
      <c r="G21" s="48">
        <f t="shared" si="0"/>
        <v>3.9866686317836193E-2</v>
      </c>
      <c r="H21" s="83">
        <v>1266.5999999999999</v>
      </c>
      <c r="I21" s="48">
        <f t="shared" si="1"/>
        <v>0.18427285646612987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456.56659999999999</v>
      </c>
      <c r="F22" s="83">
        <v>470</v>
      </c>
      <c r="G22" s="48">
        <f t="shared" si="0"/>
        <v>2.9422651591246504E-2</v>
      </c>
      <c r="H22" s="83">
        <v>460</v>
      </c>
      <c r="I22" s="48">
        <f t="shared" si="1"/>
        <v>2.1739130434782608E-2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519.19162499999993</v>
      </c>
      <c r="F23" s="83">
        <v>525</v>
      </c>
      <c r="G23" s="48">
        <f t="shared" si="0"/>
        <v>1.1187343401388784E-2</v>
      </c>
      <c r="H23" s="83">
        <v>525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538.39869999999996</v>
      </c>
      <c r="F24" s="83">
        <v>520</v>
      </c>
      <c r="G24" s="48">
        <f t="shared" si="0"/>
        <v>-3.4173002275079717E-2</v>
      </c>
      <c r="H24" s="83">
        <v>520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524.73069999999996</v>
      </c>
      <c r="F25" s="83">
        <v>520</v>
      </c>
      <c r="G25" s="48">
        <f t="shared" si="0"/>
        <v>-9.0154816556377512E-3</v>
      </c>
      <c r="H25" s="83">
        <v>520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1497.5074000000002</v>
      </c>
      <c r="F26" s="83">
        <v>1340</v>
      </c>
      <c r="G26" s="48">
        <f t="shared" si="0"/>
        <v>-0.10517971397002791</v>
      </c>
      <c r="H26" s="83">
        <v>1141.5999999999999</v>
      </c>
      <c r="I26" s="48">
        <f t="shared" si="1"/>
        <v>0.17379117028731614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523.8646</v>
      </c>
      <c r="F27" s="83">
        <v>470</v>
      </c>
      <c r="G27" s="48">
        <f t="shared" si="0"/>
        <v>-0.10282160695721757</v>
      </c>
      <c r="H27" s="83">
        <v>520</v>
      </c>
      <c r="I27" s="48">
        <f t="shared" si="1"/>
        <v>-9.6153846153846159E-2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930.625</v>
      </c>
      <c r="F28" s="83">
        <v>1125</v>
      </c>
      <c r="G28" s="48">
        <f t="shared" si="0"/>
        <v>0.20886501007387509</v>
      </c>
      <c r="H28" s="83">
        <v>937.5</v>
      </c>
      <c r="I28" s="48">
        <f t="shared" si="1"/>
        <v>0.2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1601.1993333333335</v>
      </c>
      <c r="F29" s="83">
        <v>1375</v>
      </c>
      <c r="G29" s="48">
        <f t="shared" si="0"/>
        <v>-0.1412686906772799</v>
      </c>
      <c r="H29" s="83">
        <v>1116.5999999999999</v>
      </c>
      <c r="I29" s="48">
        <f t="shared" si="1"/>
        <v>0.23141680100304507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953.54599999999982</v>
      </c>
      <c r="F30" s="95">
        <v>1175</v>
      </c>
      <c r="G30" s="51">
        <f t="shared" si="0"/>
        <v>0.23224259763031907</v>
      </c>
      <c r="H30" s="95">
        <v>1216.5999999999999</v>
      </c>
      <c r="I30" s="51">
        <f>(F30-H30)/H30</f>
        <v>-3.4193654446818933E-2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83">
        <v>2125</v>
      </c>
      <c r="G32" s="44">
        <f t="shared" si="0"/>
        <v>0.15396223931449965</v>
      </c>
      <c r="H32" s="83">
        <v>2133.1999999999998</v>
      </c>
      <c r="I32" s="45">
        <f>(F32-H32)/H32</f>
        <v>-3.843990249390502E-3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83">
        <v>2150</v>
      </c>
      <c r="G33" s="48">
        <f t="shared" si="0"/>
        <v>0.19595972541654724</v>
      </c>
      <c r="H33" s="83">
        <v>2033.2</v>
      </c>
      <c r="I33" s="48">
        <f>(F33-H33)/H33</f>
        <v>5.7446389927208318E-2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83">
        <v>1650</v>
      </c>
      <c r="G34" s="48">
        <f t="shared" si="0"/>
        <v>-1.6290233729440506E-2</v>
      </c>
      <c r="H34" s="83">
        <v>1791.6</v>
      </c>
      <c r="I34" s="48">
        <f>(F34-H34)/H34</f>
        <v>-7.9035498995311412E-2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83">
        <v>1500</v>
      </c>
      <c r="G35" s="48">
        <f t="shared" si="0"/>
        <v>5.4618808533854875E-2</v>
      </c>
      <c r="H35" s="83">
        <v>1433.2</v>
      </c>
      <c r="I35" s="48">
        <f>(F35-H35)/H35</f>
        <v>4.6608986882500668E-2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83">
        <v>1650</v>
      </c>
      <c r="G36" s="55">
        <f t="shared" si="0"/>
        <v>0.11663231274042274</v>
      </c>
      <c r="H36" s="83">
        <v>1733.2</v>
      </c>
      <c r="I36" s="48">
        <f>(F36-H36)/H36</f>
        <v>-4.8003692591737854E-2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26662.666066666665</v>
      </c>
      <c r="F38" s="84">
        <v>25800</v>
      </c>
      <c r="G38" s="45">
        <f t="shared" si="0"/>
        <v>-3.2354831452701543E-2</v>
      </c>
      <c r="H38" s="84">
        <v>26266.6</v>
      </c>
      <c r="I38" s="45">
        <f>(F38-H38)/H38</f>
        <v>-1.7764004477168669E-2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14825.706222222221</v>
      </c>
      <c r="F39" s="85">
        <v>15900</v>
      </c>
      <c r="G39" s="51">
        <f t="shared" si="0"/>
        <v>7.2461558436084622E-2</v>
      </c>
      <c r="H39" s="85">
        <v>16400</v>
      </c>
      <c r="I39" s="51">
        <f>(F39-H39)/H39</f>
        <v>-3.048780487804878E-2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223</v>
      </c>
      <c r="F12" s="164" t="s">
        <v>186</v>
      </c>
      <c r="G12" s="149" t="s">
        <v>217</v>
      </c>
      <c r="H12" s="166" t="s">
        <v>224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1719.8</v>
      </c>
      <c r="E15" s="83">
        <v>1600</v>
      </c>
      <c r="F15" s="67">
        <f t="shared" ref="F15:F30" si="0">D15-E15</f>
        <v>119.79999999999995</v>
      </c>
      <c r="G15" s="42">
        <v>1621.6100000000001</v>
      </c>
      <c r="H15" s="66">
        <f>AVERAGE(D15:E15)</f>
        <v>1659.9</v>
      </c>
      <c r="I15" s="69">
        <f>(H15-G15)/G15</f>
        <v>2.3612335888407176E-2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1353.8</v>
      </c>
      <c r="E16" s="83">
        <v>1500</v>
      </c>
      <c r="F16" s="71">
        <f t="shared" si="0"/>
        <v>-146.20000000000005</v>
      </c>
      <c r="G16" s="46">
        <v>1350.452</v>
      </c>
      <c r="H16" s="68">
        <f t="shared" ref="H16:H30" si="1">AVERAGE(D16:E16)</f>
        <v>1426.9</v>
      </c>
      <c r="I16" s="72">
        <f t="shared" ref="I16:I39" si="2">(H16-G16)/G16</f>
        <v>5.6609194551157753E-2</v>
      </c>
    </row>
    <row r="17" spans="1:9" ht="16.5" x14ac:dyDescent="0.3">
      <c r="A17" s="37"/>
      <c r="B17" s="34" t="s">
        <v>6</v>
      </c>
      <c r="C17" s="15" t="s">
        <v>165</v>
      </c>
      <c r="D17" s="47">
        <v>1138.8</v>
      </c>
      <c r="E17" s="83">
        <v>1500</v>
      </c>
      <c r="F17" s="71">
        <f t="shared" si="0"/>
        <v>-361.20000000000005</v>
      </c>
      <c r="G17" s="46">
        <v>1351.0786000000001</v>
      </c>
      <c r="H17" s="68">
        <f t="shared" si="1"/>
        <v>1319.4</v>
      </c>
      <c r="I17" s="72">
        <f t="shared" si="2"/>
        <v>-2.344689642778737E-2</v>
      </c>
    </row>
    <row r="18" spans="1:9" ht="16.5" x14ac:dyDescent="0.3">
      <c r="A18" s="37"/>
      <c r="B18" s="34" t="s">
        <v>7</v>
      </c>
      <c r="C18" s="15" t="s">
        <v>166</v>
      </c>
      <c r="D18" s="47">
        <v>668.8</v>
      </c>
      <c r="E18" s="83">
        <v>1025</v>
      </c>
      <c r="F18" s="71">
        <f t="shared" si="0"/>
        <v>-356.20000000000005</v>
      </c>
      <c r="G18" s="46">
        <v>811.80600000000004</v>
      </c>
      <c r="H18" s="68">
        <f t="shared" si="1"/>
        <v>846.9</v>
      </c>
      <c r="I18" s="72">
        <f t="shared" si="2"/>
        <v>4.3229540062527175E-2</v>
      </c>
    </row>
    <row r="19" spans="1:9" ht="16.5" x14ac:dyDescent="0.3">
      <c r="A19" s="37"/>
      <c r="B19" s="34" t="s">
        <v>8</v>
      </c>
      <c r="C19" s="15" t="s">
        <v>167</v>
      </c>
      <c r="D19" s="47">
        <v>1854.8</v>
      </c>
      <c r="E19" s="83">
        <v>1800</v>
      </c>
      <c r="F19" s="71">
        <f t="shared" si="0"/>
        <v>54.799999999999955</v>
      </c>
      <c r="G19" s="46">
        <v>2082.443711111111</v>
      </c>
      <c r="H19" s="68">
        <f t="shared" si="1"/>
        <v>1827.4</v>
      </c>
      <c r="I19" s="72">
        <f t="shared" si="2"/>
        <v>-0.12247327970993729</v>
      </c>
    </row>
    <row r="20" spans="1:9" ht="16.5" x14ac:dyDescent="0.3">
      <c r="A20" s="37"/>
      <c r="B20" s="34" t="s">
        <v>9</v>
      </c>
      <c r="C20" s="15" t="s">
        <v>168</v>
      </c>
      <c r="D20" s="47">
        <v>1314.8</v>
      </c>
      <c r="E20" s="83">
        <v>1700</v>
      </c>
      <c r="F20" s="71">
        <f t="shared" si="0"/>
        <v>-385.20000000000005</v>
      </c>
      <c r="G20" s="46">
        <v>1323.0254</v>
      </c>
      <c r="H20" s="68">
        <f t="shared" si="1"/>
        <v>1507.4</v>
      </c>
      <c r="I20" s="72">
        <f t="shared" si="2"/>
        <v>0.13935832222117586</v>
      </c>
    </row>
    <row r="21" spans="1:9" ht="16.5" x14ac:dyDescent="0.3">
      <c r="A21" s="37"/>
      <c r="B21" s="34" t="s">
        <v>10</v>
      </c>
      <c r="C21" s="15" t="s">
        <v>169</v>
      </c>
      <c r="D21" s="47">
        <v>1408.8</v>
      </c>
      <c r="E21" s="83">
        <v>1500</v>
      </c>
      <c r="F21" s="71">
        <f t="shared" si="0"/>
        <v>-91.200000000000045</v>
      </c>
      <c r="G21" s="46">
        <v>1442.4926</v>
      </c>
      <c r="H21" s="68">
        <f t="shared" si="1"/>
        <v>1454.4</v>
      </c>
      <c r="I21" s="72">
        <f t="shared" si="2"/>
        <v>8.2547390537740378E-3</v>
      </c>
    </row>
    <row r="22" spans="1:9" ht="16.5" x14ac:dyDescent="0.3">
      <c r="A22" s="37"/>
      <c r="B22" s="34" t="s">
        <v>11</v>
      </c>
      <c r="C22" s="15" t="s">
        <v>170</v>
      </c>
      <c r="D22" s="47">
        <v>422.3</v>
      </c>
      <c r="E22" s="83">
        <v>470</v>
      </c>
      <c r="F22" s="71">
        <f t="shared" si="0"/>
        <v>-47.699999999999989</v>
      </c>
      <c r="G22" s="46">
        <v>456.56659999999999</v>
      </c>
      <c r="H22" s="68">
        <f t="shared" si="1"/>
        <v>446.15</v>
      </c>
      <c r="I22" s="72">
        <f t="shared" si="2"/>
        <v>-2.2815072324607225E-2</v>
      </c>
    </row>
    <row r="23" spans="1:9" ht="16.5" x14ac:dyDescent="0.3">
      <c r="A23" s="37"/>
      <c r="B23" s="34" t="s">
        <v>12</v>
      </c>
      <c r="C23" s="15" t="s">
        <v>171</v>
      </c>
      <c r="D23" s="47">
        <v>607.29999999999995</v>
      </c>
      <c r="E23" s="83">
        <v>525</v>
      </c>
      <c r="F23" s="71">
        <f t="shared" si="0"/>
        <v>82.299999999999955</v>
      </c>
      <c r="G23" s="46">
        <v>519.19162499999993</v>
      </c>
      <c r="H23" s="68">
        <f t="shared" si="1"/>
        <v>566.15</v>
      </c>
      <c r="I23" s="72">
        <f t="shared" si="2"/>
        <v>9.0445170412754738E-2</v>
      </c>
    </row>
    <row r="24" spans="1:9" ht="16.5" x14ac:dyDescent="0.3">
      <c r="A24" s="37"/>
      <c r="B24" s="34" t="s">
        <v>13</v>
      </c>
      <c r="C24" s="15" t="s">
        <v>172</v>
      </c>
      <c r="D24" s="47">
        <v>579.79999999999995</v>
      </c>
      <c r="E24" s="83">
        <v>520</v>
      </c>
      <c r="F24" s="71">
        <f t="shared" si="0"/>
        <v>59.799999999999955</v>
      </c>
      <c r="G24" s="46">
        <v>538.39869999999996</v>
      </c>
      <c r="H24" s="68">
        <f t="shared" si="1"/>
        <v>549.9</v>
      </c>
      <c r="I24" s="72">
        <f t="shared" si="2"/>
        <v>2.1362050094103153E-2</v>
      </c>
    </row>
    <row r="25" spans="1:9" ht="16.5" x14ac:dyDescent="0.3">
      <c r="A25" s="37"/>
      <c r="B25" s="34" t="s">
        <v>14</v>
      </c>
      <c r="C25" s="15" t="s">
        <v>173</v>
      </c>
      <c r="D25" s="47">
        <v>609.79999999999995</v>
      </c>
      <c r="E25" s="83">
        <v>520</v>
      </c>
      <c r="F25" s="71">
        <f t="shared" si="0"/>
        <v>89.799999999999955</v>
      </c>
      <c r="G25" s="46">
        <v>524.73069999999996</v>
      </c>
      <c r="H25" s="68">
        <f t="shared" si="1"/>
        <v>564.9</v>
      </c>
      <c r="I25" s="72">
        <f t="shared" si="2"/>
        <v>7.6552220024481171E-2</v>
      </c>
    </row>
    <row r="26" spans="1:9" ht="16.5" x14ac:dyDescent="0.3">
      <c r="A26" s="37"/>
      <c r="B26" s="34" t="s">
        <v>15</v>
      </c>
      <c r="C26" s="15" t="s">
        <v>174</v>
      </c>
      <c r="D26" s="47">
        <v>1594.8</v>
      </c>
      <c r="E26" s="83">
        <v>1340</v>
      </c>
      <c r="F26" s="71">
        <f t="shared" si="0"/>
        <v>254.79999999999995</v>
      </c>
      <c r="G26" s="46">
        <v>1497.5074000000002</v>
      </c>
      <c r="H26" s="68">
        <f t="shared" si="1"/>
        <v>1467.4</v>
      </c>
      <c r="I26" s="72">
        <f t="shared" si="2"/>
        <v>-2.0105009163894679E-2</v>
      </c>
    </row>
    <row r="27" spans="1:9" ht="16.5" x14ac:dyDescent="0.3">
      <c r="A27" s="37"/>
      <c r="B27" s="34" t="s">
        <v>16</v>
      </c>
      <c r="C27" s="15" t="s">
        <v>175</v>
      </c>
      <c r="D27" s="47">
        <v>594.79999999999995</v>
      </c>
      <c r="E27" s="83">
        <v>470</v>
      </c>
      <c r="F27" s="71">
        <f t="shared" si="0"/>
        <v>124.79999999999995</v>
      </c>
      <c r="G27" s="46">
        <v>523.8646</v>
      </c>
      <c r="H27" s="68">
        <f t="shared" si="1"/>
        <v>532.4</v>
      </c>
      <c r="I27" s="72">
        <f t="shared" si="2"/>
        <v>1.6293141395696487E-2</v>
      </c>
    </row>
    <row r="28" spans="1:9" ht="16.5" x14ac:dyDescent="0.3">
      <c r="A28" s="37"/>
      <c r="B28" s="34" t="s">
        <v>17</v>
      </c>
      <c r="C28" s="15" t="s">
        <v>176</v>
      </c>
      <c r="D28" s="47">
        <v>956.3</v>
      </c>
      <c r="E28" s="83">
        <v>1125</v>
      </c>
      <c r="F28" s="71">
        <f t="shared" si="0"/>
        <v>-168.70000000000005</v>
      </c>
      <c r="G28" s="46">
        <v>930.625</v>
      </c>
      <c r="H28" s="68">
        <f t="shared" si="1"/>
        <v>1040.6500000000001</v>
      </c>
      <c r="I28" s="72">
        <f t="shared" si="2"/>
        <v>0.11822699798522508</v>
      </c>
    </row>
    <row r="29" spans="1:9" ht="16.5" x14ac:dyDescent="0.3">
      <c r="A29" s="37"/>
      <c r="B29" s="34" t="s">
        <v>18</v>
      </c>
      <c r="C29" s="15" t="s">
        <v>177</v>
      </c>
      <c r="D29" s="47">
        <v>1353</v>
      </c>
      <c r="E29" s="83">
        <v>1375</v>
      </c>
      <c r="F29" s="71">
        <f t="shared" si="0"/>
        <v>-22</v>
      </c>
      <c r="G29" s="46">
        <v>1601.1993333333335</v>
      </c>
      <c r="H29" s="68">
        <f t="shared" si="1"/>
        <v>1364</v>
      </c>
      <c r="I29" s="72">
        <f t="shared" si="2"/>
        <v>-0.14813854115186165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1093.8</v>
      </c>
      <c r="E30" s="95">
        <v>1175</v>
      </c>
      <c r="F30" s="74">
        <f t="shared" si="0"/>
        <v>-81.200000000000045</v>
      </c>
      <c r="G30" s="49">
        <v>953.54599999999982</v>
      </c>
      <c r="H30" s="107">
        <f t="shared" si="1"/>
        <v>1134.4000000000001</v>
      </c>
      <c r="I30" s="75">
        <f t="shared" si="2"/>
        <v>0.18966468319305027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2280</v>
      </c>
      <c r="E32" s="83">
        <v>2125</v>
      </c>
      <c r="F32" s="67">
        <f>D32-E32</f>
        <v>155</v>
      </c>
      <c r="G32" s="54">
        <v>1841.4814000000001</v>
      </c>
      <c r="H32" s="68">
        <f>AVERAGE(D32:E32)</f>
        <v>2202.5</v>
      </c>
      <c r="I32" s="78">
        <f t="shared" si="2"/>
        <v>0.1960479209836167</v>
      </c>
    </row>
    <row r="33" spans="1:9" ht="16.5" x14ac:dyDescent="0.3">
      <c r="A33" s="37"/>
      <c r="B33" s="34" t="s">
        <v>27</v>
      </c>
      <c r="C33" s="15" t="s">
        <v>180</v>
      </c>
      <c r="D33" s="47">
        <v>2028.8</v>
      </c>
      <c r="E33" s="83">
        <v>2150</v>
      </c>
      <c r="F33" s="79">
        <f>D33-E33</f>
        <v>-121.20000000000005</v>
      </c>
      <c r="G33" s="46">
        <v>1797.7194</v>
      </c>
      <c r="H33" s="68">
        <f>AVERAGE(D33:E33)</f>
        <v>2089.4</v>
      </c>
      <c r="I33" s="72">
        <f t="shared" si="2"/>
        <v>0.16225034896992274</v>
      </c>
    </row>
    <row r="34" spans="1:9" ht="16.5" x14ac:dyDescent="0.3">
      <c r="A34" s="37"/>
      <c r="B34" s="39" t="s">
        <v>28</v>
      </c>
      <c r="C34" s="15" t="s">
        <v>181</v>
      </c>
      <c r="D34" s="47">
        <v>1680</v>
      </c>
      <c r="E34" s="83">
        <v>1650</v>
      </c>
      <c r="F34" s="71">
        <f>D34-E34</f>
        <v>30</v>
      </c>
      <c r="G34" s="46">
        <v>1677.3240000000001</v>
      </c>
      <c r="H34" s="68">
        <f>AVERAGE(D34:E34)</f>
        <v>1665</v>
      </c>
      <c r="I34" s="72">
        <f t="shared" si="2"/>
        <v>-7.34741767243542E-3</v>
      </c>
    </row>
    <row r="35" spans="1:9" ht="16.5" x14ac:dyDescent="0.3">
      <c r="A35" s="37"/>
      <c r="B35" s="34" t="s">
        <v>29</v>
      </c>
      <c r="C35" s="15" t="s">
        <v>182</v>
      </c>
      <c r="D35" s="47">
        <v>1495</v>
      </c>
      <c r="E35" s="83">
        <v>1500</v>
      </c>
      <c r="F35" s="79">
        <f>D35-E35</f>
        <v>-5</v>
      </c>
      <c r="G35" s="46">
        <v>1422.3148571428571</v>
      </c>
      <c r="H35" s="68">
        <f>AVERAGE(D35:E35)</f>
        <v>1497.5</v>
      </c>
      <c r="I35" s="72">
        <f t="shared" si="2"/>
        <v>5.2861110519631785E-2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1443.8</v>
      </c>
      <c r="E36" s="83">
        <v>1650</v>
      </c>
      <c r="F36" s="71">
        <f>D36-E36</f>
        <v>-206.20000000000005</v>
      </c>
      <c r="G36" s="49">
        <v>1477.6574000000001</v>
      </c>
      <c r="H36" s="68">
        <f>AVERAGE(D36:E36)</f>
        <v>1546.9</v>
      </c>
      <c r="I36" s="80">
        <f t="shared" si="2"/>
        <v>4.6859711865551539E-2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28530</v>
      </c>
      <c r="E38" s="84">
        <v>25800</v>
      </c>
      <c r="F38" s="67">
        <f>D38-E38</f>
        <v>2730</v>
      </c>
      <c r="G38" s="46">
        <v>26662.666066666665</v>
      </c>
      <c r="H38" s="67">
        <f>AVERAGE(D38:E38)</f>
        <v>27165</v>
      </c>
      <c r="I38" s="78">
        <f t="shared" si="2"/>
        <v>1.8840348976254358E-2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14615.333333333334</v>
      </c>
      <c r="E39" s="85">
        <v>15900</v>
      </c>
      <c r="F39" s="74">
        <f>D39-E39</f>
        <v>-1284.6666666666661</v>
      </c>
      <c r="G39" s="46">
        <v>14825.706222222221</v>
      </c>
      <c r="H39" s="81">
        <f>AVERAGE(D39:E39)</f>
        <v>15257.666666666668</v>
      </c>
      <c r="I39" s="75">
        <f t="shared" si="2"/>
        <v>2.9135910152933021E-2</v>
      </c>
    </row>
    <row r="40" spans="1:9" ht="15.75" customHeight="1" thickBot="1" x14ac:dyDescent="0.25">
      <c r="A40" s="159"/>
      <c r="B40" s="160"/>
      <c r="C40" s="161"/>
      <c r="D40" s="86">
        <f>SUM(D15:D39)</f>
        <v>69344.43333333332</v>
      </c>
      <c r="E40" s="86">
        <f>SUM(E15:E39)</f>
        <v>68920</v>
      </c>
      <c r="F40" s="86">
        <f>SUM(F15:F39)</f>
        <v>424.43333333333317</v>
      </c>
      <c r="G40" s="86">
        <f>SUM(G15:G39)</f>
        <v>67233.407615476186</v>
      </c>
      <c r="H40" s="86">
        <f>AVERAGE(D40:E40)</f>
        <v>69132.21666666666</v>
      </c>
      <c r="I40" s="75">
        <f>(H40-G40)/G40</f>
        <v>2.8242046901002155E-2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1" zoomScaleNormal="100" workbookViewId="0">
      <selection activeCell="D21" sqref="D2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224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1621.6100000000001</v>
      </c>
      <c r="F16" s="42">
        <v>1659.9</v>
      </c>
      <c r="G16" s="21">
        <f>(F16-E16)/E16</f>
        <v>2.3612335888407176E-2</v>
      </c>
      <c r="H16" s="42">
        <v>1744.4</v>
      </c>
      <c r="I16" s="21">
        <f>(F16-H16)/H16</f>
        <v>-4.8440724604448517E-2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1350.452</v>
      </c>
      <c r="F17" s="46">
        <v>1426.9</v>
      </c>
      <c r="G17" s="21">
        <f t="shared" ref="G17:G80" si="0">(F17-E17)/E17</f>
        <v>5.6609194551157753E-2</v>
      </c>
      <c r="H17" s="46">
        <v>1339.4</v>
      </c>
      <c r="I17" s="21">
        <f t="shared" ref="I17:I31" si="1">(F17-H17)/H17</f>
        <v>6.532775869792444E-2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1351.0786000000001</v>
      </c>
      <c r="F18" s="46">
        <v>1319.4</v>
      </c>
      <c r="G18" s="21">
        <f t="shared" si="0"/>
        <v>-2.344689642778737E-2</v>
      </c>
      <c r="H18" s="46">
        <v>1203.1999999999998</v>
      </c>
      <c r="I18" s="21">
        <f t="shared" si="1"/>
        <v>9.6575797872340663E-2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811.80600000000004</v>
      </c>
      <c r="F19" s="46">
        <v>846.9</v>
      </c>
      <c r="G19" s="21">
        <f t="shared" si="0"/>
        <v>4.3229540062527175E-2</v>
      </c>
      <c r="H19" s="46">
        <v>847.7</v>
      </c>
      <c r="I19" s="21">
        <f t="shared" si="1"/>
        <v>-9.4373009319342709E-4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2082.443711111111</v>
      </c>
      <c r="F20" s="46">
        <v>1827.4</v>
      </c>
      <c r="G20" s="21">
        <f>(F20-E20)/E20</f>
        <v>-0.12247327970993729</v>
      </c>
      <c r="H20" s="46">
        <v>1952.4</v>
      </c>
      <c r="I20" s="21">
        <f t="shared" si="1"/>
        <v>-6.4023765621798803E-2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1507.4</v>
      </c>
      <c r="G21" s="21">
        <f t="shared" si="0"/>
        <v>0.13935832222117586</v>
      </c>
      <c r="H21" s="46">
        <v>1333.5</v>
      </c>
      <c r="I21" s="21">
        <f t="shared" si="1"/>
        <v>0.13040869891263598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1442.4926</v>
      </c>
      <c r="F22" s="46">
        <v>1454.4</v>
      </c>
      <c r="G22" s="21">
        <f t="shared" si="0"/>
        <v>8.2547390537740378E-3</v>
      </c>
      <c r="H22" s="46">
        <v>1325.6999999999998</v>
      </c>
      <c r="I22" s="21">
        <f t="shared" si="1"/>
        <v>9.7080787508486296E-2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456.56659999999999</v>
      </c>
      <c r="F23" s="46">
        <v>446.15</v>
      </c>
      <c r="G23" s="21">
        <f t="shared" si="0"/>
        <v>-2.2815072324607225E-2</v>
      </c>
      <c r="H23" s="46">
        <v>458.65</v>
      </c>
      <c r="I23" s="21">
        <f t="shared" si="1"/>
        <v>-2.7253897307314947E-2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519.19162499999993</v>
      </c>
      <c r="F24" s="46">
        <v>566.15</v>
      </c>
      <c r="G24" s="21">
        <f t="shared" si="0"/>
        <v>9.0445170412754738E-2</v>
      </c>
      <c r="H24" s="46">
        <v>567.4</v>
      </c>
      <c r="I24" s="21">
        <f t="shared" si="1"/>
        <v>-2.2030313711667257E-3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538.39869999999996</v>
      </c>
      <c r="F25" s="46">
        <v>549.9</v>
      </c>
      <c r="G25" s="21">
        <f t="shared" si="0"/>
        <v>2.1362050094103153E-2</v>
      </c>
      <c r="H25" s="46">
        <v>549.9</v>
      </c>
      <c r="I25" s="21">
        <f t="shared" si="1"/>
        <v>0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564.9</v>
      </c>
      <c r="G26" s="21">
        <f t="shared" si="0"/>
        <v>7.6552220024481171E-2</v>
      </c>
      <c r="H26" s="46">
        <v>549.9</v>
      </c>
      <c r="I26" s="21">
        <f t="shared" si="1"/>
        <v>2.7277686852154939E-2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1497.5074000000002</v>
      </c>
      <c r="F27" s="46">
        <v>1467.4</v>
      </c>
      <c r="G27" s="21">
        <f t="shared" si="0"/>
        <v>-2.0105009163894679E-2</v>
      </c>
      <c r="H27" s="46">
        <v>1405.6999999999998</v>
      </c>
      <c r="I27" s="21">
        <f t="shared" si="1"/>
        <v>4.3892722487017345E-2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532.4</v>
      </c>
      <c r="G28" s="21">
        <f t="shared" si="0"/>
        <v>1.6293141395696487E-2</v>
      </c>
      <c r="H28" s="46">
        <v>557.4</v>
      </c>
      <c r="I28" s="21">
        <f t="shared" si="1"/>
        <v>-4.4851094366702551E-2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930.625</v>
      </c>
      <c r="F29" s="46">
        <v>1040.6500000000001</v>
      </c>
      <c r="G29" s="21">
        <f t="shared" si="0"/>
        <v>0.11822699798522508</v>
      </c>
      <c r="H29" s="46">
        <v>946.9</v>
      </c>
      <c r="I29" s="21">
        <f t="shared" si="1"/>
        <v>9.9007286936318634E-2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1601.1993333333335</v>
      </c>
      <c r="F30" s="46">
        <v>1364</v>
      </c>
      <c r="G30" s="21">
        <f t="shared" si="0"/>
        <v>-0.14813854115186165</v>
      </c>
      <c r="H30" s="46">
        <v>1279.8</v>
      </c>
      <c r="I30" s="21">
        <f t="shared" si="1"/>
        <v>6.5791529926551059E-2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1134.4000000000001</v>
      </c>
      <c r="G31" s="23">
        <f t="shared" si="0"/>
        <v>0.18966468319305027</v>
      </c>
      <c r="H31" s="49">
        <v>1168.1999999999998</v>
      </c>
      <c r="I31" s="23">
        <f t="shared" si="1"/>
        <v>-2.8933401814757519E-2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1841.4814000000001</v>
      </c>
      <c r="F33" s="54">
        <v>2202.5</v>
      </c>
      <c r="G33" s="21">
        <f t="shared" si="0"/>
        <v>0.1960479209836167</v>
      </c>
      <c r="H33" s="54">
        <v>2206.6</v>
      </c>
      <c r="I33" s="21">
        <f>(F33-H33)/H33</f>
        <v>-1.8580621771050073E-3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1797.7194</v>
      </c>
      <c r="F34" s="46">
        <v>2089.4</v>
      </c>
      <c r="G34" s="21">
        <f t="shared" si="0"/>
        <v>0.16225034896992274</v>
      </c>
      <c r="H34" s="46">
        <v>2056</v>
      </c>
      <c r="I34" s="21">
        <f>(F34-H34)/H34</f>
        <v>1.6245136186770471E-2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1677.3240000000001</v>
      </c>
      <c r="F35" s="46">
        <v>1665</v>
      </c>
      <c r="G35" s="21">
        <f t="shared" si="0"/>
        <v>-7.34741767243542E-3</v>
      </c>
      <c r="H35" s="46">
        <v>1767.05</v>
      </c>
      <c r="I35" s="21">
        <f>(F35-H35)/H35</f>
        <v>-5.7751619931524265E-2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1422.3148571428571</v>
      </c>
      <c r="F36" s="46">
        <v>1497.5</v>
      </c>
      <c r="G36" s="21">
        <f t="shared" si="0"/>
        <v>5.2861110519631785E-2</v>
      </c>
      <c r="H36" s="46">
        <v>1539.1</v>
      </c>
      <c r="I36" s="21">
        <f>(F36-H36)/H36</f>
        <v>-2.7028783055032105E-2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1477.6574000000001</v>
      </c>
      <c r="F37" s="49">
        <v>1546.9</v>
      </c>
      <c r="G37" s="23">
        <f t="shared" si="0"/>
        <v>4.6859711865551539E-2</v>
      </c>
      <c r="H37" s="49">
        <v>1613.5</v>
      </c>
      <c r="I37" s="23">
        <f>(F37-H37)/H37</f>
        <v>-4.127672761078395E-2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26662.666066666665</v>
      </c>
      <c r="F39" s="46">
        <v>27165</v>
      </c>
      <c r="G39" s="21">
        <f t="shared" si="0"/>
        <v>1.8840348976254358E-2</v>
      </c>
      <c r="H39" s="46">
        <v>27398.3</v>
      </c>
      <c r="I39" s="21">
        <f t="shared" ref="I39:I44" si="2">(F39-H39)/H39</f>
        <v>-8.515126850935981E-3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14825.706222222221</v>
      </c>
      <c r="F40" s="46">
        <v>15257.666666666668</v>
      </c>
      <c r="G40" s="21">
        <f t="shared" si="0"/>
        <v>2.9135910152933021E-2</v>
      </c>
      <c r="H40" s="46">
        <v>15507.666666666668</v>
      </c>
      <c r="I40" s="21">
        <f t="shared" si="2"/>
        <v>-1.6121058401220901E-2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10807.25</v>
      </c>
      <c r="F41" s="57">
        <v>10786</v>
      </c>
      <c r="G41" s="21">
        <f t="shared" si="0"/>
        <v>-1.966272641051146E-3</v>
      </c>
      <c r="H41" s="57">
        <v>10786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5933.3</v>
      </c>
      <c r="F42" s="47">
        <v>5850</v>
      </c>
      <c r="G42" s="21">
        <f t="shared" si="0"/>
        <v>-1.403940471575686E-2</v>
      </c>
      <c r="H42" s="47">
        <v>5850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9966.4761904761908</v>
      </c>
      <c r="F43" s="47">
        <v>9968.3333333333339</v>
      </c>
      <c r="G43" s="21">
        <f t="shared" si="0"/>
        <v>1.8633896491096559E-4</v>
      </c>
      <c r="H43" s="47">
        <v>9968.5714285714294</v>
      </c>
      <c r="I43" s="21">
        <f t="shared" si="2"/>
        <v>-2.3884589662766969E-5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12226.75</v>
      </c>
      <c r="F44" s="50">
        <v>12860</v>
      </c>
      <c r="G44" s="31">
        <f t="shared" si="0"/>
        <v>5.1792176988979081E-2</v>
      </c>
      <c r="H44" s="50">
        <v>12810</v>
      </c>
      <c r="I44" s="31">
        <f t="shared" si="2"/>
        <v>3.9032006245120999E-3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6725.8</v>
      </c>
      <c r="F46" s="43">
        <v>6330</v>
      </c>
      <c r="G46" s="21">
        <f t="shared" si="0"/>
        <v>-5.8848018079633677E-2</v>
      </c>
      <c r="H46" s="43">
        <v>6330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6058.7555555555555</v>
      </c>
      <c r="F47" s="47">
        <v>6144.4444444444443</v>
      </c>
      <c r="G47" s="21">
        <f t="shared" si="0"/>
        <v>1.4142984991417376E-2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19194.7</v>
      </c>
      <c r="F48" s="47">
        <v>19273.75</v>
      </c>
      <c r="G48" s="21">
        <f t="shared" si="0"/>
        <v>4.1183243291116438E-3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18884.285142857145</v>
      </c>
      <c r="F49" s="47">
        <v>18816.34888888889</v>
      </c>
      <c r="G49" s="21">
        <f t="shared" si="0"/>
        <v>-3.5975020210892981E-3</v>
      </c>
      <c r="H49" s="47">
        <v>18816.34888888889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2237.5</v>
      </c>
      <c r="G50" s="21">
        <f t="shared" si="0"/>
        <v>0.13258370091835991</v>
      </c>
      <c r="H50" s="47">
        <v>2237.5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24047.555555555555</v>
      </c>
      <c r="F51" s="50">
        <v>27101</v>
      </c>
      <c r="G51" s="31">
        <f t="shared" si="0"/>
        <v>0.12697525273994126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3827.8333333333335</v>
      </c>
      <c r="F54" s="70">
        <v>3347.1428571428573</v>
      </c>
      <c r="G54" s="21">
        <f t="shared" si="0"/>
        <v>-0.12557769221678308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2059.02</v>
      </c>
      <c r="F55" s="70">
        <v>2031.6666666666667</v>
      </c>
      <c r="G55" s="21">
        <f t="shared" si="0"/>
        <v>-1.328463702797119E-2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2155.8333333333335</v>
      </c>
      <c r="I57" s="21">
        <f t="shared" si="4"/>
        <v>-3.8268264398917666E-2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4566.666666666667</v>
      </c>
      <c r="F58" s="50">
        <v>4761.666666666667</v>
      </c>
      <c r="G58" s="29">
        <f t="shared" si="0"/>
        <v>4.2700729927007297E-2</v>
      </c>
      <c r="H58" s="50">
        <v>4761.666666666667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5561.3350000000009</v>
      </c>
      <c r="F59" s="68">
        <v>5138.75</v>
      </c>
      <c r="G59" s="21">
        <f t="shared" si="0"/>
        <v>-7.5986251502562038E-2</v>
      </c>
      <c r="H59" s="68">
        <v>5107.5</v>
      </c>
      <c r="I59" s="21">
        <f t="shared" si="4"/>
        <v>6.1184532550171318E-3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4663.82</v>
      </c>
      <c r="F60" s="70">
        <v>5039.5</v>
      </c>
      <c r="G60" s="21">
        <f t="shared" si="0"/>
        <v>8.0551993859111271E-2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17924.125</v>
      </c>
      <c r="F61" s="73">
        <v>21480</v>
      </c>
      <c r="G61" s="29">
        <f t="shared" si="0"/>
        <v>0.19838485839615602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6455.5</v>
      </c>
      <c r="I63" s="21">
        <f t="shared" ref="I63:I74" si="5">(F63-H63)/H63</f>
        <v>-3.8726667183022231E-3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12095</v>
      </c>
      <c r="F65" s="46">
        <v>10658.75</v>
      </c>
      <c r="G65" s="21">
        <f t="shared" si="0"/>
        <v>-0.1187474162877222</v>
      </c>
      <c r="H65" s="46">
        <v>11498.75</v>
      </c>
      <c r="I65" s="21">
        <f t="shared" si="5"/>
        <v>-7.305141863246005E-2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7424.666666666667</v>
      </c>
      <c r="F66" s="46">
        <v>7796.3</v>
      </c>
      <c r="G66" s="21">
        <f t="shared" si="0"/>
        <v>5.0053874472479103E-2</v>
      </c>
      <c r="H66" s="46">
        <v>7776.3</v>
      </c>
      <c r="I66" s="21">
        <f t="shared" si="5"/>
        <v>2.5719172357033548E-3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3695.6222222222218</v>
      </c>
      <c r="F67" s="46">
        <v>3862.6</v>
      </c>
      <c r="G67" s="21">
        <f t="shared" si="0"/>
        <v>4.5182588407906142E-2</v>
      </c>
      <c r="H67" s="46">
        <v>3883.3333333333335</v>
      </c>
      <c r="I67" s="21">
        <f t="shared" si="5"/>
        <v>-5.3390557939914781E-3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3640</v>
      </c>
      <c r="G68" s="31">
        <f t="shared" si="0"/>
        <v>6.0915185077236957E-2</v>
      </c>
      <c r="H68" s="58">
        <v>3640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3607.3199999999997</v>
      </c>
      <c r="F70" s="43">
        <v>3725.8</v>
      </c>
      <c r="G70" s="21">
        <f t="shared" si="0"/>
        <v>3.2844327644899945E-2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1314.9555555555555</v>
      </c>
      <c r="F72" s="47">
        <v>1323.7777777777778</v>
      </c>
      <c r="G72" s="21">
        <f t="shared" si="0"/>
        <v>6.7091409933585228E-3</v>
      </c>
      <c r="H72" s="47">
        <v>1339.875</v>
      </c>
      <c r="I72" s="21">
        <f t="shared" si="5"/>
        <v>-1.2013973111090342E-2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2144.8333333333335</v>
      </c>
      <c r="F73" s="47">
        <v>2218.3000000000002</v>
      </c>
      <c r="G73" s="21">
        <f t="shared" si="0"/>
        <v>3.4252855699743581E-2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1607.2777777777778</v>
      </c>
      <c r="F74" s="50">
        <v>1645.5</v>
      </c>
      <c r="G74" s="21">
        <f t="shared" si="0"/>
        <v>2.3780719643289174E-2</v>
      </c>
      <c r="H74" s="50">
        <v>1645.5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</v>
      </c>
      <c r="F77" s="32">
        <v>1265</v>
      </c>
      <c r="G77" s="21">
        <f t="shared" si="0"/>
        <v>-0.11600279524807827</v>
      </c>
      <c r="H77" s="32">
        <v>1265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803.66666666666663</v>
      </c>
      <c r="G78" s="21">
        <f t="shared" si="0"/>
        <v>-8.8813303099017429E-2</v>
      </c>
      <c r="H78" s="47">
        <v>803.66666666666663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1467.22</v>
      </c>
      <c r="F79" s="47">
        <v>1531.3</v>
      </c>
      <c r="G79" s="21">
        <f t="shared" si="0"/>
        <v>4.367443191886692E-2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1745.5</v>
      </c>
      <c r="F80" s="61">
        <v>1937.3</v>
      </c>
      <c r="G80" s="21">
        <f t="shared" si="0"/>
        <v>0.10988255514179315</v>
      </c>
      <c r="H80" s="61">
        <v>1937.3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A4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875" customWidth="1"/>
    <col min="4" max="4" width="14.8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6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2" t="s">
        <v>0</v>
      </c>
      <c r="D13" s="174" t="s">
        <v>23</v>
      </c>
      <c r="E13" s="149" t="s">
        <v>217</v>
      </c>
      <c r="F13" s="166" t="s">
        <v>224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3"/>
      <c r="D14" s="175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2082.443711111111</v>
      </c>
      <c r="F16" s="42">
        <v>1827.4</v>
      </c>
      <c r="G16" s="21">
        <f t="shared" ref="G16:G31" si="0">(F16-E16)/E16</f>
        <v>-0.12247327970993729</v>
      </c>
      <c r="H16" s="42">
        <v>1952.4</v>
      </c>
      <c r="I16" s="21">
        <f t="shared" ref="I16:I31" si="1">(F16-H16)/H16</f>
        <v>-6.4023765621798803E-2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1621.6100000000001</v>
      </c>
      <c r="F17" s="46">
        <v>1659.9</v>
      </c>
      <c r="G17" s="21">
        <f t="shared" si="0"/>
        <v>2.3612335888407176E-2</v>
      </c>
      <c r="H17" s="46">
        <v>1744.4</v>
      </c>
      <c r="I17" s="21">
        <f t="shared" si="1"/>
        <v>-4.8440724604448517E-2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523.8646</v>
      </c>
      <c r="F18" s="46">
        <v>532.4</v>
      </c>
      <c r="G18" s="21">
        <f t="shared" si="0"/>
        <v>1.6293141395696487E-2</v>
      </c>
      <c r="H18" s="46">
        <v>557.4</v>
      </c>
      <c r="I18" s="21">
        <f t="shared" si="1"/>
        <v>-4.4851094366702551E-2</v>
      </c>
    </row>
    <row r="19" spans="1:9" ht="16.5" x14ac:dyDescent="0.3">
      <c r="A19" s="37"/>
      <c r="B19" s="34" t="s">
        <v>19</v>
      </c>
      <c r="C19" s="15" t="s">
        <v>99</v>
      </c>
      <c r="D19" s="11" t="s">
        <v>161</v>
      </c>
      <c r="E19" s="46">
        <v>953.54599999999982</v>
      </c>
      <c r="F19" s="46">
        <v>1134.4000000000001</v>
      </c>
      <c r="G19" s="21">
        <f t="shared" si="0"/>
        <v>0.18966468319305027</v>
      </c>
      <c r="H19" s="46">
        <v>1168.1999999999998</v>
      </c>
      <c r="I19" s="21">
        <f t="shared" si="1"/>
        <v>-2.8933401814757519E-2</v>
      </c>
    </row>
    <row r="20" spans="1:9" ht="16.5" x14ac:dyDescent="0.3">
      <c r="A20" s="37"/>
      <c r="B20" s="34" t="s">
        <v>11</v>
      </c>
      <c r="C20" s="15" t="s">
        <v>91</v>
      </c>
      <c r="D20" s="11" t="s">
        <v>81</v>
      </c>
      <c r="E20" s="46">
        <v>456.56659999999999</v>
      </c>
      <c r="F20" s="46">
        <v>446.15</v>
      </c>
      <c r="G20" s="21">
        <f t="shared" si="0"/>
        <v>-2.2815072324607225E-2</v>
      </c>
      <c r="H20" s="46">
        <v>458.65</v>
      </c>
      <c r="I20" s="21">
        <f t="shared" si="1"/>
        <v>-2.7253897307314947E-2</v>
      </c>
    </row>
    <row r="21" spans="1:9" ht="16.5" x14ac:dyDescent="0.3">
      <c r="A21" s="37"/>
      <c r="B21" s="34" t="s">
        <v>12</v>
      </c>
      <c r="C21" s="15" t="s">
        <v>92</v>
      </c>
      <c r="D21" s="11" t="s">
        <v>81</v>
      </c>
      <c r="E21" s="46">
        <v>519.19162499999993</v>
      </c>
      <c r="F21" s="46">
        <v>566.15</v>
      </c>
      <c r="G21" s="21">
        <f t="shared" si="0"/>
        <v>9.0445170412754738E-2</v>
      </c>
      <c r="H21" s="46">
        <v>567.4</v>
      </c>
      <c r="I21" s="21">
        <f t="shared" si="1"/>
        <v>-2.2030313711667257E-3</v>
      </c>
    </row>
    <row r="22" spans="1:9" ht="16.5" x14ac:dyDescent="0.3">
      <c r="A22" s="37"/>
      <c r="B22" s="34" t="s">
        <v>7</v>
      </c>
      <c r="C22" s="15" t="s">
        <v>87</v>
      </c>
      <c r="D22" s="11" t="s">
        <v>161</v>
      </c>
      <c r="E22" s="46">
        <v>811.80600000000004</v>
      </c>
      <c r="F22" s="46">
        <v>846.9</v>
      </c>
      <c r="G22" s="21">
        <f t="shared" si="0"/>
        <v>4.3229540062527175E-2</v>
      </c>
      <c r="H22" s="46">
        <v>847.7</v>
      </c>
      <c r="I22" s="21">
        <f t="shared" si="1"/>
        <v>-9.4373009319342709E-4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538.39869999999996</v>
      </c>
      <c r="F23" s="46">
        <v>549.9</v>
      </c>
      <c r="G23" s="21">
        <f t="shared" si="0"/>
        <v>2.1362050094103153E-2</v>
      </c>
      <c r="H23" s="46">
        <v>549.9</v>
      </c>
      <c r="I23" s="21">
        <f t="shared" si="1"/>
        <v>0</v>
      </c>
    </row>
    <row r="24" spans="1:9" ht="16.5" x14ac:dyDescent="0.3">
      <c r="A24" s="37"/>
      <c r="B24" s="34" t="s">
        <v>14</v>
      </c>
      <c r="C24" s="15" t="s">
        <v>94</v>
      </c>
      <c r="D24" s="13" t="s">
        <v>81</v>
      </c>
      <c r="E24" s="46">
        <v>524.73069999999996</v>
      </c>
      <c r="F24" s="46">
        <v>564.9</v>
      </c>
      <c r="G24" s="21">
        <f t="shared" si="0"/>
        <v>7.6552220024481171E-2</v>
      </c>
      <c r="H24" s="46">
        <v>549.9</v>
      </c>
      <c r="I24" s="21">
        <f t="shared" si="1"/>
        <v>2.7277686852154939E-2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1497.5074000000002</v>
      </c>
      <c r="F25" s="46">
        <v>1467.4</v>
      </c>
      <c r="G25" s="21">
        <f t="shared" si="0"/>
        <v>-2.0105009163894679E-2</v>
      </c>
      <c r="H25" s="46">
        <v>1405.6999999999998</v>
      </c>
      <c r="I25" s="21">
        <f t="shared" si="1"/>
        <v>4.3892722487017345E-2</v>
      </c>
    </row>
    <row r="26" spans="1:9" ht="16.5" x14ac:dyDescent="0.3">
      <c r="A26" s="37"/>
      <c r="B26" s="34" t="s">
        <v>5</v>
      </c>
      <c r="C26" s="15" t="s">
        <v>85</v>
      </c>
      <c r="D26" s="13" t="s">
        <v>161</v>
      </c>
      <c r="E26" s="46">
        <v>1350.452</v>
      </c>
      <c r="F26" s="46">
        <v>1426.9</v>
      </c>
      <c r="G26" s="21">
        <f t="shared" si="0"/>
        <v>5.6609194551157753E-2</v>
      </c>
      <c r="H26" s="46">
        <v>1339.4</v>
      </c>
      <c r="I26" s="21">
        <f t="shared" si="1"/>
        <v>6.532775869792444E-2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1601.1993333333335</v>
      </c>
      <c r="F27" s="46">
        <v>1364</v>
      </c>
      <c r="G27" s="21">
        <f t="shared" si="0"/>
        <v>-0.14813854115186165</v>
      </c>
      <c r="H27" s="46">
        <v>1279.8</v>
      </c>
      <c r="I27" s="21">
        <f t="shared" si="1"/>
        <v>6.5791529926551059E-2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1351.0786000000001</v>
      </c>
      <c r="F28" s="46">
        <v>1319.4</v>
      </c>
      <c r="G28" s="21">
        <f t="shared" si="0"/>
        <v>-2.344689642778737E-2</v>
      </c>
      <c r="H28" s="46">
        <v>1203.1999999999998</v>
      </c>
      <c r="I28" s="21">
        <f t="shared" si="1"/>
        <v>9.6575797872340663E-2</v>
      </c>
    </row>
    <row r="29" spans="1:9" ht="17.25" thickBot="1" x14ac:dyDescent="0.35">
      <c r="A29" s="38"/>
      <c r="B29" s="34" t="s">
        <v>10</v>
      </c>
      <c r="C29" s="15" t="s">
        <v>90</v>
      </c>
      <c r="D29" s="13" t="s">
        <v>161</v>
      </c>
      <c r="E29" s="46">
        <v>1442.4926</v>
      </c>
      <c r="F29" s="46">
        <v>1454.4</v>
      </c>
      <c r="G29" s="21">
        <f t="shared" si="0"/>
        <v>8.2547390537740378E-3</v>
      </c>
      <c r="H29" s="46">
        <v>1325.6999999999998</v>
      </c>
      <c r="I29" s="21">
        <f t="shared" si="1"/>
        <v>9.7080787508486296E-2</v>
      </c>
    </row>
    <row r="30" spans="1:9" ht="16.5" x14ac:dyDescent="0.3">
      <c r="A30" s="37"/>
      <c r="B30" s="34" t="s">
        <v>17</v>
      </c>
      <c r="C30" s="15" t="s">
        <v>97</v>
      </c>
      <c r="D30" s="13" t="s">
        <v>161</v>
      </c>
      <c r="E30" s="46">
        <v>930.625</v>
      </c>
      <c r="F30" s="46">
        <v>1040.6500000000001</v>
      </c>
      <c r="G30" s="21">
        <f t="shared" si="0"/>
        <v>0.11822699798522508</v>
      </c>
      <c r="H30" s="46">
        <v>946.9</v>
      </c>
      <c r="I30" s="21">
        <f t="shared" si="1"/>
        <v>9.9007286936318634E-2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1323.0254</v>
      </c>
      <c r="F31" s="49">
        <v>1507.4</v>
      </c>
      <c r="G31" s="23">
        <f t="shared" si="0"/>
        <v>0.13935832222117586</v>
      </c>
      <c r="H31" s="49">
        <v>1333.5</v>
      </c>
      <c r="I31" s="23">
        <f t="shared" si="1"/>
        <v>0.13040869891263598</v>
      </c>
    </row>
    <row r="32" spans="1:9" ht="15.75" customHeight="1" thickBot="1" x14ac:dyDescent="0.25">
      <c r="A32" s="159" t="s">
        <v>188</v>
      </c>
      <c r="B32" s="160"/>
      <c r="C32" s="160"/>
      <c r="D32" s="161"/>
      <c r="E32" s="106">
        <f>SUM(E16:E31)</f>
        <v>17528.538269444445</v>
      </c>
      <c r="F32" s="107">
        <f>SUM(F16:F31)</f>
        <v>17708.249999999996</v>
      </c>
      <c r="G32" s="108">
        <f t="shared" ref="G32" si="2">(F32-E32)/E32</f>
        <v>1.0252522360568006E-2</v>
      </c>
      <c r="H32" s="107">
        <f>SUM(H16:H31)</f>
        <v>17230.149999999994</v>
      </c>
      <c r="I32" s="111">
        <f t="shared" ref="I32" si="3">(F32-H32)/H32</f>
        <v>2.7747872189156933E-2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1677.3240000000001</v>
      </c>
      <c r="F34" s="54">
        <v>1665</v>
      </c>
      <c r="G34" s="21">
        <f>(F34-E34)/E34</f>
        <v>-7.34741767243542E-3</v>
      </c>
      <c r="H34" s="54">
        <v>1767.05</v>
      </c>
      <c r="I34" s="21">
        <f>(F34-H34)/H34</f>
        <v>-5.7751619931524265E-2</v>
      </c>
    </row>
    <row r="35" spans="1:9" ht="16.5" x14ac:dyDescent="0.3">
      <c r="A35" s="37"/>
      <c r="B35" s="34" t="s">
        <v>30</v>
      </c>
      <c r="C35" s="15" t="s">
        <v>104</v>
      </c>
      <c r="D35" s="11" t="s">
        <v>161</v>
      </c>
      <c r="E35" s="46">
        <v>1477.6574000000001</v>
      </c>
      <c r="F35" s="46">
        <v>1546.9</v>
      </c>
      <c r="G35" s="21">
        <f>(F35-E35)/E35</f>
        <v>4.6859711865551539E-2</v>
      </c>
      <c r="H35" s="46">
        <v>1613.5</v>
      </c>
      <c r="I35" s="21">
        <f>(F35-H35)/H35</f>
        <v>-4.127672761078395E-2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1422.3148571428571</v>
      </c>
      <c r="F36" s="46">
        <v>1497.5</v>
      </c>
      <c r="G36" s="21">
        <f>(F36-E36)/E36</f>
        <v>5.2861110519631785E-2</v>
      </c>
      <c r="H36" s="46">
        <v>1539.1</v>
      </c>
      <c r="I36" s="21">
        <f>(F36-H36)/H36</f>
        <v>-2.7028783055032105E-2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1841.4814000000001</v>
      </c>
      <c r="F37" s="46">
        <v>2202.5</v>
      </c>
      <c r="G37" s="21">
        <f>(F37-E37)/E37</f>
        <v>0.1960479209836167</v>
      </c>
      <c r="H37" s="46">
        <v>2206.6</v>
      </c>
      <c r="I37" s="21">
        <f>(F37-H37)/H37</f>
        <v>-1.8580621771050073E-3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1797.7194</v>
      </c>
      <c r="F38" s="49">
        <v>2089.4</v>
      </c>
      <c r="G38" s="23">
        <f>(F38-E38)/E38</f>
        <v>0.16225034896992274</v>
      </c>
      <c r="H38" s="49">
        <v>2056</v>
      </c>
      <c r="I38" s="23">
        <f>(F38-H38)/H38</f>
        <v>1.6245136186770471E-2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8216.4970571428566</v>
      </c>
      <c r="F39" s="109">
        <f>SUM(F34:F38)</f>
        <v>9001.2999999999993</v>
      </c>
      <c r="G39" s="110">
        <f t="shared" ref="G39" si="4">(F39-E39)/E39</f>
        <v>9.5515514385158692E-2</v>
      </c>
      <c r="H39" s="109">
        <f>SUM(H34:H38)</f>
        <v>9182.25</v>
      </c>
      <c r="I39" s="111">
        <f t="shared" ref="I39" si="5">(F39-H39)/H39</f>
        <v>-1.9706498951782048E-2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14825.706222222221</v>
      </c>
      <c r="F41" s="46">
        <v>15257.666666666668</v>
      </c>
      <c r="G41" s="21">
        <f t="shared" ref="G41:G46" si="6">(F41-E41)/E41</f>
        <v>2.9135910152933021E-2</v>
      </c>
      <c r="H41" s="46">
        <v>15507.666666666668</v>
      </c>
      <c r="I41" s="21">
        <f t="shared" ref="I41:I46" si="7">(F41-H41)/H41</f>
        <v>-1.6121058401220901E-2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26662.666066666665</v>
      </c>
      <c r="F42" s="46">
        <v>27165</v>
      </c>
      <c r="G42" s="21">
        <f t="shared" si="6"/>
        <v>1.8840348976254358E-2</v>
      </c>
      <c r="H42" s="46">
        <v>27398.3</v>
      </c>
      <c r="I42" s="21">
        <f t="shared" si="7"/>
        <v>-8.515126850935981E-3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9966.4761904761908</v>
      </c>
      <c r="F43" s="57">
        <v>9968.3333333333339</v>
      </c>
      <c r="G43" s="21">
        <f t="shared" si="6"/>
        <v>1.8633896491096559E-4</v>
      </c>
      <c r="H43" s="57">
        <v>9968.5714285714294</v>
      </c>
      <c r="I43" s="21">
        <f t="shared" si="7"/>
        <v>-2.3884589662766969E-5</v>
      </c>
    </row>
    <row r="44" spans="1:9" ht="16.5" x14ac:dyDescent="0.3">
      <c r="A44" s="37"/>
      <c r="B44" s="34" t="s">
        <v>33</v>
      </c>
      <c r="C44" s="15" t="s">
        <v>107</v>
      </c>
      <c r="D44" s="11" t="s">
        <v>161</v>
      </c>
      <c r="E44" s="47">
        <v>10807.25</v>
      </c>
      <c r="F44" s="47">
        <v>10786</v>
      </c>
      <c r="G44" s="21">
        <f t="shared" si="6"/>
        <v>-1.966272641051146E-3</v>
      </c>
      <c r="H44" s="47">
        <v>10786</v>
      </c>
      <c r="I44" s="21">
        <f t="shared" si="7"/>
        <v>0</v>
      </c>
    </row>
    <row r="45" spans="1:9" ht="16.5" x14ac:dyDescent="0.3">
      <c r="A45" s="37"/>
      <c r="B45" s="34" t="s">
        <v>34</v>
      </c>
      <c r="C45" s="15" t="s">
        <v>154</v>
      </c>
      <c r="D45" s="11" t="s">
        <v>161</v>
      </c>
      <c r="E45" s="47">
        <v>5933.3</v>
      </c>
      <c r="F45" s="47">
        <v>5850</v>
      </c>
      <c r="G45" s="21">
        <f t="shared" si="6"/>
        <v>-1.403940471575686E-2</v>
      </c>
      <c r="H45" s="47">
        <v>5850</v>
      </c>
      <c r="I45" s="21">
        <f t="shared" si="7"/>
        <v>0</v>
      </c>
    </row>
    <row r="46" spans="1:9" ht="16.5" customHeight="1" thickBot="1" x14ac:dyDescent="0.35">
      <c r="A46" s="38"/>
      <c r="B46" s="34" t="s">
        <v>36</v>
      </c>
      <c r="C46" s="15" t="s">
        <v>153</v>
      </c>
      <c r="D46" s="24" t="s">
        <v>161</v>
      </c>
      <c r="E46" s="50">
        <v>12226.75</v>
      </c>
      <c r="F46" s="50">
        <v>12860</v>
      </c>
      <c r="G46" s="31">
        <f t="shared" si="6"/>
        <v>5.1792176988979081E-2</v>
      </c>
      <c r="H46" s="50">
        <v>12810</v>
      </c>
      <c r="I46" s="31">
        <f t="shared" si="7"/>
        <v>3.9032006245120999E-3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80422.148479365074</v>
      </c>
      <c r="F47" s="86">
        <f>SUM(F41:F46)</f>
        <v>81887</v>
      </c>
      <c r="G47" s="110">
        <f t="shared" ref="G47" si="8">(F47-E47)/E47</f>
        <v>1.8214528563742376E-2</v>
      </c>
      <c r="H47" s="109">
        <f>SUM(H41:H46)</f>
        <v>82320.538095238095</v>
      </c>
      <c r="I47" s="111">
        <f t="shared" ref="I47" si="9">(F47-H47)/H47</f>
        <v>-5.2664633306517836E-3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6725.8</v>
      </c>
      <c r="F49" s="43">
        <v>6330</v>
      </c>
      <c r="G49" s="21">
        <f t="shared" ref="G49:G54" si="10">(F49-E49)/E49</f>
        <v>-5.8848018079633677E-2</v>
      </c>
      <c r="H49" s="43">
        <v>6330</v>
      </c>
      <c r="I49" s="21">
        <f t="shared" ref="I49:I54" si="11">(F49-H49)/H49</f>
        <v>0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6058.7555555555555</v>
      </c>
      <c r="F50" s="47">
        <v>6144.4444444444443</v>
      </c>
      <c r="G50" s="21">
        <f t="shared" si="10"/>
        <v>1.4142984991417376E-2</v>
      </c>
      <c r="H50" s="47">
        <v>6144.4444444444443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19194.7</v>
      </c>
      <c r="F51" s="47">
        <v>19273.75</v>
      </c>
      <c r="G51" s="21">
        <f t="shared" si="10"/>
        <v>4.1183243291116438E-3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18884.285142857145</v>
      </c>
      <c r="F52" s="47">
        <v>18816.34888888889</v>
      </c>
      <c r="G52" s="21">
        <f t="shared" si="10"/>
        <v>-3.5975020210892981E-3</v>
      </c>
      <c r="H52" s="47">
        <v>18816.34888888889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2237.5</v>
      </c>
      <c r="G53" s="21">
        <f t="shared" si="10"/>
        <v>0.13258370091835991</v>
      </c>
      <c r="H53" s="47">
        <v>2237.5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24047.555555555555</v>
      </c>
      <c r="F54" s="50">
        <v>27101</v>
      </c>
      <c r="G54" s="31">
        <f t="shared" si="10"/>
        <v>0.12697525273994126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76886.667682539686</v>
      </c>
      <c r="F55" s="86">
        <f>SUM(F49:F54)</f>
        <v>79903.043333333335</v>
      </c>
      <c r="G55" s="110">
        <f t="shared" ref="G55" si="12">(F55-E55)/E55</f>
        <v>3.9231452496394793E-2</v>
      </c>
      <c r="H55" s="86">
        <f>SUM(H49:H54)</f>
        <v>79903.043333333335</v>
      </c>
      <c r="I55" s="111">
        <f t="shared" ref="I55" si="13">(F55-H55)/H55</f>
        <v>0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42</v>
      </c>
      <c r="C57" s="19" t="s">
        <v>198</v>
      </c>
      <c r="D57" s="20" t="s">
        <v>114</v>
      </c>
      <c r="E57" s="43">
        <v>2108.75</v>
      </c>
      <c r="F57" s="66">
        <v>2073.3333333333335</v>
      </c>
      <c r="G57" s="22">
        <f t="shared" ref="G57:G65" si="14">(F57-E57)/E57</f>
        <v>-1.6795099782651576E-2</v>
      </c>
      <c r="H57" s="66">
        <v>2155.8333333333335</v>
      </c>
      <c r="I57" s="22">
        <f t="shared" ref="I57:I65" si="15">(F57-H57)/H57</f>
        <v>-3.8268264398917666E-2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3750</v>
      </c>
      <c r="G58" s="21">
        <f t="shared" si="14"/>
        <v>0</v>
      </c>
      <c r="H58" s="70">
        <v>3750</v>
      </c>
      <c r="I58" s="21">
        <f t="shared" si="15"/>
        <v>0</v>
      </c>
    </row>
    <row r="59" spans="1:9" ht="16.5" x14ac:dyDescent="0.3">
      <c r="A59" s="118"/>
      <c r="B59" s="99" t="s">
        <v>39</v>
      </c>
      <c r="C59" s="15" t="s">
        <v>116</v>
      </c>
      <c r="D59" s="11" t="s">
        <v>114</v>
      </c>
      <c r="E59" s="47">
        <v>3827.8333333333335</v>
      </c>
      <c r="F59" s="70">
        <v>3347.1428571428573</v>
      </c>
      <c r="G59" s="21">
        <f t="shared" si="14"/>
        <v>-0.12557769221678308</v>
      </c>
      <c r="H59" s="70">
        <v>3347.1428571428573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2059.02</v>
      </c>
      <c r="F60" s="70">
        <v>2031.6666666666667</v>
      </c>
      <c r="G60" s="21">
        <f t="shared" si="14"/>
        <v>-1.328463702797119E-2</v>
      </c>
      <c r="H60" s="70">
        <v>2031.6666666666667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47">
        <v>5500</v>
      </c>
      <c r="F61" s="105">
        <v>4507.5</v>
      </c>
      <c r="G61" s="21">
        <f t="shared" si="14"/>
        <v>-0.18045454545454545</v>
      </c>
      <c r="H61" s="105">
        <v>4507.5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4566.666666666667</v>
      </c>
      <c r="F62" s="50">
        <v>4761.666666666667</v>
      </c>
      <c r="G62" s="29">
        <f t="shared" si="14"/>
        <v>4.2700729927007297E-2</v>
      </c>
      <c r="H62" s="50">
        <v>4761.666666666667</v>
      </c>
      <c r="I62" s="29">
        <f t="shared" si="15"/>
        <v>0</v>
      </c>
    </row>
    <row r="63" spans="1:9" ht="16.5" x14ac:dyDescent="0.3">
      <c r="A63" s="118"/>
      <c r="B63" s="101" t="s">
        <v>55</v>
      </c>
      <c r="C63" s="14" t="s">
        <v>122</v>
      </c>
      <c r="D63" s="11" t="s">
        <v>120</v>
      </c>
      <c r="E63" s="43">
        <v>4663.82</v>
      </c>
      <c r="F63" s="68">
        <v>5039.5</v>
      </c>
      <c r="G63" s="21">
        <f t="shared" si="14"/>
        <v>8.0551993859111271E-2</v>
      </c>
      <c r="H63" s="68">
        <v>5039.5</v>
      </c>
      <c r="I63" s="21">
        <f t="shared" si="15"/>
        <v>0</v>
      </c>
    </row>
    <row r="64" spans="1:9" ht="16.5" x14ac:dyDescent="0.3">
      <c r="A64" s="118"/>
      <c r="B64" s="99" t="s">
        <v>56</v>
      </c>
      <c r="C64" s="15" t="s">
        <v>123</v>
      </c>
      <c r="D64" s="13" t="s">
        <v>120</v>
      </c>
      <c r="E64" s="47">
        <v>17924.125</v>
      </c>
      <c r="F64" s="70">
        <v>21480</v>
      </c>
      <c r="G64" s="21">
        <f t="shared" si="14"/>
        <v>0.19838485839615602</v>
      </c>
      <c r="H64" s="70">
        <v>21480</v>
      </c>
      <c r="I64" s="21">
        <f t="shared" si="15"/>
        <v>0</v>
      </c>
    </row>
    <row r="65" spans="1:9" ht="16.5" customHeight="1" thickBot="1" x14ac:dyDescent="0.35">
      <c r="A65" s="119"/>
      <c r="B65" s="100" t="s">
        <v>54</v>
      </c>
      <c r="C65" s="16" t="s">
        <v>121</v>
      </c>
      <c r="D65" s="12" t="s">
        <v>120</v>
      </c>
      <c r="E65" s="50">
        <v>5561.3350000000009</v>
      </c>
      <c r="F65" s="73">
        <v>5138.75</v>
      </c>
      <c r="G65" s="29">
        <f t="shared" si="14"/>
        <v>-7.5986251502562038E-2</v>
      </c>
      <c r="H65" s="73">
        <v>5107.5</v>
      </c>
      <c r="I65" s="29">
        <f t="shared" si="15"/>
        <v>6.1184532550171318E-3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49961.549999999996</v>
      </c>
      <c r="F66" s="106">
        <f>SUM(F57:F65)</f>
        <v>52129.559523809527</v>
      </c>
      <c r="G66" s="108">
        <f t="shared" ref="G66" si="16">(F66-E66)/E66</f>
        <v>4.3393560123925923E-2</v>
      </c>
      <c r="H66" s="106">
        <f>SUM(H57:H65)</f>
        <v>52180.809523809527</v>
      </c>
      <c r="I66" s="111">
        <f t="shared" ref="I66" si="17">(F66-H66)/H66</f>
        <v>-9.8216184202000911E-4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61</v>
      </c>
      <c r="C68" s="15" t="s">
        <v>130</v>
      </c>
      <c r="D68" s="20" t="s">
        <v>216</v>
      </c>
      <c r="E68" s="43">
        <v>12095</v>
      </c>
      <c r="F68" s="54">
        <v>10658.75</v>
      </c>
      <c r="G68" s="21">
        <f t="shared" ref="G68:G73" si="18">(F68-E68)/E68</f>
        <v>-0.1187474162877222</v>
      </c>
      <c r="H68" s="54">
        <v>11498.75</v>
      </c>
      <c r="I68" s="21">
        <f t="shared" ref="I68:I73" si="19">(F68-H68)/H68</f>
        <v>-7.305141863246005E-2</v>
      </c>
    </row>
    <row r="69" spans="1:9" ht="16.5" x14ac:dyDescent="0.3">
      <c r="A69" s="37"/>
      <c r="B69" s="34" t="s">
        <v>63</v>
      </c>
      <c r="C69" s="15" t="s">
        <v>132</v>
      </c>
      <c r="D69" s="13" t="s">
        <v>126</v>
      </c>
      <c r="E69" s="47">
        <v>3695.6222222222218</v>
      </c>
      <c r="F69" s="46">
        <v>3862.6</v>
      </c>
      <c r="G69" s="21">
        <f t="shared" si="18"/>
        <v>4.5182588407906142E-2</v>
      </c>
      <c r="H69" s="46">
        <v>3883.3333333333335</v>
      </c>
      <c r="I69" s="21">
        <f t="shared" si="19"/>
        <v>-5.3390557939914781E-3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6376.5</v>
      </c>
      <c r="F70" s="46">
        <v>6430.5</v>
      </c>
      <c r="G70" s="21">
        <f t="shared" si="18"/>
        <v>8.4685956245589278E-3</v>
      </c>
      <c r="H70" s="46">
        <v>6455.5</v>
      </c>
      <c r="I70" s="21">
        <f t="shared" si="19"/>
        <v>-3.8726667183022231E-3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47046.625</v>
      </c>
      <c r="G71" s="21">
        <f t="shared" si="18"/>
        <v>0</v>
      </c>
      <c r="H71" s="46">
        <v>47046.625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3431</v>
      </c>
      <c r="F72" s="46">
        <v>3640</v>
      </c>
      <c r="G72" s="21">
        <f t="shared" si="18"/>
        <v>6.0915185077236957E-2</v>
      </c>
      <c r="H72" s="46">
        <v>3640</v>
      </c>
      <c r="I72" s="21">
        <f t="shared" si="19"/>
        <v>0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7424.666666666667</v>
      </c>
      <c r="F73" s="58">
        <v>7796.3</v>
      </c>
      <c r="G73" s="31">
        <f t="shared" si="18"/>
        <v>5.0053874472479103E-2</v>
      </c>
      <c r="H73" s="58">
        <v>7776.3</v>
      </c>
      <c r="I73" s="31">
        <f t="shared" si="19"/>
        <v>2.5719172357033548E-3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80069.413888888885</v>
      </c>
      <c r="F74" s="86">
        <f>SUM(F68:F73)</f>
        <v>79434.775000000009</v>
      </c>
      <c r="G74" s="110">
        <f t="shared" ref="G74" si="20">(F74-E74)/E74</f>
        <v>-7.9261088356354752E-3</v>
      </c>
      <c r="H74" s="86">
        <f>SUM(H68:H73)</f>
        <v>80300.508333333346</v>
      </c>
      <c r="I74" s="111">
        <f t="shared" ref="I74" si="21">(F74-H74)/H74</f>
        <v>-1.0781168778404418E-2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1314.9555555555555</v>
      </c>
      <c r="F76" s="43">
        <v>1323.7777777777778</v>
      </c>
      <c r="G76" s="21">
        <f>(F76-E76)/E76</f>
        <v>6.7091409933585228E-3</v>
      </c>
      <c r="H76" s="43">
        <v>1339.875</v>
      </c>
      <c r="I76" s="21">
        <f>(F76-H76)/H76</f>
        <v>-1.2013973111090342E-2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3607.3199999999997</v>
      </c>
      <c r="F77" s="47">
        <v>3725.8</v>
      </c>
      <c r="G77" s="21">
        <f>(F77-E77)/E77</f>
        <v>3.2844327644899945E-2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2748.3333333333335</v>
      </c>
      <c r="F78" s="47">
        <v>2780.3333333333335</v>
      </c>
      <c r="G78" s="21">
        <f>(F78-E78)/E78</f>
        <v>1.1643420254699817E-2</v>
      </c>
      <c r="H78" s="47">
        <v>2780.3333333333335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2144.8333333333335</v>
      </c>
      <c r="F79" s="47">
        <v>2218.3000000000002</v>
      </c>
      <c r="G79" s="21">
        <f>(F79-E79)/E79</f>
        <v>3.4252855699743581E-2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1607.2777777777778</v>
      </c>
      <c r="F80" s="50">
        <v>1645.5</v>
      </c>
      <c r="G80" s="21">
        <f>(F80-E80)/E80</f>
        <v>2.3780719643289174E-2</v>
      </c>
      <c r="H80" s="50">
        <v>1645.5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11422.72</v>
      </c>
      <c r="F81" s="86">
        <f>SUM(F76:F80)</f>
        <v>11693.711111111112</v>
      </c>
      <c r="G81" s="110">
        <f t="shared" ref="G81" si="22">(F81-E81)/E81</f>
        <v>2.3723868843069981E-2</v>
      </c>
      <c r="H81" s="86">
        <f>SUM(H76:H80)</f>
        <v>11709.808333333334</v>
      </c>
      <c r="I81" s="111">
        <f t="shared" ref="I81" si="23">(F81-H81)/H81</f>
        <v>-1.3746785399040228E-3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76</v>
      </c>
      <c r="C84" s="15" t="s">
        <v>143</v>
      </c>
      <c r="D84" s="11" t="s">
        <v>161</v>
      </c>
      <c r="E84" s="47">
        <v>1431</v>
      </c>
      <c r="F84" s="32">
        <v>1265</v>
      </c>
      <c r="G84" s="21">
        <f t="shared" si="24"/>
        <v>-0.11600279524807827</v>
      </c>
      <c r="H84" s="32">
        <v>1265</v>
      </c>
      <c r="I84" s="21">
        <f t="shared" si="25"/>
        <v>0</v>
      </c>
    </row>
    <row r="85" spans="1:11" ht="16.5" x14ac:dyDescent="0.3">
      <c r="A85" s="37"/>
      <c r="B85" s="34" t="s">
        <v>75</v>
      </c>
      <c r="C85" s="15" t="s">
        <v>148</v>
      </c>
      <c r="D85" s="13" t="s">
        <v>145</v>
      </c>
      <c r="E85" s="47">
        <v>882</v>
      </c>
      <c r="F85" s="47">
        <v>803.66666666666663</v>
      </c>
      <c r="G85" s="21">
        <f t="shared" si="24"/>
        <v>-8.8813303099017429E-2</v>
      </c>
      <c r="H85" s="47">
        <v>803.66666666666663</v>
      </c>
      <c r="I85" s="21">
        <f t="shared" si="25"/>
        <v>0</v>
      </c>
    </row>
    <row r="86" spans="1:11" ht="16.5" x14ac:dyDescent="0.3">
      <c r="A86" s="37"/>
      <c r="B86" s="34" t="s">
        <v>77</v>
      </c>
      <c r="C86" s="15" t="s">
        <v>146</v>
      </c>
      <c r="D86" s="13" t="s">
        <v>162</v>
      </c>
      <c r="E86" s="47">
        <v>1467.22</v>
      </c>
      <c r="F86" s="47">
        <v>1531.3</v>
      </c>
      <c r="G86" s="21">
        <f t="shared" si="24"/>
        <v>4.367443191886692E-2</v>
      </c>
      <c r="H86" s="47">
        <v>1531.3</v>
      </c>
      <c r="I86" s="21">
        <f t="shared" si="25"/>
        <v>0</v>
      </c>
    </row>
    <row r="87" spans="1:11" ht="16.5" x14ac:dyDescent="0.3">
      <c r="A87" s="37"/>
      <c r="B87" s="34" t="s">
        <v>78</v>
      </c>
      <c r="C87" s="15" t="s">
        <v>149</v>
      </c>
      <c r="D87" s="25" t="s">
        <v>147</v>
      </c>
      <c r="E87" s="61">
        <v>1745.5</v>
      </c>
      <c r="F87" s="61">
        <v>1937.3</v>
      </c>
      <c r="G87" s="21">
        <f t="shared" si="24"/>
        <v>0.10988255514179315</v>
      </c>
      <c r="H87" s="61">
        <v>1937.3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8830</v>
      </c>
      <c r="G88" s="21">
        <f t="shared" si="24"/>
        <v>9.1428571428571435E-3</v>
      </c>
      <c r="H88" s="61">
        <v>8830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3910.8</v>
      </c>
      <c r="F89" s="50">
        <v>3988.8</v>
      </c>
      <c r="G89" s="23">
        <f t="shared" si="24"/>
        <v>1.9944768333844738E-2</v>
      </c>
      <c r="H89" s="50">
        <v>3988.8</v>
      </c>
      <c r="I89" s="23">
        <f t="shared" si="25"/>
        <v>0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19652.948571428573</v>
      </c>
      <c r="F90" s="86">
        <f>SUM(F83:F89)</f>
        <v>19822.495238095238</v>
      </c>
      <c r="G90" s="120">
        <f t="shared" ref="G90:G91" si="26">(F90-E90)/E90</f>
        <v>8.6270345668716577E-3</v>
      </c>
      <c r="H90" s="86">
        <f>SUM(H83:H89)</f>
        <v>19822.495238095238</v>
      </c>
      <c r="I90" s="111">
        <f t="shared" ref="I90:I91" si="27">(F90-H90)/H90</f>
        <v>0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344160.48394880944</v>
      </c>
      <c r="F91" s="106">
        <f>SUM(F32,F39,F47,F55,F66,F74,F81,F90)</f>
        <v>351580.1342063492</v>
      </c>
      <c r="G91" s="108">
        <f t="shared" si="26"/>
        <v>2.1558693120164726E-2</v>
      </c>
      <c r="H91" s="106">
        <f>SUM(H32,H39,H47,H55,H66,H74,H81,H90)</f>
        <v>352649.60285714286</v>
      </c>
      <c r="I91" s="121">
        <f t="shared" si="27"/>
        <v>-3.0326665396157976E-3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A4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125" customWidth="1"/>
    <col min="4" max="6" width="13.125" customWidth="1"/>
    <col min="7" max="7" width="8.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24.7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1500</v>
      </c>
      <c r="E16" s="135">
        <v>1750</v>
      </c>
      <c r="F16" s="135">
        <v>2000</v>
      </c>
      <c r="G16" s="135">
        <v>1500</v>
      </c>
      <c r="H16" s="136">
        <v>1250</v>
      </c>
      <c r="I16" s="83">
        <v>1600</v>
      </c>
    </row>
    <row r="17" spans="1:9" ht="16.5" x14ac:dyDescent="0.3">
      <c r="A17" s="92"/>
      <c r="B17" s="141" t="s">
        <v>5</v>
      </c>
      <c r="C17" s="15" t="s">
        <v>164</v>
      </c>
      <c r="D17" s="93">
        <v>1500</v>
      </c>
      <c r="E17" s="93">
        <v>1500</v>
      </c>
      <c r="F17" s="93">
        <v>2000</v>
      </c>
      <c r="G17" s="93">
        <v>1500</v>
      </c>
      <c r="H17" s="32">
        <v>1000</v>
      </c>
      <c r="I17" s="83">
        <v>1500</v>
      </c>
    </row>
    <row r="18" spans="1:9" ht="16.5" x14ac:dyDescent="0.3">
      <c r="A18" s="92"/>
      <c r="B18" s="141" t="s">
        <v>6</v>
      </c>
      <c r="C18" s="15" t="s">
        <v>165</v>
      </c>
      <c r="D18" s="93">
        <v>1500</v>
      </c>
      <c r="E18" s="93">
        <v>1500</v>
      </c>
      <c r="F18" s="93">
        <v>1500</v>
      </c>
      <c r="G18" s="93">
        <v>1500</v>
      </c>
      <c r="H18" s="32">
        <v>1500</v>
      </c>
      <c r="I18" s="83">
        <v>1500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750</v>
      </c>
      <c r="F19" s="93">
        <v>1500</v>
      </c>
      <c r="G19" s="93">
        <v>875</v>
      </c>
      <c r="H19" s="32">
        <v>1000</v>
      </c>
      <c r="I19" s="83">
        <v>1025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1500</v>
      </c>
      <c r="F20" s="93">
        <v>2000</v>
      </c>
      <c r="G20" s="93">
        <v>2000</v>
      </c>
      <c r="H20" s="32">
        <v>1500</v>
      </c>
      <c r="I20" s="83">
        <v>1800</v>
      </c>
    </row>
    <row r="21" spans="1:9" ht="16.5" x14ac:dyDescent="0.3">
      <c r="A21" s="92"/>
      <c r="B21" s="141" t="s">
        <v>9</v>
      </c>
      <c r="C21" s="15" t="s">
        <v>168</v>
      </c>
      <c r="D21" s="93">
        <v>1500</v>
      </c>
      <c r="E21" s="93">
        <v>1250</v>
      </c>
      <c r="F21" s="93">
        <v>2000</v>
      </c>
      <c r="G21" s="93">
        <v>2750</v>
      </c>
      <c r="H21" s="32">
        <v>1000</v>
      </c>
      <c r="I21" s="83">
        <v>1700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1500</v>
      </c>
      <c r="F22" s="93">
        <v>1500</v>
      </c>
      <c r="G22" s="93">
        <v>1500</v>
      </c>
      <c r="H22" s="32">
        <v>1500</v>
      </c>
      <c r="I22" s="83">
        <v>1500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500</v>
      </c>
      <c r="I23" s="83">
        <v>470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750</v>
      </c>
      <c r="G24" s="93">
        <v>500</v>
      </c>
      <c r="H24" s="32">
        <v>500</v>
      </c>
      <c r="I24" s="83">
        <v>525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93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350</v>
      </c>
      <c r="F26" s="93">
        <v>750</v>
      </c>
      <c r="G26" s="93">
        <v>500</v>
      </c>
      <c r="H26" s="32">
        <v>500</v>
      </c>
      <c r="I26" s="83">
        <v>520</v>
      </c>
    </row>
    <row r="27" spans="1:9" ht="16.5" x14ac:dyDescent="0.3">
      <c r="A27" s="92"/>
      <c r="B27" s="141" t="s">
        <v>15</v>
      </c>
      <c r="C27" s="15" t="s">
        <v>174</v>
      </c>
      <c r="D27" s="93">
        <v>1200</v>
      </c>
      <c r="E27" s="93">
        <v>1250</v>
      </c>
      <c r="F27" s="93">
        <v>1625</v>
      </c>
      <c r="G27" s="93">
        <v>1625</v>
      </c>
      <c r="H27" s="32">
        <v>1000</v>
      </c>
      <c r="I27" s="83">
        <v>1340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1000</v>
      </c>
      <c r="I29" s="83">
        <v>1125</v>
      </c>
    </row>
    <row r="30" spans="1:9" ht="16.5" x14ac:dyDescent="0.3">
      <c r="A30" s="92"/>
      <c r="B30" s="141" t="s">
        <v>18</v>
      </c>
      <c r="C30" s="15" t="s">
        <v>177</v>
      </c>
      <c r="D30" s="93">
        <v>2000</v>
      </c>
      <c r="E30" s="93">
        <v>1500</v>
      </c>
      <c r="F30" s="93">
        <v>1625</v>
      </c>
      <c r="G30" s="93">
        <v>1000</v>
      </c>
      <c r="H30" s="32">
        <v>750</v>
      </c>
      <c r="I30" s="83">
        <v>1375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1000</v>
      </c>
      <c r="E31" s="49">
        <v>1250</v>
      </c>
      <c r="F31" s="49">
        <v>1250</v>
      </c>
      <c r="G31" s="49">
        <v>1125</v>
      </c>
      <c r="H31" s="134">
        <v>1250</v>
      </c>
      <c r="I31" s="85">
        <v>1175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/>
      <c r="E33" s="135">
        <v>2500</v>
      </c>
      <c r="F33" s="135">
        <v>2000</v>
      </c>
      <c r="G33" s="135">
        <v>2000</v>
      </c>
      <c r="H33" s="136">
        <v>2000</v>
      </c>
      <c r="I33" s="83">
        <v>2125</v>
      </c>
    </row>
    <row r="34" spans="1:9" ht="16.5" x14ac:dyDescent="0.3">
      <c r="A34" s="92"/>
      <c r="B34" s="141" t="s">
        <v>27</v>
      </c>
      <c r="C34" s="15" t="s">
        <v>180</v>
      </c>
      <c r="D34" s="93">
        <v>2750</v>
      </c>
      <c r="E34" s="93">
        <v>2500</v>
      </c>
      <c r="F34" s="93">
        <v>1500</v>
      </c>
      <c r="G34" s="93">
        <v>2000</v>
      </c>
      <c r="H34" s="32">
        <v>2000</v>
      </c>
      <c r="I34" s="83">
        <v>2150</v>
      </c>
    </row>
    <row r="35" spans="1:9" ht="16.5" x14ac:dyDescent="0.3">
      <c r="A35" s="92"/>
      <c r="B35" s="140" t="s">
        <v>28</v>
      </c>
      <c r="C35" s="15" t="s">
        <v>181</v>
      </c>
      <c r="D35" s="93">
        <v>1750</v>
      </c>
      <c r="E35" s="93">
        <v>1500</v>
      </c>
      <c r="F35" s="93">
        <v>2000</v>
      </c>
      <c r="G35" s="93">
        <v>1500</v>
      </c>
      <c r="H35" s="32">
        <v>1500</v>
      </c>
      <c r="I35" s="83">
        <v>1650</v>
      </c>
    </row>
    <row r="36" spans="1:9" ht="16.5" x14ac:dyDescent="0.3">
      <c r="A36" s="92"/>
      <c r="B36" s="141" t="s">
        <v>29</v>
      </c>
      <c r="C36" s="15" t="s">
        <v>182</v>
      </c>
      <c r="D36" s="93"/>
      <c r="E36" s="93">
        <v>1500</v>
      </c>
      <c r="F36" s="93">
        <v>2000</v>
      </c>
      <c r="G36" s="93">
        <v>1500</v>
      </c>
      <c r="H36" s="32">
        <v>1000</v>
      </c>
      <c r="I36" s="83">
        <v>1500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2000</v>
      </c>
      <c r="E37" s="137">
        <v>1500</v>
      </c>
      <c r="F37" s="137">
        <v>2000</v>
      </c>
      <c r="G37" s="137">
        <v>1750</v>
      </c>
      <c r="H37" s="138">
        <v>1000</v>
      </c>
      <c r="I37" s="83">
        <v>1650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28000</v>
      </c>
      <c r="E39" s="42">
        <v>27000</v>
      </c>
      <c r="F39" s="42">
        <v>30000</v>
      </c>
      <c r="G39" s="42">
        <v>20000</v>
      </c>
      <c r="H39" s="136">
        <v>24000</v>
      </c>
      <c r="I39" s="84">
        <v>25800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49">
        <v>14500</v>
      </c>
      <c r="H40" s="134">
        <v>16000</v>
      </c>
      <c r="I40" s="85">
        <v>15900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08-10-2018</vt:lpstr>
      <vt:lpstr>By Order</vt:lpstr>
      <vt:lpstr>All Stores</vt:lpstr>
      <vt:lpstr>'08-10-2018'!Print_Titles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2018-10-11T08:43:00Z</cp:lastPrinted>
  <dcterms:created xsi:type="dcterms:W3CDTF">2010-10-20T06:23:14Z</dcterms:created>
  <dcterms:modified xsi:type="dcterms:W3CDTF">2018-10-18T11:27:27Z</dcterms:modified>
</cp:coreProperties>
</file>