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22-10-2018" sheetId="9" r:id="rId4"/>
    <sheet name="By Order" sheetId="11" r:id="rId5"/>
    <sheet name="All Stores" sheetId="12" r:id="rId6"/>
  </sheets>
  <definedNames>
    <definedName name="_xlnm.Print_Titles" localSheetId="3">'22-10-2018'!$12:$14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4" i="11"/>
  <c r="G84" i="11"/>
  <c r="I89" i="11"/>
  <c r="G89" i="11"/>
  <c r="I83" i="11"/>
  <c r="G83" i="11"/>
  <c r="I80" i="11"/>
  <c r="G80" i="11"/>
  <c r="I79" i="11"/>
  <c r="G79" i="11"/>
  <c r="I78" i="11"/>
  <c r="G78" i="11"/>
  <c r="I77" i="11"/>
  <c r="G77" i="11"/>
  <c r="I76" i="11"/>
  <c r="G76" i="11"/>
  <c r="I68" i="11"/>
  <c r="G68" i="11"/>
  <c r="I73" i="11"/>
  <c r="G73" i="11"/>
  <c r="I72" i="11"/>
  <c r="G72" i="11"/>
  <c r="I71" i="11"/>
  <c r="G71" i="11"/>
  <c r="I70" i="11"/>
  <c r="G70" i="11"/>
  <c r="I69" i="11"/>
  <c r="G69" i="11"/>
  <c r="I65" i="11"/>
  <c r="G65" i="11"/>
  <c r="I64" i="11"/>
  <c r="G64" i="11"/>
  <c r="I63" i="11"/>
  <c r="G63" i="11"/>
  <c r="I62" i="11"/>
  <c r="G62" i="11"/>
  <c r="I61" i="11"/>
  <c r="G61" i="11"/>
  <c r="I60" i="11"/>
  <c r="G60" i="11"/>
  <c r="I59" i="11"/>
  <c r="G59" i="11"/>
  <c r="I58" i="11"/>
  <c r="G58" i="11"/>
  <c r="I57" i="11"/>
  <c r="G57" i="11"/>
  <c r="I54" i="11"/>
  <c r="G54" i="11"/>
  <c r="I53" i="11"/>
  <c r="G53" i="11"/>
  <c r="I52" i="11"/>
  <c r="G52" i="11"/>
  <c r="I51" i="11"/>
  <c r="G51" i="11"/>
  <c r="I50" i="11"/>
  <c r="G50" i="11"/>
  <c r="I49" i="11"/>
  <c r="G49" i="11"/>
  <c r="I44" i="11"/>
  <c r="G44" i="11"/>
  <c r="I45" i="11"/>
  <c r="G45" i="11"/>
  <c r="I46" i="11"/>
  <c r="G46" i="11"/>
  <c r="I43" i="11"/>
  <c r="G43" i="11"/>
  <c r="I42" i="11"/>
  <c r="G42" i="11"/>
  <c r="I41" i="11"/>
  <c r="G41" i="11"/>
  <c r="I37" i="11"/>
  <c r="G37" i="11"/>
  <c r="I38" i="11"/>
  <c r="G38" i="11"/>
  <c r="I36" i="11"/>
  <c r="G36" i="11"/>
  <c r="I34" i="11"/>
  <c r="G34" i="11"/>
  <c r="I35" i="11"/>
  <c r="G35" i="11"/>
  <c r="I20" i="11"/>
  <c r="G20" i="11"/>
  <c r="I16" i="11"/>
  <c r="G16" i="11"/>
  <c r="I19" i="11"/>
  <c r="G19" i="11"/>
  <c r="I18" i="11"/>
  <c r="G18" i="11"/>
  <c r="I23" i="11"/>
  <c r="G23" i="11"/>
  <c r="I27" i="11"/>
  <c r="G27" i="11"/>
  <c r="I29" i="11"/>
  <c r="G29" i="11"/>
  <c r="I22" i="11"/>
  <c r="G22" i="11"/>
  <c r="I28" i="11"/>
  <c r="G28" i="11"/>
  <c r="I21" i="11"/>
  <c r="G21" i="11"/>
  <c r="I24" i="11"/>
  <c r="G24" i="11"/>
  <c r="I26" i="11"/>
  <c r="G26" i="11"/>
  <c r="I25" i="11"/>
  <c r="G25" i="11"/>
  <c r="I31" i="11"/>
  <c r="G31" i="11"/>
  <c r="I30" i="11"/>
  <c r="G30" i="11"/>
  <c r="I17" i="11"/>
  <c r="G17" i="11"/>
  <c r="D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90" i="11" l="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E40" i="8" l="1"/>
  <c r="H40" i="8" s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<sst xmlns="http://schemas.openxmlformats.org/spreadsheetml/2006/main" count="848" uniqueCount="225">
  <si>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</si>
  <si>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</si>
  <si>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</si>
  <si>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</si>
  <si>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</si>
  <si>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</si>
  <si>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</si>
  <si>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</si>
  <si>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</si>
  <si>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</si>
  <si>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</si>
  <si>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</si>
  <si>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</si>
  <si>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</si>
  <si>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</si>
  <si>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</si>
  <si>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</si>
  <si>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</si>
  <si>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</si>
  <si>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</si>
  <si>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</si>
  <si>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</si>
  <si>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</si>
  <si>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</si>
  <si>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</si>
  <si>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</si>
  <si>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</si>
  <si>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</si>
  <si>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</si>
  <si>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</si>
  <si>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</si>
  <si>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</si>
  <si>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</si>
  <si>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</si>
  <si>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</si>
  <si>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</si>
  <si>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</si>
  <si>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</si>
  <si>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</si>
  <si>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</si>
  <si>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</si>
  <si>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</si>
  <si>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</si>
  <si>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</si>
  <si>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</si>
  <si>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</si>
  <si>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</si>
  <si>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</si>
  <si>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</si>
  <si>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</si>
  <si>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</si>
  <si>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</si>
  <si>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</si>
  <si>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</si>
  <si>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</si>
  <si>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</si>
  <si>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</si>
  <si>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</si>
  <si>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</si>
  <si>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</si>
  <si>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</si>
  <si>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</si>
  <si>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</si>
  <si>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</si>
  <si>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</si>
  <si>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</si>
  <si>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</si>
  <si>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</si>
  <si>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</si>
  <si>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</si>
  <si>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</si>
  <si>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</si>
  <si>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</si>
  <si>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</si>
  <si>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</si>
  <si>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</si>
  <si>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</si>
  <si>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</si>
  <si>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</si>
  <si>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</si>
  <si>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</si>
  <si>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</si>
  <si>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</si>
  <si>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</si>
  <si>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</si>
  <si>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</si>
  <si>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</si>
  <si>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</si>
  <si>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</si>
  <si>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</si>
  <si>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</si>
  <si>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</si>
  <si>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</si>
  <si>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</si>
  <si>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</si>
  <si>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</si>
  <si>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</si>
  <si>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</si>
  <si>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</si>
  <si>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</si>
  <si>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</si>
  <si>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</si>
  <si>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</si>
  <si>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</si>
  <si>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</si>
  <si>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</si>
  <si>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</si>
  <si>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</si>
  <si>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</si>
  <si>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</si>
  <si>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</si>
  <si>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</si>
  <si>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</si>
  <si>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</si>
  <si>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</si>
  <si>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</si>
  <si>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</si>
  <si>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</si>
  <si>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</si>
  <si>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</si>
  <si>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</si>
  <si>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</si>
  <si>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</si>
  <si>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</si>
  <si>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</si>
  <si>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</si>
  <si>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</si>
  <si>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</si>
  <si>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</si>
  <si>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</si>
  <si>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</si>
  <si>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</si>
  <si>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</si>
  <si>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</si>
  <si>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</si>
  <si>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</si>
  <si>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</si>
  <si>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</si>
  <si>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</si>
  <si>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</si>
  <si>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</si>
  <si>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</si>
  <si>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</si>
  <si>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</si>
  <si>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</si>
  <si>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</si>
  <si>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</si>
  <si>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</si>
  <si>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</si>
  <si>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</si>
  <si>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</si>
  <si>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</si>
  <si>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</si>
  <si>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</si>
  <si>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</si>
  <si>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</si>
  <si>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</si>
  <si>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</si>
  <si>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</si>
  <si>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</si>
  <si>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</si>
  <si>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</si>
  <si>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</si>
  <si>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</si>
  <si>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</si>
  <si>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</si>
  <si>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</si>
  <si>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</si>
  <si>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</si>
  <si>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</si>
  <si>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</si>
  <si>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</si>
  <si>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</si>
  <si>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</si>
  <si>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</si>
  <si>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</si>
  <si>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</si>
  <si>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</si>
  <si>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</si>
  <si>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</si>
  <si>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</si>
  <si>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</si>
  <si>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</si>
  <si>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</si>
  <si>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</si>
  <si>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</si>
  <si>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</si>
  <si>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</si>
  <si>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</si>
  <si>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</si>
  <si>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</si>
  <si>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</si>
  <si>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</si>
  <si>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</si>
  <si>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</si>
  <si>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</si>
  <si>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</si>
  <si>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</si>
  <si>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</si>
  <si>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</si>
  <si>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</si>
  <si>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</si>
  <si>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</si>
  <si>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</si>
  <si>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</si>
  <si>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</si>
  <si>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</si>
  <si>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</si>
  <si>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</si>
  <si>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</si>
  <si>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</si>
  <si>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</si>
  <si>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</si>
  <si>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</si>
  <si>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</si>
  <si>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</si>
  <si>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</si>
  <si>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2017 (ل.ل.)</t>
  </si>
  <si>
    <t>معدل أسعار  السوبرماركات في 15-10-2018 (ل.ل.)</t>
  </si>
  <si>
    <t>معدل أسعار المحلات والملاحم في 15-10-2018 (ل.ل.)</t>
  </si>
  <si>
    <t>المعدل العام للأسعار في 15-10-2018  (ل.ل.)</t>
  </si>
  <si>
    <t>المعدل العام للأسعار في 22-10-2018  (ل.ل.)</t>
  </si>
  <si>
    <t>معدل أسعار  السوبرماركات في 22-10-2018 (ل.ل.)</t>
  </si>
  <si>
    <t xml:space="preserve"> التاريخ 22 تشرين الأول 2018</t>
  </si>
  <si>
    <t>معدل أسعار المحلات والملاحم في 22-10-2018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</si>
</sst>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6" t="s">
        <v>202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7" t="s">
        <v>3</v>
      </c>
      <c r="B12" s="153"/>
      <c r="C12" s="151" t="s">
        <v>0</v>
      </c>
      <c r="D12" s="149" t="s">
        <v>23</v>
      </c>
      <c r="E12" s="149" t="s">
        <v>217</v>
      </c>
      <c r="F12" s="149" t="s">
        <v>222</v>
      </c>
      <c r="G12" s="149" t="s">
        <v>197</v>
      </c>
      <c r="H12" s="149" t="s">
        <v>218</v>
      </c>
      <c r="I12" s="149" t="s">
        <v>187</v>
      </c>
    </row>
    <row r="13" spans="1:9" ht="38.25" customHeight="1" thickBot="1" x14ac:dyDescent="0.25">
      <c r="A13" s="148"/>
      <c r="B13" s="154"/>
      <c r="C13" s="152"/>
      <c r="D13" s="150"/>
      <c r="E13" s="150"/>
      <c r="F13" s="150"/>
      <c r="G13" s="150"/>
      <c r="H13" s="150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1621.6100000000001</v>
      </c>
      <c r="F15" s="43">
        <v>1718.8</v>
      </c>
      <c r="G15" s="45">
        <f>(F15-E15)/E15</f>
        <v>5.9934262862217071E-2</v>
      </c>
      <c r="H15" s="43">
        <v>1878.8</v>
      </c>
      <c r="I15" s="45">
        <f>(F15-H15)/H15</f>
        <v>-8.5160740898445816E-2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1350.452</v>
      </c>
      <c r="F16" s="47">
        <v>1528.8</v>
      </c>
      <c r="G16" s="48">
        <f>(F16-E16)/E16</f>
        <v>0.13206541217310941</v>
      </c>
      <c r="H16" s="47">
        <v>1483.8</v>
      </c>
      <c r="I16" s="44">
        <f t="shared" ref="I16:I30" si="0">(F16-H16)/H16</f>
        <v>3.0327537403962799E-2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1351.0786000000001</v>
      </c>
      <c r="F17" s="47">
        <v>1128.8</v>
      </c>
      <c r="G17" s="48">
        <f t="shared" ref="G17:G79" si="1">(F17-E17)/E17</f>
        <v>-0.16451936993154956</v>
      </c>
      <c r="H17" s="47">
        <v>1113.8</v>
      </c>
      <c r="I17" s="44">
        <f t="shared" si="0"/>
        <v>1.3467408870533311E-2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811.80600000000004</v>
      </c>
      <c r="F18" s="47">
        <v>654.79999999999995</v>
      </c>
      <c r="G18" s="48">
        <f>(F18-E18)/E18</f>
        <v>-0.19340335006146797</v>
      </c>
      <c r="H18" s="47">
        <v>708.8</v>
      </c>
      <c r="I18" s="44">
        <f>(F18-H18)/H18</f>
        <v>-7.6185101580135445E-2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2082.443711111111</v>
      </c>
      <c r="F19" s="47">
        <v>2082</v>
      </c>
      <c r="G19" s="48">
        <f>(F19-E19)/E19</f>
        <v>-2.1307231919094494E-4</v>
      </c>
      <c r="H19" s="47">
        <v>2059.7777777777778</v>
      </c>
      <c r="I19" s="44">
        <f t="shared" si="0"/>
        <v>1.078865033984246E-2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1323.0254</v>
      </c>
      <c r="F20" s="47">
        <v>1464.8</v>
      </c>
      <c r="G20" s="48">
        <f t="shared" si="1"/>
        <v>0.10715939391639795</v>
      </c>
      <c r="H20" s="47">
        <v>1473.8</v>
      </c>
      <c r="I20" s="44">
        <f t="shared" si="0"/>
        <v>-6.1066630479033792E-3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1442.4926</v>
      </c>
      <c r="F21" s="47">
        <v>1453.8</v>
      </c>
      <c r="G21" s="48">
        <f t="shared" si="1"/>
        <v>7.8387923792468082E-3</v>
      </c>
      <c r="H21" s="47">
        <v>1418.8</v>
      </c>
      <c r="I21" s="44">
        <f t="shared" si="0"/>
        <v>2.4668734141528054E-2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456.56659999999999</v>
      </c>
      <c r="F22" s="47">
        <v>494.8</v>
      </c>
      <c r="G22" s="48">
        <f t="shared" si="1"/>
        <v>8.3741123419891025E-2</v>
      </c>
      <c r="H22" s="47">
        <v>462.3</v>
      </c>
      <c r="I22" s="44">
        <f>(F22-H22)/H22</f>
        <v>7.0300670560242265E-2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519.19162499999993</v>
      </c>
      <c r="F23" s="47">
        <v>607.29999999999995</v>
      </c>
      <c r="G23" s="48">
        <f t="shared" si="1"/>
        <v>0.16970299742412068</v>
      </c>
      <c r="H23" s="47">
        <v>604.79999999999995</v>
      </c>
      <c r="I23" s="44">
        <f t="shared" si="0"/>
        <v>4.1335978835978842E-3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538.39869999999996</v>
      </c>
      <c r="F24" s="47">
        <v>607.29999999999995</v>
      </c>
      <c r="G24" s="48">
        <f t="shared" si="1"/>
        <v>0.12797449176604622</v>
      </c>
      <c r="H24" s="47">
        <v>604.79999999999995</v>
      </c>
      <c r="I24" s="44">
        <f t="shared" si="0"/>
        <v>4.1335978835978842E-3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524.73069999999996</v>
      </c>
      <c r="F25" s="47">
        <v>607.29999999999995</v>
      </c>
      <c r="G25" s="48">
        <f t="shared" si="1"/>
        <v>0.15735557305871375</v>
      </c>
      <c r="H25" s="47">
        <v>619.79999999999995</v>
      </c>
      <c r="I25" s="44">
        <f t="shared" si="0"/>
        <v>-2.0167796063246209E-2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1497.5074000000002</v>
      </c>
      <c r="F26" s="47">
        <v>1689.8</v>
      </c>
      <c r="G26" s="48">
        <f t="shared" si="1"/>
        <v>0.12840844726376627</v>
      </c>
      <c r="H26" s="47">
        <v>1789.8</v>
      </c>
      <c r="I26" s="44">
        <f t="shared" si="0"/>
        <v>-5.5872164487652254E-2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523.8646</v>
      </c>
      <c r="F27" s="47">
        <v>574.79999999999995</v>
      </c>
      <c r="G27" s="48">
        <f t="shared" si="1"/>
        <v>9.7230085789343196E-2</v>
      </c>
      <c r="H27" s="47">
        <v>574.79999999999995</v>
      </c>
      <c r="I27" s="44">
        <f t="shared" si="0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930.625</v>
      </c>
      <c r="F28" s="47">
        <v>969.8</v>
      </c>
      <c r="G28" s="48">
        <f t="shared" si="1"/>
        <v>4.2095366017461333E-2</v>
      </c>
      <c r="H28" s="47">
        <v>953.8</v>
      </c>
      <c r="I28" s="44">
        <f t="shared" si="0"/>
        <v>1.6775005242189139E-2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1601.1993333333335</v>
      </c>
      <c r="F29" s="47">
        <v>1363</v>
      </c>
      <c r="G29" s="48">
        <f t="shared" si="1"/>
        <v>-0.14876307301318728</v>
      </c>
      <c r="H29" s="47">
        <v>1353</v>
      </c>
      <c r="I29" s="44">
        <f t="shared" si="0"/>
        <v>7.3909830007390983E-3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953.54599999999982</v>
      </c>
      <c r="F30" s="50">
        <v>1314.8</v>
      </c>
      <c r="G30" s="51">
        <f t="shared" si="1"/>
        <v>0.3788532488207178</v>
      </c>
      <c r="H30" s="50">
        <v>1319.8</v>
      </c>
      <c r="I30" s="56">
        <f t="shared" si="0"/>
        <v>-3.7884527958781636E-3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43">
        <v>2017.5</v>
      </c>
      <c r="G32" s="45">
        <f t="shared" si="1"/>
        <v>9.5585326031530846E-2</v>
      </c>
      <c r="H32" s="43">
        <v>2336.25</v>
      </c>
      <c r="I32" s="44">
        <f>(F32-H32)/H32</f>
        <v>-0.13643659711075443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47">
        <v>1793.8</v>
      </c>
      <c r="G33" s="48">
        <f t="shared" si="1"/>
        <v>-2.1802067664174933E-3</v>
      </c>
      <c r="H33" s="47">
        <v>2073.8000000000002</v>
      </c>
      <c r="I33" s="44">
        <f>(F33-H33)/H33</f>
        <v>-0.13501784164336011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47">
        <v>1562.5</v>
      </c>
      <c r="G34" s="48">
        <f t="shared" si="1"/>
        <v>-6.8456660728636848E-2</v>
      </c>
      <c r="H34" s="47">
        <v>1593.75</v>
      </c>
      <c r="I34" s="44">
        <f>(F34-H34)/H34</f>
        <v>-1.9607843137254902E-2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47">
        <v>1443</v>
      </c>
      <c r="G35" s="48">
        <f t="shared" si="1"/>
        <v>1.454329380956839E-2</v>
      </c>
      <c r="H35" s="47">
        <v>1495</v>
      </c>
      <c r="I35" s="44">
        <f>(F35-H35)/H35</f>
        <v>-3.4782608695652174E-2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50">
        <v>1508.8</v>
      </c>
      <c r="G36" s="51">
        <f t="shared" si="1"/>
        <v>2.1075656644090775E-2</v>
      </c>
      <c r="H36" s="50">
        <v>1453.8</v>
      </c>
      <c r="I36" s="56">
        <f>(F36-H36)/H36</f>
        <v>3.7831888843032055E-2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26662.666066666665</v>
      </c>
      <c r="F38" s="43">
        <v>28530</v>
      </c>
      <c r="G38" s="45">
        <f t="shared" si="1"/>
        <v>7.0035529405210267E-2</v>
      </c>
      <c r="H38" s="43">
        <v>28530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14825.706222222221</v>
      </c>
      <c r="F39" s="57">
        <v>14254.222222222223</v>
      </c>
      <c r="G39" s="48">
        <f t="shared" si="1"/>
        <v>-3.8546831525867034E-2</v>
      </c>
      <c r="H39" s="57">
        <v>14587.555555555555</v>
      </c>
      <c r="I39" s="44">
        <f t="shared" si="2"/>
        <v>-2.2850527085491356E-2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10807.25</v>
      </c>
      <c r="F40" s="57">
        <v>10448.5</v>
      </c>
      <c r="G40" s="48">
        <f t="shared" si="1"/>
        <v>-3.3195308704804645E-2</v>
      </c>
      <c r="H40" s="57">
        <v>10448.5</v>
      </c>
      <c r="I40" s="44">
        <f t="shared" si="2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5933.3</v>
      </c>
      <c r="F41" s="47">
        <v>5850</v>
      </c>
      <c r="G41" s="48">
        <f t="shared" si="1"/>
        <v>-1.403940471575686E-2</v>
      </c>
      <c r="H41" s="47">
        <v>5790</v>
      </c>
      <c r="I41" s="44">
        <f t="shared" si="2"/>
        <v>1.0362694300518135E-2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9966.4761904761908</v>
      </c>
      <c r="F42" s="47">
        <v>9968.5714285714294</v>
      </c>
      <c r="G42" s="48">
        <f t="shared" si="1"/>
        <v>2.1022857579700087E-4</v>
      </c>
      <c r="H42" s="47">
        <v>9968.3333333333339</v>
      </c>
      <c r="I42" s="44">
        <f t="shared" si="2"/>
        <v>2.3885160150016183E-5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12226.75</v>
      </c>
      <c r="F43" s="50">
        <v>12830</v>
      </c>
      <c r="G43" s="51">
        <f t="shared" si="1"/>
        <v>4.9338540495225632E-2</v>
      </c>
      <c r="H43" s="50">
        <v>12830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6725.8</v>
      </c>
      <c r="F45" s="43">
        <v>6330</v>
      </c>
      <c r="G45" s="45">
        <f t="shared" si="1"/>
        <v>-5.8848018079633677E-2</v>
      </c>
      <c r="H45" s="43">
        <v>6330</v>
      </c>
      <c r="I45" s="44">
        <f t="shared" ref="I45:I49" si="3">(F45-H45)/H45</f>
        <v>0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6058.7555555555555</v>
      </c>
      <c r="F46" s="47">
        <v>6144.4444444444443</v>
      </c>
      <c r="G46" s="48">
        <f t="shared" si="1"/>
        <v>1.4142984991417376E-2</v>
      </c>
      <c r="H46" s="47">
        <v>6144.4444444444443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19194.7</v>
      </c>
      <c r="F47" s="47">
        <v>19273.75</v>
      </c>
      <c r="G47" s="48">
        <f t="shared" si="1"/>
        <v>4.1183243291116438E-3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18884.285142857145</v>
      </c>
      <c r="F48" s="47">
        <v>18816.34888888889</v>
      </c>
      <c r="G48" s="48">
        <f t="shared" si="1"/>
        <v>-3.5975020210892981E-3</v>
      </c>
      <c r="H48" s="47">
        <v>18816.34888888889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2204.1666666666665</v>
      </c>
      <c r="G49" s="48">
        <f t="shared" si="1"/>
        <v>0.11571094559741593</v>
      </c>
      <c r="H49" s="47">
        <v>2204.1666666666665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24047.555555555555</v>
      </c>
      <c r="F50" s="50">
        <v>27101</v>
      </c>
      <c r="G50" s="56">
        <f t="shared" si="1"/>
        <v>0.12697525273994126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3827.8333333333335</v>
      </c>
      <c r="F53" s="70">
        <v>3347.1428571428573</v>
      </c>
      <c r="G53" s="48">
        <f t="shared" si="1"/>
        <v>-0.12557769221678308</v>
      </c>
      <c r="H53" s="70">
        <v>3347.1428571428573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2059.02</v>
      </c>
      <c r="F54" s="70">
        <v>2031.6666666666667</v>
      </c>
      <c r="G54" s="48">
        <f t="shared" si="1"/>
        <v>-1.328463702797119E-2</v>
      </c>
      <c r="H54" s="70">
        <v>2031.6666666666667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4507.5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4566.666666666667</v>
      </c>
      <c r="F57" s="50">
        <v>4760</v>
      </c>
      <c r="G57" s="51">
        <f t="shared" si="1"/>
        <v>4.2335766423357596E-2</v>
      </c>
      <c r="H57" s="50">
        <v>4760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5561.3350000000009</v>
      </c>
      <c r="F58" s="68">
        <v>5138.75</v>
      </c>
      <c r="G58" s="44">
        <f t="shared" si="1"/>
        <v>-7.5986251502562038E-2</v>
      </c>
      <c r="H58" s="68">
        <v>5138.75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4663.82</v>
      </c>
      <c r="F59" s="70">
        <v>5039.5</v>
      </c>
      <c r="G59" s="48">
        <f t="shared" si="1"/>
        <v>8.0551993859111271E-2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17924.125</v>
      </c>
      <c r="F60" s="73">
        <v>21480</v>
      </c>
      <c r="G60" s="51">
        <f t="shared" si="1"/>
        <v>0.19838485839615602</v>
      </c>
      <c r="H60" s="73">
        <v>21480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6376.5</v>
      </c>
      <c r="F62" s="54">
        <v>6430.5</v>
      </c>
      <c r="G62" s="45">
        <f t="shared" si="1"/>
        <v>8.4685956245589278E-3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12095</v>
      </c>
      <c r="F64" s="46">
        <v>10658.75</v>
      </c>
      <c r="G64" s="48">
        <f t="shared" si="1"/>
        <v>-0.1187474162877222</v>
      </c>
      <c r="H64" s="46">
        <v>10658.75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7424.666666666667</v>
      </c>
      <c r="F65" s="46">
        <v>7871.5</v>
      </c>
      <c r="G65" s="48">
        <f t="shared" si="1"/>
        <v>6.0182275298554327E-2</v>
      </c>
      <c r="H65" s="46">
        <v>7871.5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3695.6222222222218</v>
      </c>
      <c r="F66" s="46">
        <v>3912.5</v>
      </c>
      <c r="G66" s="48">
        <f t="shared" si="1"/>
        <v>5.8685050780803834E-2</v>
      </c>
      <c r="H66" s="46">
        <v>3912.5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3431</v>
      </c>
      <c r="F67" s="58">
        <v>3659.1666666666665</v>
      </c>
      <c r="G67" s="51">
        <f t="shared" si="1"/>
        <v>6.6501505877780975E-2</v>
      </c>
      <c r="H67" s="58">
        <v>3754.2857142857142</v>
      </c>
      <c r="I67" s="88">
        <f t="shared" si="5"/>
        <v>-2.5336123795027927E-2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3607.3199999999997</v>
      </c>
      <c r="F69" s="43">
        <v>3725.8</v>
      </c>
      <c r="G69" s="45">
        <f t="shared" si="1"/>
        <v>3.2844327644899945E-2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2748.3333333333335</v>
      </c>
      <c r="F70" s="47">
        <v>2780.3333333333335</v>
      </c>
      <c r="G70" s="48">
        <f t="shared" si="1"/>
        <v>1.1643420254699817E-2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1314.9555555555555</v>
      </c>
      <c r="F71" s="47">
        <v>1323.7777777777778</v>
      </c>
      <c r="G71" s="48">
        <f t="shared" si="1"/>
        <v>6.7091409933585228E-3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2144.8333333333335</v>
      </c>
      <c r="F72" s="47">
        <v>2218.3000000000002</v>
      </c>
      <c r="G72" s="48">
        <f t="shared" si="1"/>
        <v>3.4252855699743581E-2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1607.2777777777778</v>
      </c>
      <c r="F73" s="50">
        <v>1645.5</v>
      </c>
      <c r="G73" s="48">
        <f t="shared" si="1"/>
        <v>2.3780719643289174E-2</v>
      </c>
      <c r="H73" s="50">
        <v>1645.5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1431</v>
      </c>
      <c r="F76" s="32">
        <v>1276.1111111111111</v>
      </c>
      <c r="G76" s="48">
        <f t="shared" si="1"/>
        <v>-0.10823821725289233</v>
      </c>
      <c r="H76" s="32">
        <v>1265</v>
      </c>
      <c r="I76" s="44">
        <f t="shared" ref="I76:I81" si="6">(F76-H76)/H76</f>
        <v>8.7834870443565891E-3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882</v>
      </c>
      <c r="F77" s="47">
        <v>808.5</v>
      </c>
      <c r="G77" s="48">
        <f t="shared" si="1"/>
        <v>-8.3333333333333329E-2</v>
      </c>
      <c r="H77" s="47">
        <v>808.5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1467.22</v>
      </c>
      <c r="F78" s="47">
        <v>1531.3</v>
      </c>
      <c r="G78" s="48">
        <f t="shared" si="1"/>
        <v>4.367443191886692E-2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1745.5</v>
      </c>
      <c r="F79" s="61">
        <v>1932.8</v>
      </c>
      <c r="G79" s="48">
        <f t="shared" si="1"/>
        <v>0.10730449727871667</v>
      </c>
      <c r="H79" s="61">
        <v>1932.8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8830</v>
      </c>
      <c r="G80" s="48">
        <f>(F80-E80)/E80</f>
        <v>9.1428571428571435E-3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3910.8</v>
      </c>
      <c r="F81" s="50">
        <v>3988.8</v>
      </c>
      <c r="G81" s="51">
        <f>(F81-E81)/E81</f>
        <v>1.9944768333844738E-2</v>
      </c>
      <c r="H81" s="50">
        <v>3988.8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19" zoomScaleNormal="100" workbookViewId="0">
      <selection activeCell="I40" sqref="I40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203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7" t="s">
        <v>3</v>
      </c>
      <c r="B12" s="153"/>
      <c r="C12" s="155" t="s">
        <v>0</v>
      </c>
      <c r="D12" s="149" t="s">
        <v>23</v>
      </c>
      <c r="E12" s="149" t="s">
        <v>217</v>
      </c>
      <c r="F12" s="157" t="s">
        <v>224</v>
      </c>
      <c r="G12" s="149" t="s">
        <v>197</v>
      </c>
      <c r="H12" s="157" t="s">
        <v>219</v>
      </c>
      <c r="I12" s="149" t="s">
        <v>187</v>
      </c>
    </row>
    <row r="13" spans="1:9" ht="30.75" customHeight="1" thickBot="1" x14ac:dyDescent="0.25">
      <c r="A13" s="148"/>
      <c r="B13" s="154"/>
      <c r="C13" s="156"/>
      <c r="D13" s="150"/>
      <c r="E13" s="150"/>
      <c r="F13" s="158"/>
      <c r="G13" s="150"/>
      <c r="H13" s="158"/>
      <c r="I13" s="15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1621.6100000000001</v>
      </c>
      <c r="F15" s="83">
        <v>1670</v>
      </c>
      <c r="G15" s="44">
        <f>(F15-E15)/E15</f>
        <v>2.9840713858449237E-2</v>
      </c>
      <c r="H15" s="83">
        <v>1515</v>
      </c>
      <c r="I15" s="127">
        <f>(F15-H15)/H15</f>
        <v>0.10231023102310231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1350.452</v>
      </c>
      <c r="F16" s="83">
        <v>1550</v>
      </c>
      <c r="G16" s="48">
        <f t="shared" ref="G16:G39" si="0">(F16-E16)/E16</f>
        <v>0.14776385980397674</v>
      </c>
      <c r="H16" s="83">
        <v>1241.5999999999999</v>
      </c>
      <c r="I16" s="48">
        <f>(F16-H16)/H16</f>
        <v>0.24838917525773205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1351.0786000000001</v>
      </c>
      <c r="F17" s="83">
        <v>1416.6</v>
      </c>
      <c r="G17" s="48">
        <f t="shared" si="0"/>
        <v>4.8495624162798415E-2</v>
      </c>
      <c r="H17" s="83">
        <v>1096.5999999999999</v>
      </c>
      <c r="I17" s="48">
        <f t="shared" ref="I17:I29" si="1">(F17-H17)/H17</f>
        <v>0.29181105234360755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811.80600000000004</v>
      </c>
      <c r="F18" s="83">
        <v>915</v>
      </c>
      <c r="G18" s="48">
        <f t="shared" si="0"/>
        <v>0.12711657711325114</v>
      </c>
      <c r="H18" s="83">
        <v>765.6</v>
      </c>
      <c r="I18" s="48">
        <f t="shared" si="1"/>
        <v>0.19514106583072097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2082.443711111111</v>
      </c>
      <c r="F19" s="83">
        <v>1616.6</v>
      </c>
      <c r="G19" s="48">
        <f t="shared" si="0"/>
        <v>-0.22370050562497798</v>
      </c>
      <c r="H19" s="83">
        <v>1390</v>
      </c>
      <c r="I19" s="48">
        <f t="shared" si="1"/>
        <v>0.1630215827338129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1323.0254</v>
      </c>
      <c r="F20" s="83">
        <v>1566.6</v>
      </c>
      <c r="G20" s="48">
        <f t="shared" si="0"/>
        <v>0.18410425075739281</v>
      </c>
      <c r="H20" s="83">
        <v>1391.6</v>
      </c>
      <c r="I20" s="48">
        <f t="shared" si="1"/>
        <v>0.12575452716297789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1442.4926</v>
      </c>
      <c r="F21" s="83">
        <v>1350</v>
      </c>
      <c r="G21" s="48">
        <f t="shared" si="0"/>
        <v>-6.411998231394743E-2</v>
      </c>
      <c r="H21" s="83">
        <v>1271.5999999999999</v>
      </c>
      <c r="I21" s="48">
        <f t="shared" si="1"/>
        <v>6.1654608367411212E-2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456.56659999999999</v>
      </c>
      <c r="F22" s="83">
        <v>436.6</v>
      </c>
      <c r="G22" s="48">
        <f t="shared" si="0"/>
        <v>-4.3732064500556923E-2</v>
      </c>
      <c r="H22" s="83">
        <v>388.26599999999996</v>
      </c>
      <c r="I22" s="48">
        <f t="shared" si="1"/>
        <v>0.12448682089083274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519.19162499999993</v>
      </c>
      <c r="F23" s="83">
        <v>462.5</v>
      </c>
      <c r="G23" s="48">
        <f t="shared" si="0"/>
        <v>-0.10919210224163368</v>
      </c>
      <c r="H23" s="83">
        <v>421.666</v>
      </c>
      <c r="I23" s="48">
        <f t="shared" si="1"/>
        <v>9.6839678797911152E-2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538.39869999999996</v>
      </c>
      <c r="F24" s="83">
        <v>520</v>
      </c>
      <c r="G24" s="48">
        <f t="shared" si="0"/>
        <v>-3.4173002275079717E-2</v>
      </c>
      <c r="H24" s="83">
        <v>421.666</v>
      </c>
      <c r="I24" s="48">
        <f t="shared" si="1"/>
        <v>0.23320353075657038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524.73069999999996</v>
      </c>
      <c r="F25" s="83">
        <v>520</v>
      </c>
      <c r="G25" s="48">
        <f t="shared" si="0"/>
        <v>-9.0154816556377512E-3</v>
      </c>
      <c r="H25" s="83">
        <v>421.666</v>
      </c>
      <c r="I25" s="48">
        <f t="shared" si="1"/>
        <v>0.23320353075657038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1497.5074000000002</v>
      </c>
      <c r="F26" s="83">
        <v>1375</v>
      </c>
      <c r="G26" s="48">
        <f t="shared" si="0"/>
        <v>-8.1807542319991322E-2</v>
      </c>
      <c r="H26" s="83">
        <v>1150</v>
      </c>
      <c r="I26" s="48">
        <f t="shared" si="1"/>
        <v>0.19565217391304349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523.8646</v>
      </c>
      <c r="F27" s="83">
        <v>470</v>
      </c>
      <c r="G27" s="48">
        <f t="shared" si="0"/>
        <v>-0.10282160695721757</v>
      </c>
      <c r="H27" s="83">
        <v>466.666</v>
      </c>
      <c r="I27" s="48">
        <f t="shared" si="1"/>
        <v>7.1442959204227503E-3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930.625</v>
      </c>
      <c r="F28" s="83">
        <v>1000</v>
      </c>
      <c r="G28" s="48">
        <f t="shared" si="0"/>
        <v>7.4546675621222303E-2</v>
      </c>
      <c r="H28" s="83">
        <v>1000</v>
      </c>
      <c r="I28" s="48">
        <f t="shared" si="1"/>
        <v>0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1601.1993333333335</v>
      </c>
      <c r="F29" s="83">
        <v>1133.2</v>
      </c>
      <c r="G29" s="48">
        <f t="shared" si="0"/>
        <v>-0.29228049474581347</v>
      </c>
      <c r="H29" s="83">
        <v>1166.5999999999999</v>
      </c>
      <c r="I29" s="48">
        <f t="shared" si="1"/>
        <v>-2.8630207440425052E-2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953.54599999999982</v>
      </c>
      <c r="F30" s="95">
        <v>1258.2</v>
      </c>
      <c r="G30" s="51">
        <f t="shared" si="0"/>
        <v>0.31949586071358937</v>
      </c>
      <c r="H30" s="95">
        <v>1213.2</v>
      </c>
      <c r="I30" s="51">
        <f>(F30-H30)/H30</f>
        <v>3.7091988130563795E-2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1841.4814000000001</v>
      </c>
      <c r="F32" s="83">
        <v>2233.1999999999998</v>
      </c>
      <c r="G32" s="44">
        <f t="shared" si="0"/>
        <v>0.21271928133512491</v>
      </c>
      <c r="H32" s="83">
        <v>2041.6</v>
      </c>
      <c r="I32" s="45">
        <f>(F32-H32)/H32</f>
        <v>9.3847962382445096E-2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1797.7194</v>
      </c>
      <c r="F33" s="83">
        <v>2033.2</v>
      </c>
      <c r="G33" s="48">
        <f t="shared" si="0"/>
        <v>0.13098851800787159</v>
      </c>
      <c r="H33" s="83">
        <v>2075</v>
      </c>
      <c r="I33" s="48">
        <f>(F33-H33)/H33</f>
        <v>-2.0144578313252989E-2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1677.3240000000001</v>
      </c>
      <c r="F34" s="83">
        <v>1358.2</v>
      </c>
      <c r="G34" s="48">
        <f t="shared" si="0"/>
        <v>-0.19025781542504608</v>
      </c>
      <c r="H34" s="83">
        <v>1275</v>
      </c>
      <c r="I34" s="48">
        <f>(F34-H34)/H34</f>
        <v>6.5254901960784345E-2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1422.3148571428571</v>
      </c>
      <c r="F35" s="83">
        <v>1500</v>
      </c>
      <c r="G35" s="48">
        <f t="shared" si="0"/>
        <v>5.4618808533854875E-2</v>
      </c>
      <c r="H35" s="83">
        <v>1350</v>
      </c>
      <c r="I35" s="48">
        <f>(F35-H35)/H35</f>
        <v>0.1111111111111111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1477.6574000000001</v>
      </c>
      <c r="F36" s="83">
        <v>1333.2</v>
      </c>
      <c r="G36" s="55">
        <f t="shared" si="0"/>
        <v>-9.7761091305738401E-2</v>
      </c>
      <c r="H36" s="83">
        <v>1323.2</v>
      </c>
      <c r="I36" s="48">
        <f>(F36-H36)/H36</f>
        <v>7.5574365175332522E-3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26662.666066666665</v>
      </c>
      <c r="F38" s="84">
        <v>25266.6</v>
      </c>
      <c r="G38" s="45">
        <f t="shared" si="0"/>
        <v>-5.2360332728016677E-2</v>
      </c>
      <c r="H38" s="84">
        <v>25533.200000000001</v>
      </c>
      <c r="I38" s="45">
        <f>(F38-H38)/H38</f>
        <v>-1.0441307787508115E-2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14825.706222222221</v>
      </c>
      <c r="F39" s="85">
        <v>15750</v>
      </c>
      <c r="G39" s="51">
        <f t="shared" si="0"/>
        <v>6.2343996564046086E-2</v>
      </c>
      <c r="H39" s="85">
        <v>15498</v>
      </c>
      <c r="I39" s="51">
        <f>(F39-H39)/H39</f>
        <v>1.6260162601626018E-2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20" zoomScaleNormal="100" workbookViewId="0">
      <selection activeCell="I41" sqref="I41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6" t="s">
        <v>204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7" t="s">
        <v>3</v>
      </c>
      <c r="B12" s="153"/>
      <c r="C12" s="155" t="s">
        <v>0</v>
      </c>
      <c r="D12" s="149" t="s">
        <v>222</v>
      </c>
      <c r="E12" s="157" t="s">
        <v>224</v>
      </c>
      <c r="F12" s="164" t="s">
        <v>186</v>
      </c>
      <c r="G12" s="149" t="s">
        <v>217</v>
      </c>
      <c r="H12" s="166" t="s">
        <v>221</v>
      </c>
      <c r="I12" s="162" t="s">
        <v>196</v>
      </c>
    </row>
    <row r="13" spans="1:9" ht="39.75" customHeight="1" thickBot="1" x14ac:dyDescent="0.25">
      <c r="A13" s="148"/>
      <c r="B13" s="154"/>
      <c r="C13" s="156"/>
      <c r="D13" s="150"/>
      <c r="E13" s="158"/>
      <c r="F13" s="165"/>
      <c r="G13" s="150"/>
      <c r="H13" s="167"/>
      <c r="I13" s="16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1718.8</v>
      </c>
      <c r="E15" s="83">
        <v>1670</v>
      </c>
      <c r="F15" s="67">
        <f t="shared" ref="F15:F30" si="0">D15-E15</f>
        <v>48.799999999999955</v>
      </c>
      <c r="G15" s="42">
        <v>1621.6100000000001</v>
      </c>
      <c r="H15" s="66">
        <f>AVERAGE(D15:E15)</f>
        <v>1694.4</v>
      </c>
      <c r="I15" s="69">
        <f>(H15-G15)/G15</f>
        <v>4.4887488360333225E-2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1528.8</v>
      </c>
      <c r="E16" s="83">
        <v>1550</v>
      </c>
      <c r="F16" s="71">
        <f t="shared" si="0"/>
        <v>-21.200000000000045</v>
      </c>
      <c r="G16" s="46">
        <v>1350.452</v>
      </c>
      <c r="H16" s="68">
        <f t="shared" ref="H16:H30" si="1">AVERAGE(D16:E16)</f>
        <v>1539.4</v>
      </c>
      <c r="I16" s="72">
        <f t="shared" ref="I16:I39" si="2">(H16-G16)/G16</f>
        <v>0.13991463598854317</v>
      </c>
    </row>
    <row r="17" spans="1:9" ht="16.5" x14ac:dyDescent="0.3">
      <c r="A17" s="37"/>
      <c r="B17" s="34" t="s">
        <v>6</v>
      </c>
      <c r="C17" s="15" t="s">
        <v>165</v>
      </c>
      <c r="D17" s="47">
        <v>1128.8</v>
      </c>
      <c r="E17" s="83">
        <v>1416.6</v>
      </c>
      <c r="F17" s="71">
        <f t="shared" si="0"/>
        <v>-287.79999999999995</v>
      </c>
      <c r="G17" s="46">
        <v>1351.0786000000001</v>
      </c>
      <c r="H17" s="68">
        <f t="shared" si="1"/>
        <v>1272.6999999999998</v>
      </c>
      <c r="I17" s="72">
        <f t="shared" si="2"/>
        <v>-5.8011872884375662E-2</v>
      </c>
    </row>
    <row r="18" spans="1:9" ht="16.5" x14ac:dyDescent="0.3">
      <c r="A18" s="37"/>
      <c r="B18" s="34" t="s">
        <v>7</v>
      </c>
      <c r="C18" s="15" t="s">
        <v>166</v>
      </c>
      <c r="D18" s="47">
        <v>654.79999999999995</v>
      </c>
      <c r="E18" s="83">
        <v>915</v>
      </c>
      <c r="F18" s="71">
        <f t="shared" si="0"/>
        <v>-260.20000000000005</v>
      </c>
      <c r="G18" s="46">
        <v>811.80600000000004</v>
      </c>
      <c r="H18" s="68">
        <f t="shared" si="1"/>
        <v>784.9</v>
      </c>
      <c r="I18" s="72">
        <f t="shared" si="2"/>
        <v>-3.3143386474108423E-2</v>
      </c>
    </row>
    <row r="19" spans="1:9" ht="16.5" x14ac:dyDescent="0.3">
      <c r="A19" s="37"/>
      <c r="B19" s="34" t="s">
        <v>8</v>
      </c>
      <c r="C19" s="15" t="s">
        <v>167</v>
      </c>
      <c r="D19" s="47">
        <v>2082</v>
      </c>
      <c r="E19" s="83">
        <v>1616.6</v>
      </c>
      <c r="F19" s="71">
        <f t="shared" si="0"/>
        <v>465.40000000000009</v>
      </c>
      <c r="G19" s="46">
        <v>2082.443711111111</v>
      </c>
      <c r="H19" s="68">
        <f t="shared" si="1"/>
        <v>1849.3</v>
      </c>
      <c r="I19" s="72">
        <f t="shared" si="2"/>
        <v>-0.11195678897208447</v>
      </c>
    </row>
    <row r="20" spans="1:9" ht="16.5" x14ac:dyDescent="0.3">
      <c r="A20" s="37"/>
      <c r="B20" s="34" t="s">
        <v>9</v>
      </c>
      <c r="C20" s="15" t="s">
        <v>168</v>
      </c>
      <c r="D20" s="47">
        <v>1464.8</v>
      </c>
      <c r="E20" s="83">
        <v>1566.6</v>
      </c>
      <c r="F20" s="71">
        <f t="shared" si="0"/>
        <v>-101.79999999999995</v>
      </c>
      <c r="G20" s="46">
        <v>1323.0254</v>
      </c>
      <c r="H20" s="68">
        <f t="shared" si="1"/>
        <v>1515.6999999999998</v>
      </c>
      <c r="I20" s="72">
        <f t="shared" si="2"/>
        <v>0.14563182233689528</v>
      </c>
    </row>
    <row r="21" spans="1:9" ht="16.5" x14ac:dyDescent="0.3">
      <c r="A21" s="37"/>
      <c r="B21" s="34" t="s">
        <v>10</v>
      </c>
      <c r="C21" s="15" t="s">
        <v>169</v>
      </c>
      <c r="D21" s="47">
        <v>1453.8</v>
      </c>
      <c r="E21" s="83">
        <v>1350</v>
      </c>
      <c r="F21" s="71">
        <f t="shared" si="0"/>
        <v>103.79999999999995</v>
      </c>
      <c r="G21" s="46">
        <v>1442.4926</v>
      </c>
      <c r="H21" s="68">
        <f t="shared" si="1"/>
        <v>1401.9</v>
      </c>
      <c r="I21" s="72">
        <f t="shared" si="2"/>
        <v>-2.8140594967350229E-2</v>
      </c>
    </row>
    <row r="22" spans="1:9" ht="16.5" x14ac:dyDescent="0.3">
      <c r="A22" s="37"/>
      <c r="B22" s="34" t="s">
        <v>11</v>
      </c>
      <c r="C22" s="15" t="s">
        <v>170</v>
      </c>
      <c r="D22" s="47">
        <v>494.8</v>
      </c>
      <c r="E22" s="83">
        <v>436.6</v>
      </c>
      <c r="F22" s="71">
        <f t="shared" si="0"/>
        <v>58.199999999999989</v>
      </c>
      <c r="G22" s="46">
        <v>456.56659999999999</v>
      </c>
      <c r="H22" s="68">
        <f t="shared" si="1"/>
        <v>465.70000000000005</v>
      </c>
      <c r="I22" s="72">
        <f t="shared" si="2"/>
        <v>2.0004529459667113E-2</v>
      </c>
    </row>
    <row r="23" spans="1:9" ht="16.5" x14ac:dyDescent="0.3">
      <c r="A23" s="37"/>
      <c r="B23" s="34" t="s">
        <v>12</v>
      </c>
      <c r="C23" s="15" t="s">
        <v>171</v>
      </c>
      <c r="D23" s="47">
        <v>607.29999999999995</v>
      </c>
      <c r="E23" s="83">
        <v>462.5</v>
      </c>
      <c r="F23" s="71">
        <f t="shared" si="0"/>
        <v>144.79999999999995</v>
      </c>
      <c r="G23" s="46">
        <v>519.19162499999993</v>
      </c>
      <c r="H23" s="68">
        <f t="shared" si="1"/>
        <v>534.9</v>
      </c>
      <c r="I23" s="72">
        <f t="shared" si="2"/>
        <v>3.02554475912435E-2</v>
      </c>
    </row>
    <row r="24" spans="1:9" ht="16.5" x14ac:dyDescent="0.3">
      <c r="A24" s="37"/>
      <c r="B24" s="34" t="s">
        <v>13</v>
      </c>
      <c r="C24" s="15" t="s">
        <v>172</v>
      </c>
      <c r="D24" s="47">
        <v>607.29999999999995</v>
      </c>
      <c r="E24" s="83">
        <v>520</v>
      </c>
      <c r="F24" s="71">
        <f t="shared" si="0"/>
        <v>87.299999999999955</v>
      </c>
      <c r="G24" s="46">
        <v>538.39869999999996</v>
      </c>
      <c r="H24" s="68">
        <f t="shared" si="1"/>
        <v>563.65</v>
      </c>
      <c r="I24" s="72">
        <f t="shared" si="2"/>
        <v>4.690074474548326E-2</v>
      </c>
    </row>
    <row r="25" spans="1:9" ht="16.5" x14ac:dyDescent="0.3">
      <c r="A25" s="37"/>
      <c r="B25" s="34" t="s">
        <v>14</v>
      </c>
      <c r="C25" s="15" t="s">
        <v>173</v>
      </c>
      <c r="D25" s="47">
        <v>607.29999999999995</v>
      </c>
      <c r="E25" s="83">
        <v>520</v>
      </c>
      <c r="F25" s="71">
        <f t="shared" si="0"/>
        <v>87.299999999999955</v>
      </c>
      <c r="G25" s="46">
        <v>524.73069999999996</v>
      </c>
      <c r="H25" s="68">
        <f t="shared" si="1"/>
        <v>563.65</v>
      </c>
      <c r="I25" s="72">
        <f t="shared" si="2"/>
        <v>7.4170045701537998E-2</v>
      </c>
    </row>
    <row r="26" spans="1:9" ht="16.5" x14ac:dyDescent="0.3">
      <c r="A26" s="37"/>
      <c r="B26" s="34" t="s">
        <v>15</v>
      </c>
      <c r="C26" s="15" t="s">
        <v>174</v>
      </c>
      <c r="D26" s="47">
        <v>1689.8</v>
      </c>
      <c r="E26" s="83">
        <v>1375</v>
      </c>
      <c r="F26" s="71">
        <f t="shared" si="0"/>
        <v>314.79999999999995</v>
      </c>
      <c r="G26" s="46">
        <v>1497.5074000000002</v>
      </c>
      <c r="H26" s="68">
        <f t="shared" si="1"/>
        <v>1532.4</v>
      </c>
      <c r="I26" s="72">
        <f t="shared" si="2"/>
        <v>2.3300452471887549E-2</v>
      </c>
    </row>
    <row r="27" spans="1:9" ht="16.5" x14ac:dyDescent="0.3">
      <c r="A27" s="37"/>
      <c r="B27" s="34" t="s">
        <v>16</v>
      </c>
      <c r="C27" s="15" t="s">
        <v>175</v>
      </c>
      <c r="D27" s="47">
        <v>574.79999999999995</v>
      </c>
      <c r="E27" s="83">
        <v>470</v>
      </c>
      <c r="F27" s="71">
        <f t="shared" si="0"/>
        <v>104.79999999999995</v>
      </c>
      <c r="G27" s="46">
        <v>523.8646</v>
      </c>
      <c r="H27" s="68">
        <f t="shared" si="1"/>
        <v>522.4</v>
      </c>
      <c r="I27" s="72">
        <f t="shared" si="2"/>
        <v>-2.7957605839371825E-3</v>
      </c>
    </row>
    <row r="28" spans="1:9" ht="16.5" x14ac:dyDescent="0.3">
      <c r="A28" s="37"/>
      <c r="B28" s="34" t="s">
        <v>17</v>
      </c>
      <c r="C28" s="15" t="s">
        <v>176</v>
      </c>
      <c r="D28" s="47">
        <v>969.8</v>
      </c>
      <c r="E28" s="83">
        <v>1000</v>
      </c>
      <c r="F28" s="71">
        <f t="shared" si="0"/>
        <v>-30.200000000000045</v>
      </c>
      <c r="G28" s="46">
        <v>930.625</v>
      </c>
      <c r="H28" s="68">
        <f t="shared" si="1"/>
        <v>984.9</v>
      </c>
      <c r="I28" s="72">
        <f t="shared" si="2"/>
        <v>5.8321020819341818E-2</v>
      </c>
    </row>
    <row r="29" spans="1:9" ht="16.5" x14ac:dyDescent="0.3">
      <c r="A29" s="37"/>
      <c r="B29" s="34" t="s">
        <v>18</v>
      </c>
      <c r="C29" s="15" t="s">
        <v>177</v>
      </c>
      <c r="D29" s="47">
        <v>1363</v>
      </c>
      <c r="E29" s="83">
        <v>1133.2</v>
      </c>
      <c r="F29" s="71">
        <f t="shared" si="0"/>
        <v>229.79999999999995</v>
      </c>
      <c r="G29" s="46">
        <v>1601.1993333333335</v>
      </c>
      <c r="H29" s="68">
        <f t="shared" si="1"/>
        <v>1248.0999999999999</v>
      </c>
      <c r="I29" s="72">
        <f t="shared" si="2"/>
        <v>-0.22052178387950044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1314.8</v>
      </c>
      <c r="E30" s="95">
        <v>1258.2</v>
      </c>
      <c r="F30" s="74">
        <f t="shared" si="0"/>
        <v>56.599999999999909</v>
      </c>
      <c r="G30" s="49">
        <v>953.54599999999982</v>
      </c>
      <c r="H30" s="107">
        <f t="shared" si="1"/>
        <v>1286.5</v>
      </c>
      <c r="I30" s="75">
        <f t="shared" si="2"/>
        <v>0.34917455476715359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2017.5</v>
      </c>
      <c r="E32" s="83">
        <v>2233.1999999999998</v>
      </c>
      <c r="F32" s="67">
        <f>D32-E32</f>
        <v>-215.69999999999982</v>
      </c>
      <c r="G32" s="54">
        <v>1841.4814000000001</v>
      </c>
      <c r="H32" s="68">
        <f>AVERAGE(D32:E32)</f>
        <v>2125.35</v>
      </c>
      <c r="I32" s="78">
        <f t="shared" si="2"/>
        <v>0.15415230368332788</v>
      </c>
    </row>
    <row r="33" spans="1:9" ht="16.5" x14ac:dyDescent="0.3">
      <c r="A33" s="37"/>
      <c r="B33" s="34" t="s">
        <v>27</v>
      </c>
      <c r="C33" s="15" t="s">
        <v>180</v>
      </c>
      <c r="D33" s="47">
        <v>1793.8</v>
      </c>
      <c r="E33" s="83">
        <v>2033.2</v>
      </c>
      <c r="F33" s="79">
        <f>D33-E33</f>
        <v>-239.40000000000009</v>
      </c>
      <c r="G33" s="46">
        <v>1797.7194</v>
      </c>
      <c r="H33" s="68">
        <f>AVERAGE(D33:E33)</f>
        <v>1913.5</v>
      </c>
      <c r="I33" s="72">
        <f t="shared" si="2"/>
        <v>6.4404155620727044E-2</v>
      </c>
    </row>
    <row r="34" spans="1:9" ht="16.5" x14ac:dyDescent="0.3">
      <c r="A34" s="37"/>
      <c r="B34" s="39" t="s">
        <v>28</v>
      </c>
      <c r="C34" s="15" t="s">
        <v>181</v>
      </c>
      <c r="D34" s="47">
        <v>1562.5</v>
      </c>
      <c r="E34" s="83">
        <v>1358.2</v>
      </c>
      <c r="F34" s="71">
        <f>D34-E34</f>
        <v>204.29999999999995</v>
      </c>
      <c r="G34" s="46">
        <v>1677.3240000000001</v>
      </c>
      <c r="H34" s="68">
        <f>AVERAGE(D34:E34)</f>
        <v>1460.35</v>
      </c>
      <c r="I34" s="72">
        <f t="shared" si="2"/>
        <v>-0.12935723807684155</v>
      </c>
    </row>
    <row r="35" spans="1:9" ht="16.5" x14ac:dyDescent="0.3">
      <c r="A35" s="37"/>
      <c r="B35" s="34" t="s">
        <v>29</v>
      </c>
      <c r="C35" s="15" t="s">
        <v>182</v>
      </c>
      <c r="D35" s="47">
        <v>1443</v>
      </c>
      <c r="E35" s="83">
        <v>1500</v>
      </c>
      <c r="F35" s="79">
        <f>D35-E35</f>
        <v>-57</v>
      </c>
      <c r="G35" s="46">
        <v>1422.3148571428571</v>
      </c>
      <c r="H35" s="68">
        <f>AVERAGE(D35:E35)</f>
        <v>1471.5</v>
      </c>
      <c r="I35" s="72">
        <f t="shared" si="2"/>
        <v>3.4581051171711633E-2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1508.8</v>
      </c>
      <c r="E36" s="83">
        <v>1333.2</v>
      </c>
      <c r="F36" s="71">
        <f>D36-E36</f>
        <v>175.59999999999991</v>
      </c>
      <c r="G36" s="49">
        <v>1477.6574000000001</v>
      </c>
      <c r="H36" s="68">
        <f>AVERAGE(D36:E36)</f>
        <v>1421</v>
      </c>
      <c r="I36" s="80">
        <f t="shared" si="2"/>
        <v>-3.8342717330823811E-2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28530</v>
      </c>
      <c r="E38" s="84">
        <v>25266.6</v>
      </c>
      <c r="F38" s="67">
        <f>D38-E38</f>
        <v>3263.4000000000015</v>
      </c>
      <c r="G38" s="46">
        <v>26662.666066666665</v>
      </c>
      <c r="H38" s="67">
        <f>AVERAGE(D38:E38)</f>
        <v>26898.3</v>
      </c>
      <c r="I38" s="78">
        <f t="shared" si="2"/>
        <v>8.8375983385967933E-3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14254.222222222223</v>
      </c>
      <c r="E39" s="85">
        <v>15750</v>
      </c>
      <c r="F39" s="74">
        <f>D39-E39</f>
        <v>-1495.7777777777774</v>
      </c>
      <c r="G39" s="46">
        <v>14825.706222222221</v>
      </c>
      <c r="H39" s="81">
        <f>AVERAGE(D39:E39)</f>
        <v>15002.111111111111</v>
      </c>
      <c r="I39" s="75">
        <f t="shared" si="2"/>
        <v>1.1898582519089526E-2</v>
      </c>
    </row>
    <row r="40" spans="1:9" ht="15.75" customHeight="1" thickBot="1" x14ac:dyDescent="0.25">
      <c r="A40" s="159"/>
      <c r="B40" s="160"/>
      <c r="C40" s="161"/>
      <c r="D40" s="86">
        <f>SUM(D15:D39)</f>
        <v>69370.522222222207</v>
      </c>
      <c r="E40" s="86">
        <f>SUM(E15:E39)</f>
        <v>66734.700000000012</v>
      </c>
      <c r="F40" s="86">
        <f>SUM(F15:F39)</f>
        <v>2635.8222222222239</v>
      </c>
      <c r="G40" s="86">
        <f>SUM(G15:G39)</f>
        <v>67233.407615476186</v>
      </c>
      <c r="H40" s="86">
        <f>AVERAGE(D40:E40)</f>
        <v>68052.611111111109</v>
      </c>
      <c r="I40" s="75">
        <f>(H40-G40)/G40</f>
        <v>1.2184470855919467E-2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2" zoomScaleNormal="100" workbookViewId="0">
      <selection activeCell="I83" sqref="I83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7" t="s">
        <v>3</v>
      </c>
      <c r="B13" s="153"/>
      <c r="C13" s="155" t="s">
        <v>0</v>
      </c>
      <c r="D13" s="149" t="s">
        <v>23</v>
      </c>
      <c r="E13" s="149" t="s">
        <v>217</v>
      </c>
      <c r="F13" s="166" t="s">
        <v>221</v>
      </c>
      <c r="G13" s="149" t="s">
        <v>197</v>
      </c>
      <c r="H13" s="166" t="s">
        <v>220</v>
      </c>
      <c r="I13" s="149" t="s">
        <v>187</v>
      </c>
    </row>
    <row r="14" spans="1:9" ht="33.75" customHeight="1" thickBot="1" x14ac:dyDescent="0.25">
      <c r="A14" s="148"/>
      <c r="B14" s="154"/>
      <c r="C14" s="156"/>
      <c r="D14" s="169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1621.6100000000001</v>
      </c>
      <c r="F16" s="42">
        <v>1694.4</v>
      </c>
      <c r="G16" s="21">
        <f>(F16-E16)/E16</f>
        <v>4.4887488360333225E-2</v>
      </c>
      <c r="H16" s="42">
        <v>1696.9</v>
      </c>
      <c r="I16" s="21">
        <f>(F16-H16)/H16</f>
        <v>-1.4732747952148034E-3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1350.452</v>
      </c>
      <c r="F17" s="46">
        <v>1539.4</v>
      </c>
      <c r="G17" s="21">
        <f t="shared" ref="G17:G80" si="0">(F17-E17)/E17</f>
        <v>0.13991463598854317</v>
      </c>
      <c r="H17" s="46">
        <v>1362.6999999999998</v>
      </c>
      <c r="I17" s="21">
        <f t="shared" ref="I17:I31" si="1">(F17-H17)/H17</f>
        <v>0.12966903940705973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1351.0786000000001</v>
      </c>
      <c r="F18" s="46">
        <v>1272.6999999999998</v>
      </c>
      <c r="G18" s="21">
        <f t="shared" si="0"/>
        <v>-5.8011872884375662E-2</v>
      </c>
      <c r="H18" s="46">
        <v>1105.1999999999998</v>
      </c>
      <c r="I18" s="21">
        <f t="shared" si="1"/>
        <v>0.15155627940644228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811.80600000000004</v>
      </c>
      <c r="F19" s="46">
        <v>784.9</v>
      </c>
      <c r="G19" s="21">
        <f t="shared" si="0"/>
        <v>-3.3143386474108423E-2</v>
      </c>
      <c r="H19" s="46">
        <v>737.2</v>
      </c>
      <c r="I19" s="21">
        <f t="shared" si="1"/>
        <v>6.4704286489419324E-2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2082.443711111111</v>
      </c>
      <c r="F20" s="46">
        <v>1849.3</v>
      </c>
      <c r="G20" s="21">
        <f>(F20-E20)/E20</f>
        <v>-0.11195678897208447</v>
      </c>
      <c r="H20" s="46">
        <v>1724.8888888888889</v>
      </c>
      <c r="I20" s="21">
        <f t="shared" si="1"/>
        <v>7.2127029116207123E-2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1323.0254</v>
      </c>
      <c r="F21" s="46">
        <v>1515.6999999999998</v>
      </c>
      <c r="G21" s="21">
        <f t="shared" si="0"/>
        <v>0.14563182233689528</v>
      </c>
      <c r="H21" s="46">
        <v>1432.6999999999998</v>
      </c>
      <c r="I21" s="21">
        <f t="shared" si="1"/>
        <v>5.7932574858658485E-2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1442.4926</v>
      </c>
      <c r="F22" s="46">
        <v>1401.9</v>
      </c>
      <c r="G22" s="21">
        <f t="shared" si="0"/>
        <v>-2.8140594967350229E-2</v>
      </c>
      <c r="H22" s="46">
        <v>1345.1999999999998</v>
      </c>
      <c r="I22" s="21">
        <f t="shared" si="1"/>
        <v>4.2149866190901192E-2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456.56659999999999</v>
      </c>
      <c r="F23" s="46">
        <v>465.70000000000005</v>
      </c>
      <c r="G23" s="21">
        <f t="shared" si="0"/>
        <v>2.0004529459667113E-2</v>
      </c>
      <c r="H23" s="46">
        <v>425.28300000000002</v>
      </c>
      <c r="I23" s="21">
        <f t="shared" si="1"/>
        <v>9.5035541039731261E-2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519.19162499999993</v>
      </c>
      <c r="F24" s="46">
        <v>534.9</v>
      </c>
      <c r="G24" s="21">
        <f t="shared" si="0"/>
        <v>3.02554475912435E-2</v>
      </c>
      <c r="H24" s="46">
        <v>513.23299999999995</v>
      </c>
      <c r="I24" s="21">
        <f t="shared" si="1"/>
        <v>4.2216693002983113E-2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538.39869999999996</v>
      </c>
      <c r="F25" s="46">
        <v>563.65</v>
      </c>
      <c r="G25" s="21">
        <f t="shared" si="0"/>
        <v>4.690074474548326E-2</v>
      </c>
      <c r="H25" s="46">
        <v>513.23299999999995</v>
      </c>
      <c r="I25" s="21">
        <f t="shared" si="1"/>
        <v>9.8234135373212628E-2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524.73069999999996</v>
      </c>
      <c r="F26" s="46">
        <v>563.65</v>
      </c>
      <c r="G26" s="21">
        <f t="shared" si="0"/>
        <v>7.4170045701537998E-2</v>
      </c>
      <c r="H26" s="46">
        <v>520.73299999999995</v>
      </c>
      <c r="I26" s="21">
        <f t="shared" si="1"/>
        <v>8.241651671778058E-2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1497.5074000000002</v>
      </c>
      <c r="F27" s="46">
        <v>1532.4</v>
      </c>
      <c r="G27" s="21">
        <f t="shared" si="0"/>
        <v>2.3300452471887549E-2</v>
      </c>
      <c r="H27" s="46">
        <v>1469.9</v>
      </c>
      <c r="I27" s="21">
        <f t="shared" si="1"/>
        <v>4.2519899312878424E-2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523.8646</v>
      </c>
      <c r="F28" s="46">
        <v>522.4</v>
      </c>
      <c r="G28" s="21">
        <f t="shared" si="0"/>
        <v>-2.7957605839371825E-3</v>
      </c>
      <c r="H28" s="46">
        <v>520.73299999999995</v>
      </c>
      <c r="I28" s="21">
        <f t="shared" si="1"/>
        <v>3.2012566900888367E-3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930.625</v>
      </c>
      <c r="F29" s="46">
        <v>984.9</v>
      </c>
      <c r="G29" s="21">
        <f t="shared" si="0"/>
        <v>5.8321020819341818E-2</v>
      </c>
      <c r="H29" s="46">
        <v>976.9</v>
      </c>
      <c r="I29" s="21">
        <f t="shared" si="1"/>
        <v>8.1891698229092022E-3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1601.1993333333335</v>
      </c>
      <c r="F30" s="46">
        <v>1248.0999999999999</v>
      </c>
      <c r="G30" s="21">
        <f t="shared" si="0"/>
        <v>-0.22052178387950044</v>
      </c>
      <c r="H30" s="46">
        <v>1259.8</v>
      </c>
      <c r="I30" s="21">
        <f t="shared" si="1"/>
        <v>-9.2871884426099748E-3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953.54599999999982</v>
      </c>
      <c r="F31" s="49">
        <v>1286.5</v>
      </c>
      <c r="G31" s="23">
        <f t="shared" si="0"/>
        <v>0.34917455476715359</v>
      </c>
      <c r="H31" s="49">
        <v>1266.5</v>
      </c>
      <c r="I31" s="23">
        <f t="shared" si="1"/>
        <v>1.5791551519936834E-2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1841.4814000000001</v>
      </c>
      <c r="F33" s="54">
        <v>2125.35</v>
      </c>
      <c r="G33" s="21">
        <f t="shared" si="0"/>
        <v>0.15415230368332788</v>
      </c>
      <c r="H33" s="54">
        <v>2188.9250000000002</v>
      </c>
      <c r="I33" s="21">
        <f>(F33-H33)/H33</f>
        <v>-2.9043937092408496E-2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1797.7194</v>
      </c>
      <c r="F34" s="46">
        <v>1913.5</v>
      </c>
      <c r="G34" s="21">
        <f t="shared" si="0"/>
        <v>6.4404155620727044E-2</v>
      </c>
      <c r="H34" s="46">
        <v>2074.4</v>
      </c>
      <c r="I34" s="21">
        <f>(F34-H34)/H34</f>
        <v>-7.7564596991901311E-2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1677.3240000000001</v>
      </c>
      <c r="F35" s="46">
        <v>1460.35</v>
      </c>
      <c r="G35" s="21">
        <f t="shared" si="0"/>
        <v>-0.12935723807684155</v>
      </c>
      <c r="H35" s="46">
        <v>1434.375</v>
      </c>
      <c r="I35" s="21">
        <f>(F35-H35)/H35</f>
        <v>1.8108932461873575E-2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1422.3148571428571</v>
      </c>
      <c r="F36" s="46">
        <v>1471.5</v>
      </c>
      <c r="G36" s="21">
        <f t="shared" si="0"/>
        <v>3.4581051171711633E-2</v>
      </c>
      <c r="H36" s="46">
        <v>1422.5</v>
      </c>
      <c r="I36" s="21">
        <f>(F36-H36)/H36</f>
        <v>3.4446397188049212E-2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1477.6574000000001</v>
      </c>
      <c r="F37" s="49">
        <v>1421</v>
      </c>
      <c r="G37" s="23">
        <f t="shared" si="0"/>
        <v>-3.8342717330823811E-2</v>
      </c>
      <c r="H37" s="49">
        <v>1388.5</v>
      </c>
      <c r="I37" s="23">
        <f>(F37-H37)/H37</f>
        <v>2.3406553835073819E-2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26662.666066666665</v>
      </c>
      <c r="F39" s="46">
        <v>26898.3</v>
      </c>
      <c r="G39" s="21">
        <f t="shared" si="0"/>
        <v>8.8375983385967933E-3</v>
      </c>
      <c r="H39" s="46">
        <v>27031.599999999999</v>
      </c>
      <c r="I39" s="21">
        <f t="shared" ref="I39:I44" si="2">(F39-H39)/H39</f>
        <v>-4.931265629855402E-3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14825.706222222221</v>
      </c>
      <c r="F40" s="46">
        <v>15002.111111111111</v>
      </c>
      <c r="G40" s="21">
        <f t="shared" si="0"/>
        <v>1.1898582519089526E-2</v>
      </c>
      <c r="H40" s="46">
        <v>15042.777777777777</v>
      </c>
      <c r="I40" s="21">
        <f t="shared" si="2"/>
        <v>-2.7034014107914063E-3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10807.25</v>
      </c>
      <c r="F41" s="57">
        <v>10448.5</v>
      </c>
      <c r="G41" s="21">
        <f t="shared" si="0"/>
        <v>-3.3195308704804645E-2</v>
      </c>
      <c r="H41" s="57">
        <v>10448.5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5933.3</v>
      </c>
      <c r="F42" s="47">
        <v>5850</v>
      </c>
      <c r="G42" s="21">
        <f t="shared" si="0"/>
        <v>-1.403940471575686E-2</v>
      </c>
      <c r="H42" s="47">
        <v>5790</v>
      </c>
      <c r="I42" s="21">
        <f t="shared" si="2"/>
        <v>1.0362694300518135E-2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9966.4761904761908</v>
      </c>
      <c r="F43" s="47">
        <v>9968.5714285714294</v>
      </c>
      <c r="G43" s="21">
        <f t="shared" si="0"/>
        <v>2.1022857579700087E-4</v>
      </c>
      <c r="H43" s="47">
        <v>9968.3333333333339</v>
      </c>
      <c r="I43" s="21">
        <f t="shared" si="2"/>
        <v>2.3885160150016183E-5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12226.75</v>
      </c>
      <c r="F44" s="50">
        <v>12830</v>
      </c>
      <c r="G44" s="31">
        <f t="shared" si="0"/>
        <v>4.9338540495225632E-2</v>
      </c>
      <c r="H44" s="50">
        <v>12830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6725.8</v>
      </c>
      <c r="F46" s="43">
        <v>6330</v>
      </c>
      <c r="G46" s="21">
        <f t="shared" si="0"/>
        <v>-5.8848018079633677E-2</v>
      </c>
      <c r="H46" s="43">
        <v>6330</v>
      </c>
      <c r="I46" s="21">
        <f t="shared" ref="I46:I51" si="3">(F46-H46)/H46</f>
        <v>0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6058.7555555555555</v>
      </c>
      <c r="F47" s="47">
        <v>6144.4444444444443</v>
      </c>
      <c r="G47" s="21">
        <f t="shared" si="0"/>
        <v>1.4142984991417376E-2</v>
      </c>
      <c r="H47" s="47">
        <v>6144.4444444444443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19194.7</v>
      </c>
      <c r="F48" s="47">
        <v>19273.75</v>
      </c>
      <c r="G48" s="21">
        <f t="shared" si="0"/>
        <v>4.1183243291116438E-3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18884.285142857145</v>
      </c>
      <c r="F49" s="47">
        <v>18816.34888888889</v>
      </c>
      <c r="G49" s="21">
        <f t="shared" si="0"/>
        <v>-3.5975020210892981E-3</v>
      </c>
      <c r="H49" s="47">
        <v>18816.34888888889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2204.1666666666665</v>
      </c>
      <c r="G50" s="21">
        <f t="shared" si="0"/>
        <v>0.11571094559741593</v>
      </c>
      <c r="H50" s="47">
        <v>2204.1666666666665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24047.555555555555</v>
      </c>
      <c r="F51" s="50">
        <v>27101</v>
      </c>
      <c r="G51" s="31">
        <f t="shared" si="0"/>
        <v>0.12697525273994126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3827.8333333333335</v>
      </c>
      <c r="F54" s="70">
        <v>3347.1428571428573</v>
      </c>
      <c r="G54" s="21">
        <f t="shared" si="0"/>
        <v>-0.12557769221678308</v>
      </c>
      <c r="H54" s="70">
        <v>3347.1428571428573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2059.02</v>
      </c>
      <c r="F55" s="70">
        <v>2031.6666666666667</v>
      </c>
      <c r="G55" s="21">
        <f t="shared" si="0"/>
        <v>-1.328463702797119E-2</v>
      </c>
      <c r="H55" s="70">
        <v>2031.6666666666667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4507.5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4566.666666666667</v>
      </c>
      <c r="F58" s="50">
        <v>4760</v>
      </c>
      <c r="G58" s="29">
        <f t="shared" si="0"/>
        <v>4.2335766423357596E-2</v>
      </c>
      <c r="H58" s="50">
        <v>4760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5561.3350000000009</v>
      </c>
      <c r="F59" s="68">
        <v>5138.75</v>
      </c>
      <c r="G59" s="21">
        <f t="shared" si="0"/>
        <v>-7.5986251502562038E-2</v>
      </c>
      <c r="H59" s="68">
        <v>5138.75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4663.82</v>
      </c>
      <c r="F60" s="70">
        <v>5039.5</v>
      </c>
      <c r="G60" s="21">
        <f t="shared" si="0"/>
        <v>8.0551993859111271E-2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17924.125</v>
      </c>
      <c r="F61" s="73">
        <v>21480</v>
      </c>
      <c r="G61" s="29">
        <f t="shared" si="0"/>
        <v>0.19838485839615602</v>
      </c>
      <c r="H61" s="73">
        <v>21480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6376.5</v>
      </c>
      <c r="F63" s="54">
        <v>6430.5</v>
      </c>
      <c r="G63" s="21">
        <f t="shared" si="0"/>
        <v>8.4685956245589278E-3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12095</v>
      </c>
      <c r="F65" s="46">
        <v>10658.75</v>
      </c>
      <c r="G65" s="21">
        <f t="shared" si="0"/>
        <v>-0.1187474162877222</v>
      </c>
      <c r="H65" s="46">
        <v>10658.75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7424.666666666667</v>
      </c>
      <c r="F66" s="46">
        <v>7871.5</v>
      </c>
      <c r="G66" s="21">
        <f t="shared" si="0"/>
        <v>6.0182275298554327E-2</v>
      </c>
      <c r="H66" s="46">
        <v>7871.5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3695.6222222222218</v>
      </c>
      <c r="F67" s="46">
        <v>3912.5</v>
      </c>
      <c r="G67" s="21">
        <f t="shared" si="0"/>
        <v>5.8685050780803834E-2</v>
      </c>
      <c r="H67" s="46">
        <v>3912.5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3431</v>
      </c>
      <c r="F68" s="58">
        <v>3659.1666666666665</v>
      </c>
      <c r="G68" s="31">
        <f t="shared" si="0"/>
        <v>6.6501505877780975E-2</v>
      </c>
      <c r="H68" s="58">
        <v>3754.2857142857142</v>
      </c>
      <c r="I68" s="31">
        <f t="shared" si="5"/>
        <v>-2.5336123795027927E-2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3607.3199999999997</v>
      </c>
      <c r="F70" s="43">
        <v>3725.8</v>
      </c>
      <c r="G70" s="21">
        <f t="shared" si="0"/>
        <v>3.2844327644899945E-2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2748.3333333333335</v>
      </c>
      <c r="F71" s="47">
        <v>2780.3333333333335</v>
      </c>
      <c r="G71" s="21">
        <f t="shared" si="0"/>
        <v>1.1643420254699817E-2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1314.9555555555555</v>
      </c>
      <c r="F72" s="47">
        <v>1323.7777777777778</v>
      </c>
      <c r="G72" s="21">
        <f t="shared" si="0"/>
        <v>6.7091409933585228E-3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2144.8333333333335</v>
      </c>
      <c r="F73" s="47">
        <v>2218.3000000000002</v>
      </c>
      <c r="G73" s="21">
        <f t="shared" si="0"/>
        <v>3.4252855699743581E-2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1607.2777777777778</v>
      </c>
      <c r="F74" s="50">
        <v>1645.5</v>
      </c>
      <c r="G74" s="21">
        <f t="shared" si="0"/>
        <v>2.3780719643289174E-2</v>
      </c>
      <c r="H74" s="50">
        <v>1645.5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1431</v>
      </c>
      <c r="F77" s="32">
        <v>1276.1111111111111</v>
      </c>
      <c r="G77" s="21">
        <f t="shared" si="0"/>
        <v>-0.10823821725289233</v>
      </c>
      <c r="H77" s="32">
        <v>1265</v>
      </c>
      <c r="I77" s="21">
        <f t="shared" si="6"/>
        <v>8.7834870443565891E-3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882</v>
      </c>
      <c r="F78" s="47">
        <v>808.5</v>
      </c>
      <c r="G78" s="21">
        <f t="shared" si="0"/>
        <v>-8.3333333333333329E-2</v>
      </c>
      <c r="H78" s="47">
        <v>808.5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1467.22</v>
      </c>
      <c r="F79" s="47">
        <v>1531.3</v>
      </c>
      <c r="G79" s="21">
        <f t="shared" si="0"/>
        <v>4.367443191886692E-2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1745.5</v>
      </c>
      <c r="F80" s="61">
        <v>1932.8</v>
      </c>
      <c r="G80" s="21">
        <f t="shared" si="0"/>
        <v>0.10730449727871667</v>
      </c>
      <c r="H80" s="61">
        <v>1932.8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8830</v>
      </c>
      <c r="G81" s="21">
        <f t="shared" ref="G81:G82" si="7">(F81-E81)/E81</f>
        <v>9.1428571428571435E-3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3910.8</v>
      </c>
      <c r="F82" s="50">
        <v>3988.8</v>
      </c>
      <c r="G82" s="23">
        <f t="shared" si="7"/>
        <v>1.9944768333844738E-2</v>
      </c>
      <c r="H82" s="50">
        <v>3988.8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A7" zoomScaleNormal="100" workbookViewId="0">
      <selection activeCell="A10" sqref="A10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875" customWidth="1"/>
    <col min="4" max="4" width="14.87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6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6" t="s">
        <v>201</v>
      </c>
      <c r="B9" s="146"/>
      <c r="C9" s="146"/>
      <c r="D9" s="146"/>
      <c r="E9" s="146"/>
      <c r="F9" s="146"/>
      <c r="G9" s="146"/>
      <c r="H9" s="146"/>
      <c r="I9" s="146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7" t="s">
        <v>3</v>
      </c>
      <c r="B13" s="153"/>
      <c r="C13" s="173" t="s">
        <v>0</v>
      </c>
      <c r="D13" s="175" t="s">
        <v>23</v>
      </c>
      <c r="E13" s="149" t="s">
        <v>217</v>
      </c>
      <c r="F13" s="166" t="s">
        <v>221</v>
      </c>
      <c r="G13" s="149" t="s">
        <v>196</v>
      </c>
      <c r="H13" s="166" t="s">
        <v>220</v>
      </c>
      <c r="I13" s="149" t="s">
        <v>187</v>
      </c>
    </row>
    <row r="14" spans="1:9" ht="38.25" customHeight="1" thickBot="1" x14ac:dyDescent="0.25">
      <c r="A14" s="148"/>
      <c r="B14" s="154"/>
      <c r="C14" s="174"/>
      <c r="D14" s="176"/>
      <c r="E14" s="150"/>
      <c r="F14" s="167"/>
      <c r="G14" s="168"/>
      <c r="H14" s="167"/>
      <c r="I14" s="168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18</v>
      </c>
      <c r="C16" s="14" t="s">
        <v>98</v>
      </c>
      <c r="D16" s="11" t="s">
        <v>83</v>
      </c>
      <c r="E16" s="42">
        <v>1601.1993333333335</v>
      </c>
      <c r="F16" s="42">
        <v>1248.0999999999999</v>
      </c>
      <c r="G16" s="21">
        <f t="shared" ref="G16:G31" si="0">(F16-E16)/E16</f>
        <v>-0.22052178387950044</v>
      </c>
      <c r="H16" s="42">
        <v>1259.8</v>
      </c>
      <c r="I16" s="21">
        <f t="shared" ref="I16:I31" si="1">(F16-H16)/H16</f>
        <v>-9.2871884426099748E-3</v>
      </c>
    </row>
    <row r="17" spans="1:9" ht="16.5" x14ac:dyDescent="0.3">
      <c r="A17" s="37"/>
      <c r="B17" s="34" t="s">
        <v>4</v>
      </c>
      <c r="C17" s="15" t="s">
        <v>84</v>
      </c>
      <c r="D17" s="11" t="s">
        <v>161</v>
      </c>
      <c r="E17" s="46">
        <v>1621.6100000000001</v>
      </c>
      <c r="F17" s="46">
        <v>1694.4</v>
      </c>
      <c r="G17" s="21">
        <f t="shared" si="0"/>
        <v>4.4887488360333225E-2</v>
      </c>
      <c r="H17" s="46">
        <v>1696.9</v>
      </c>
      <c r="I17" s="21">
        <f t="shared" si="1"/>
        <v>-1.4732747952148034E-3</v>
      </c>
    </row>
    <row r="18" spans="1:9" ht="16.5" x14ac:dyDescent="0.3">
      <c r="A18" s="37"/>
      <c r="B18" s="34" t="s">
        <v>16</v>
      </c>
      <c r="C18" s="15" t="s">
        <v>96</v>
      </c>
      <c r="D18" s="11" t="s">
        <v>81</v>
      </c>
      <c r="E18" s="46">
        <v>523.8646</v>
      </c>
      <c r="F18" s="46">
        <v>522.4</v>
      </c>
      <c r="G18" s="21">
        <f t="shared" si="0"/>
        <v>-2.7957605839371825E-3</v>
      </c>
      <c r="H18" s="46">
        <v>520.73299999999995</v>
      </c>
      <c r="I18" s="21">
        <f t="shared" si="1"/>
        <v>3.2012566900888367E-3</v>
      </c>
    </row>
    <row r="19" spans="1:9" ht="16.5" x14ac:dyDescent="0.3">
      <c r="A19" s="37"/>
      <c r="B19" s="34" t="s">
        <v>17</v>
      </c>
      <c r="C19" s="15" t="s">
        <v>97</v>
      </c>
      <c r="D19" s="11" t="s">
        <v>161</v>
      </c>
      <c r="E19" s="46">
        <v>930.625</v>
      </c>
      <c r="F19" s="46">
        <v>984.9</v>
      </c>
      <c r="G19" s="21">
        <f t="shared" si="0"/>
        <v>5.8321020819341818E-2</v>
      </c>
      <c r="H19" s="46">
        <v>976.9</v>
      </c>
      <c r="I19" s="21">
        <f t="shared" si="1"/>
        <v>8.1891698229092022E-3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953.54599999999982</v>
      </c>
      <c r="F20" s="46">
        <v>1286.5</v>
      </c>
      <c r="G20" s="21">
        <f t="shared" si="0"/>
        <v>0.34917455476715359</v>
      </c>
      <c r="H20" s="46">
        <v>1266.5</v>
      </c>
      <c r="I20" s="21">
        <f t="shared" si="1"/>
        <v>1.5791551519936834E-2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1442.4926</v>
      </c>
      <c r="F21" s="46">
        <v>1401.9</v>
      </c>
      <c r="G21" s="21">
        <f t="shared" si="0"/>
        <v>-2.8140594967350229E-2</v>
      </c>
      <c r="H21" s="46">
        <v>1345.1999999999998</v>
      </c>
      <c r="I21" s="21">
        <f t="shared" si="1"/>
        <v>4.2149866190901192E-2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519.19162499999993</v>
      </c>
      <c r="F22" s="46">
        <v>534.9</v>
      </c>
      <c r="G22" s="21">
        <f t="shared" si="0"/>
        <v>3.02554475912435E-2</v>
      </c>
      <c r="H22" s="46">
        <v>513.23299999999995</v>
      </c>
      <c r="I22" s="21">
        <f t="shared" si="1"/>
        <v>4.2216693002983113E-2</v>
      </c>
    </row>
    <row r="23" spans="1:9" ht="16.5" x14ac:dyDescent="0.3">
      <c r="A23" s="37"/>
      <c r="B23" s="34" t="s">
        <v>15</v>
      </c>
      <c r="C23" s="15" t="s">
        <v>95</v>
      </c>
      <c r="D23" s="13" t="s">
        <v>82</v>
      </c>
      <c r="E23" s="46">
        <v>1497.5074000000002</v>
      </c>
      <c r="F23" s="46">
        <v>1532.4</v>
      </c>
      <c r="G23" s="21">
        <f t="shared" si="0"/>
        <v>2.3300452471887549E-2</v>
      </c>
      <c r="H23" s="46">
        <v>1469.9</v>
      </c>
      <c r="I23" s="21">
        <f t="shared" si="1"/>
        <v>4.2519899312878424E-2</v>
      </c>
    </row>
    <row r="24" spans="1:9" ht="16.5" x14ac:dyDescent="0.3">
      <c r="A24" s="37"/>
      <c r="B24" s="34" t="s">
        <v>9</v>
      </c>
      <c r="C24" s="15" t="s">
        <v>88</v>
      </c>
      <c r="D24" s="13" t="s">
        <v>161</v>
      </c>
      <c r="E24" s="46">
        <v>1323.0254</v>
      </c>
      <c r="F24" s="46">
        <v>1515.6999999999998</v>
      </c>
      <c r="G24" s="21">
        <f t="shared" si="0"/>
        <v>0.14563182233689528</v>
      </c>
      <c r="H24" s="46">
        <v>1432.6999999999998</v>
      </c>
      <c r="I24" s="21">
        <f t="shared" si="1"/>
        <v>5.7932574858658485E-2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811.80600000000004</v>
      </c>
      <c r="F25" s="46">
        <v>784.9</v>
      </c>
      <c r="G25" s="21">
        <f t="shared" si="0"/>
        <v>-3.3143386474108423E-2</v>
      </c>
      <c r="H25" s="46">
        <v>737.2</v>
      </c>
      <c r="I25" s="21">
        <f t="shared" si="1"/>
        <v>6.4704286489419324E-2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2082.443711111111</v>
      </c>
      <c r="F26" s="46">
        <v>1849.3</v>
      </c>
      <c r="G26" s="21">
        <f t="shared" si="0"/>
        <v>-0.11195678897208447</v>
      </c>
      <c r="H26" s="46">
        <v>1724.8888888888889</v>
      </c>
      <c r="I26" s="21">
        <f t="shared" si="1"/>
        <v>7.2127029116207123E-2</v>
      </c>
    </row>
    <row r="27" spans="1:9" ht="16.5" x14ac:dyDescent="0.3">
      <c r="A27" s="37"/>
      <c r="B27" s="34" t="s">
        <v>14</v>
      </c>
      <c r="C27" s="15" t="s">
        <v>94</v>
      </c>
      <c r="D27" s="13" t="s">
        <v>81</v>
      </c>
      <c r="E27" s="46">
        <v>524.73069999999996</v>
      </c>
      <c r="F27" s="46">
        <v>563.65</v>
      </c>
      <c r="G27" s="21">
        <f t="shared" si="0"/>
        <v>7.4170045701537998E-2</v>
      </c>
      <c r="H27" s="46">
        <v>520.73299999999995</v>
      </c>
      <c r="I27" s="21">
        <f t="shared" si="1"/>
        <v>8.241651671778058E-2</v>
      </c>
    </row>
    <row r="28" spans="1:9" ht="16.5" x14ac:dyDescent="0.3">
      <c r="A28" s="37"/>
      <c r="B28" s="34" t="s">
        <v>11</v>
      </c>
      <c r="C28" s="15" t="s">
        <v>91</v>
      </c>
      <c r="D28" s="13" t="s">
        <v>81</v>
      </c>
      <c r="E28" s="46">
        <v>456.56659999999999</v>
      </c>
      <c r="F28" s="46">
        <v>465.70000000000005</v>
      </c>
      <c r="G28" s="21">
        <f t="shared" si="0"/>
        <v>2.0004529459667113E-2</v>
      </c>
      <c r="H28" s="46">
        <v>425.28300000000002</v>
      </c>
      <c r="I28" s="21">
        <f t="shared" si="1"/>
        <v>9.5035541039731261E-2</v>
      </c>
    </row>
    <row r="29" spans="1:9" ht="17.25" thickBot="1" x14ac:dyDescent="0.35">
      <c r="A29" s="38"/>
      <c r="B29" s="34" t="s">
        <v>13</v>
      </c>
      <c r="C29" s="15" t="s">
        <v>93</v>
      </c>
      <c r="D29" s="13" t="s">
        <v>81</v>
      </c>
      <c r="E29" s="46">
        <v>538.39869999999996</v>
      </c>
      <c r="F29" s="46">
        <v>563.65</v>
      </c>
      <c r="G29" s="21">
        <f t="shared" si="0"/>
        <v>4.690074474548326E-2</v>
      </c>
      <c r="H29" s="46">
        <v>513.23299999999995</v>
      </c>
      <c r="I29" s="21">
        <f t="shared" si="1"/>
        <v>9.8234135373212628E-2</v>
      </c>
    </row>
    <row r="30" spans="1:9" ht="16.5" x14ac:dyDescent="0.3">
      <c r="A30" s="33"/>
      <c r="B30" s="34" t="s">
        <v>5</v>
      </c>
      <c r="C30" s="15" t="s">
        <v>85</v>
      </c>
      <c r="D30" s="13" t="s">
        <v>161</v>
      </c>
      <c r="E30" s="46">
        <v>1350.452</v>
      </c>
      <c r="F30" s="46">
        <v>1539.4</v>
      </c>
      <c r="G30" s="21">
        <f t="shared" si="0"/>
        <v>0.13991463598854317</v>
      </c>
      <c r="H30" s="46">
        <v>1362.6999999999998</v>
      </c>
      <c r="I30" s="21">
        <f t="shared" si="1"/>
        <v>0.12966903940705973</v>
      </c>
    </row>
    <row r="31" spans="1:9" ht="17.25" thickBot="1" x14ac:dyDescent="0.35">
      <c r="A31" s="38"/>
      <c r="B31" s="36" t="s">
        <v>6</v>
      </c>
      <c r="C31" s="16" t="s">
        <v>86</v>
      </c>
      <c r="D31" s="12" t="s">
        <v>161</v>
      </c>
      <c r="E31" s="49">
        <v>1351.0786000000001</v>
      </c>
      <c r="F31" s="49">
        <v>1272.6999999999998</v>
      </c>
      <c r="G31" s="23">
        <f t="shared" si="0"/>
        <v>-5.8011872884375662E-2</v>
      </c>
      <c r="H31" s="49">
        <v>1105.1999999999998</v>
      </c>
      <c r="I31" s="23">
        <f t="shared" si="1"/>
        <v>0.15155627940644228</v>
      </c>
    </row>
    <row r="32" spans="1:9" ht="15.75" customHeight="1" thickBot="1" x14ac:dyDescent="0.25">
      <c r="A32" s="172" t="s">
        <v>188</v>
      </c>
      <c r="B32" s="160"/>
      <c r="C32" s="160"/>
      <c r="D32" s="161"/>
      <c r="E32" s="106">
        <f>SUM(E16:E31)</f>
        <v>17528.538269444445</v>
      </c>
      <c r="F32" s="107">
        <f>SUM(F16:F31)</f>
        <v>17760.5</v>
      </c>
      <c r="G32" s="108">
        <f t="shared" ref="G32" si="2">(F32-E32)/E32</f>
        <v>1.3233375595266147E-2</v>
      </c>
      <c r="H32" s="107">
        <f>SUM(H16:H31)</f>
        <v>16871.103888888887</v>
      </c>
      <c r="I32" s="111">
        <f t="shared" ref="I32" si="3">(F32-H32)/H32</f>
        <v>5.2717126097294613E-2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1797.7194</v>
      </c>
      <c r="F34" s="54">
        <v>1913.5</v>
      </c>
      <c r="G34" s="21">
        <f>(F34-E34)/E34</f>
        <v>6.4404155620727044E-2</v>
      </c>
      <c r="H34" s="54">
        <v>2074.4</v>
      </c>
      <c r="I34" s="21">
        <f>(F34-H34)/H34</f>
        <v>-7.7564596991901311E-2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1841.4814000000001</v>
      </c>
      <c r="F35" s="46">
        <v>2125.35</v>
      </c>
      <c r="G35" s="21">
        <f>(F35-E35)/E35</f>
        <v>0.15415230368332788</v>
      </c>
      <c r="H35" s="46">
        <v>2188.9250000000002</v>
      </c>
      <c r="I35" s="21">
        <f>(F35-H35)/H35</f>
        <v>-2.9043937092408496E-2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1677.3240000000001</v>
      </c>
      <c r="F36" s="46">
        <v>1460.35</v>
      </c>
      <c r="G36" s="21">
        <f>(F36-E36)/E36</f>
        <v>-0.12935723807684155</v>
      </c>
      <c r="H36" s="46">
        <v>1434.375</v>
      </c>
      <c r="I36" s="21">
        <f>(F36-H36)/H36</f>
        <v>1.8108932461873575E-2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1477.6574000000001</v>
      </c>
      <c r="F37" s="46">
        <v>1421</v>
      </c>
      <c r="G37" s="21">
        <f>(F37-E37)/E37</f>
        <v>-3.8342717330823811E-2</v>
      </c>
      <c r="H37" s="46">
        <v>1388.5</v>
      </c>
      <c r="I37" s="21">
        <f>(F37-H37)/H37</f>
        <v>2.3406553835073819E-2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1422.3148571428571</v>
      </c>
      <c r="F38" s="49">
        <v>1471.5</v>
      </c>
      <c r="G38" s="23">
        <f>(F38-E38)/E38</f>
        <v>3.4581051171711633E-2</v>
      </c>
      <c r="H38" s="49">
        <v>1422.5</v>
      </c>
      <c r="I38" s="23">
        <f>(F38-H38)/H38</f>
        <v>3.4446397188049212E-2</v>
      </c>
    </row>
    <row r="39" spans="1:9" ht="15.75" customHeight="1" thickBot="1" x14ac:dyDescent="0.25">
      <c r="A39" s="159" t="s">
        <v>189</v>
      </c>
      <c r="B39" s="160"/>
      <c r="C39" s="160"/>
      <c r="D39" s="161"/>
      <c r="E39" s="86">
        <f>SUM(E34:E38)</f>
        <v>8216.4970571428566</v>
      </c>
      <c r="F39" s="109">
        <f>SUM(F34:F38)</f>
        <v>8391.7000000000007</v>
      </c>
      <c r="G39" s="110">
        <f t="shared" ref="G39" si="4">(F39-E39)/E39</f>
        <v>2.1323313528705607E-2</v>
      </c>
      <c r="H39" s="109">
        <f>SUM(H34:H38)</f>
        <v>8508.7000000000007</v>
      </c>
      <c r="I39" s="111">
        <f t="shared" ref="I39" si="5">(F39-H39)/H39</f>
        <v>-1.3750631706371124E-2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26662.666066666665</v>
      </c>
      <c r="F41" s="46">
        <v>26898.3</v>
      </c>
      <c r="G41" s="21">
        <f t="shared" ref="G41:G46" si="6">(F41-E41)/E41</f>
        <v>8.8375983385967933E-3</v>
      </c>
      <c r="H41" s="46">
        <v>27031.599999999999</v>
      </c>
      <c r="I41" s="21">
        <f t="shared" ref="I41:I46" si="7">(F41-H41)/H41</f>
        <v>-4.931265629855402E-3</v>
      </c>
    </row>
    <row r="42" spans="1:9" ht="16.5" x14ac:dyDescent="0.3">
      <c r="A42" s="37"/>
      <c r="B42" s="34" t="s">
        <v>32</v>
      </c>
      <c r="C42" s="15" t="s">
        <v>106</v>
      </c>
      <c r="D42" s="11" t="s">
        <v>161</v>
      </c>
      <c r="E42" s="46">
        <v>14825.706222222221</v>
      </c>
      <c r="F42" s="46">
        <v>15002.111111111111</v>
      </c>
      <c r="G42" s="21">
        <f t="shared" si="6"/>
        <v>1.1898582519089526E-2</v>
      </c>
      <c r="H42" s="46">
        <v>15042.777777777777</v>
      </c>
      <c r="I42" s="21">
        <f t="shared" si="7"/>
        <v>-2.7034014107914063E-3</v>
      </c>
    </row>
    <row r="43" spans="1:9" ht="16.5" x14ac:dyDescent="0.3">
      <c r="A43" s="37"/>
      <c r="B43" s="39" t="s">
        <v>33</v>
      </c>
      <c r="C43" s="15" t="s">
        <v>107</v>
      </c>
      <c r="D43" s="11" t="s">
        <v>161</v>
      </c>
      <c r="E43" s="57">
        <v>10807.25</v>
      </c>
      <c r="F43" s="57">
        <v>10448.5</v>
      </c>
      <c r="G43" s="21">
        <f t="shared" si="6"/>
        <v>-3.3195308704804645E-2</v>
      </c>
      <c r="H43" s="57">
        <v>10448.5</v>
      </c>
      <c r="I43" s="21">
        <f t="shared" si="7"/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12226.75</v>
      </c>
      <c r="F44" s="47">
        <v>12830</v>
      </c>
      <c r="G44" s="21">
        <f t="shared" si="6"/>
        <v>4.9338540495225632E-2</v>
      </c>
      <c r="H44" s="47">
        <v>12830</v>
      </c>
      <c r="I44" s="21">
        <f t="shared" si="7"/>
        <v>0</v>
      </c>
    </row>
    <row r="45" spans="1:9" ht="16.5" x14ac:dyDescent="0.3">
      <c r="A45" s="37"/>
      <c r="B45" s="34" t="s">
        <v>35</v>
      </c>
      <c r="C45" s="15" t="s">
        <v>152</v>
      </c>
      <c r="D45" s="11" t="s">
        <v>161</v>
      </c>
      <c r="E45" s="47">
        <v>9966.4761904761908</v>
      </c>
      <c r="F45" s="47">
        <v>9968.5714285714294</v>
      </c>
      <c r="G45" s="21">
        <f t="shared" si="6"/>
        <v>2.1022857579700087E-4</v>
      </c>
      <c r="H45" s="47">
        <v>9968.3333333333339</v>
      </c>
      <c r="I45" s="21">
        <f t="shared" si="7"/>
        <v>2.3885160150016183E-5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5933.3</v>
      </c>
      <c r="F46" s="50">
        <v>5850</v>
      </c>
      <c r="G46" s="31">
        <f t="shared" si="6"/>
        <v>-1.403940471575686E-2</v>
      </c>
      <c r="H46" s="50">
        <v>5790</v>
      </c>
      <c r="I46" s="31">
        <f t="shared" si="7"/>
        <v>1.0362694300518135E-2</v>
      </c>
    </row>
    <row r="47" spans="1:9" ht="15.75" customHeight="1" thickBot="1" x14ac:dyDescent="0.25">
      <c r="A47" s="159" t="s">
        <v>190</v>
      </c>
      <c r="B47" s="160"/>
      <c r="C47" s="160"/>
      <c r="D47" s="161"/>
      <c r="E47" s="86">
        <f>SUM(E41:E46)</f>
        <v>80422.148479365089</v>
      </c>
      <c r="F47" s="86">
        <f>SUM(F41:F46)</f>
        <v>80997.482539682547</v>
      </c>
      <c r="G47" s="110">
        <f t="shared" ref="G47" si="8">(F47-E47)/E47</f>
        <v>7.1539255192253287E-3</v>
      </c>
      <c r="H47" s="109">
        <f>SUM(H41:H46)</f>
        <v>81111.211111111101</v>
      </c>
      <c r="I47" s="111">
        <f t="shared" ref="I47" si="9">(F47-H47)/H47</f>
        <v>-1.4021313437517435E-3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6725.8</v>
      </c>
      <c r="F49" s="43">
        <v>6330</v>
      </c>
      <c r="G49" s="21">
        <f t="shared" ref="G49:G54" si="10">(F49-E49)/E49</f>
        <v>-5.8848018079633677E-2</v>
      </c>
      <c r="H49" s="43">
        <v>6330</v>
      </c>
      <c r="I49" s="21">
        <f t="shared" ref="I49:I54" si="11">(F49-H49)/H49</f>
        <v>0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6058.7555555555555</v>
      </c>
      <c r="F50" s="47">
        <v>6144.4444444444443</v>
      </c>
      <c r="G50" s="21">
        <f t="shared" si="10"/>
        <v>1.4142984991417376E-2</v>
      </c>
      <c r="H50" s="47">
        <v>6144.4444444444443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19194.7</v>
      </c>
      <c r="F51" s="47">
        <v>19273.75</v>
      </c>
      <c r="G51" s="21">
        <f t="shared" si="10"/>
        <v>4.1183243291116438E-3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48</v>
      </c>
      <c r="C52" s="15" t="s">
        <v>157</v>
      </c>
      <c r="D52" s="11" t="s">
        <v>114</v>
      </c>
      <c r="E52" s="47">
        <v>18884.285142857145</v>
      </c>
      <c r="F52" s="47">
        <v>18816.34888888889</v>
      </c>
      <c r="G52" s="21">
        <f t="shared" si="10"/>
        <v>-3.5975020210892981E-3</v>
      </c>
      <c r="H52" s="47">
        <v>18816.34888888889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1975.5714285714287</v>
      </c>
      <c r="F53" s="47">
        <v>2204.1666666666665</v>
      </c>
      <c r="G53" s="21">
        <f t="shared" si="10"/>
        <v>0.11571094559741593</v>
      </c>
      <c r="H53" s="47">
        <v>2204.1666666666665</v>
      </c>
      <c r="I53" s="21">
        <f t="shared" si="11"/>
        <v>0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24047.555555555555</v>
      </c>
      <c r="F54" s="50">
        <v>27101</v>
      </c>
      <c r="G54" s="31">
        <f t="shared" si="10"/>
        <v>0.12697525273994126</v>
      </c>
      <c r="H54" s="50">
        <v>27101</v>
      </c>
      <c r="I54" s="31">
        <f t="shared" si="11"/>
        <v>0</v>
      </c>
    </row>
    <row r="55" spans="1:9" ht="15.75" customHeight="1" thickBot="1" x14ac:dyDescent="0.25">
      <c r="A55" s="159" t="s">
        <v>191</v>
      </c>
      <c r="B55" s="160"/>
      <c r="C55" s="160"/>
      <c r="D55" s="161"/>
      <c r="E55" s="86">
        <f>SUM(E49:E54)</f>
        <v>76886.667682539686</v>
      </c>
      <c r="F55" s="86">
        <f>SUM(F49:F54)</f>
        <v>79869.709999999992</v>
      </c>
      <c r="G55" s="110">
        <f t="shared" ref="G55" si="12">(F55-E55)/E55</f>
        <v>3.87979139605465E-2</v>
      </c>
      <c r="H55" s="86">
        <f>SUM(H49:H54)</f>
        <v>79869.709999999992</v>
      </c>
      <c r="I55" s="111">
        <f t="shared" ref="I55" si="13">(F55-H55)/H55</f>
        <v>0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38</v>
      </c>
      <c r="C57" s="19" t="s">
        <v>115</v>
      </c>
      <c r="D57" s="20" t="s">
        <v>114</v>
      </c>
      <c r="E57" s="43">
        <v>3750</v>
      </c>
      <c r="F57" s="66">
        <v>3750</v>
      </c>
      <c r="G57" s="22">
        <f t="shared" ref="G57:G65" si="14">(F57-E57)/E57</f>
        <v>0</v>
      </c>
      <c r="H57" s="66">
        <v>3750</v>
      </c>
      <c r="I57" s="22">
        <f t="shared" ref="I57:I65" si="15">(F57-H57)/H57</f>
        <v>0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3827.8333333333335</v>
      </c>
      <c r="F58" s="70">
        <v>3347.1428571428573</v>
      </c>
      <c r="G58" s="21">
        <f t="shared" si="14"/>
        <v>-0.12557769221678308</v>
      </c>
      <c r="H58" s="70">
        <v>3347.1428571428573</v>
      </c>
      <c r="I58" s="21">
        <f t="shared" si="15"/>
        <v>0</v>
      </c>
    </row>
    <row r="59" spans="1:9" ht="16.5" x14ac:dyDescent="0.3">
      <c r="A59" s="118"/>
      <c r="B59" s="99" t="s">
        <v>40</v>
      </c>
      <c r="C59" s="15" t="s">
        <v>117</v>
      </c>
      <c r="D59" s="11" t="s">
        <v>114</v>
      </c>
      <c r="E59" s="47">
        <v>2059.02</v>
      </c>
      <c r="F59" s="70">
        <v>2031.6666666666667</v>
      </c>
      <c r="G59" s="21">
        <f t="shared" si="14"/>
        <v>-1.328463702797119E-2</v>
      </c>
      <c r="H59" s="70">
        <v>2031.6666666666667</v>
      </c>
      <c r="I59" s="21">
        <f t="shared" si="15"/>
        <v>0</v>
      </c>
    </row>
    <row r="60" spans="1:9" ht="16.5" x14ac:dyDescent="0.3">
      <c r="A60" s="118"/>
      <c r="B60" s="99" t="s">
        <v>41</v>
      </c>
      <c r="C60" s="15" t="s">
        <v>118</v>
      </c>
      <c r="D60" s="11" t="s">
        <v>114</v>
      </c>
      <c r="E60" s="47">
        <v>5500</v>
      </c>
      <c r="F60" s="70">
        <v>4507.5</v>
      </c>
      <c r="G60" s="21">
        <f t="shared" si="14"/>
        <v>-0.18045454545454545</v>
      </c>
      <c r="H60" s="70">
        <v>4507.5</v>
      </c>
      <c r="I60" s="21">
        <f t="shared" si="15"/>
        <v>0</v>
      </c>
    </row>
    <row r="61" spans="1:9" ht="16.5" x14ac:dyDescent="0.3">
      <c r="A61" s="118"/>
      <c r="B61" s="99" t="s">
        <v>42</v>
      </c>
      <c r="C61" s="15" t="s">
        <v>198</v>
      </c>
      <c r="D61" s="11" t="s">
        <v>114</v>
      </c>
      <c r="E61" s="47">
        <v>2108.75</v>
      </c>
      <c r="F61" s="105">
        <v>2073.3333333333335</v>
      </c>
      <c r="G61" s="21">
        <f t="shared" si="14"/>
        <v>-1.6795099782651576E-2</v>
      </c>
      <c r="H61" s="105">
        <v>2073.3333333333335</v>
      </c>
      <c r="I61" s="21">
        <f t="shared" si="15"/>
        <v>0</v>
      </c>
    </row>
    <row r="62" spans="1:9" ht="17.25" thickBot="1" x14ac:dyDescent="0.35">
      <c r="A62" s="118"/>
      <c r="B62" s="100" t="s">
        <v>43</v>
      </c>
      <c r="C62" s="16" t="s">
        <v>119</v>
      </c>
      <c r="D62" s="12" t="s">
        <v>114</v>
      </c>
      <c r="E62" s="50">
        <v>4566.666666666667</v>
      </c>
      <c r="F62" s="50">
        <v>4760</v>
      </c>
      <c r="G62" s="29">
        <f t="shared" si="14"/>
        <v>4.2335766423357596E-2</v>
      </c>
      <c r="H62" s="50">
        <v>4760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43">
        <v>5561.3350000000009</v>
      </c>
      <c r="F63" s="68">
        <v>5138.75</v>
      </c>
      <c r="G63" s="21">
        <f t="shared" si="14"/>
        <v>-7.5986251502562038E-2</v>
      </c>
      <c r="H63" s="68">
        <v>5138.75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4663.82</v>
      </c>
      <c r="F64" s="70">
        <v>5039.5</v>
      </c>
      <c r="G64" s="21">
        <f t="shared" si="14"/>
        <v>8.0551993859111271E-2</v>
      </c>
      <c r="H64" s="70">
        <v>5039.5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17924.125</v>
      </c>
      <c r="F65" s="73">
        <v>21480</v>
      </c>
      <c r="G65" s="29">
        <f t="shared" si="14"/>
        <v>0.19838485839615602</v>
      </c>
      <c r="H65" s="73">
        <v>21480</v>
      </c>
      <c r="I65" s="29">
        <f t="shared" si="15"/>
        <v>0</v>
      </c>
    </row>
    <row r="66" spans="1:9" ht="15.75" customHeight="1" thickBot="1" x14ac:dyDescent="0.25">
      <c r="A66" s="159" t="s">
        <v>192</v>
      </c>
      <c r="B66" s="170"/>
      <c r="C66" s="170"/>
      <c r="D66" s="171"/>
      <c r="E66" s="106">
        <f>SUM(E57:E65)</f>
        <v>49961.55</v>
      </c>
      <c r="F66" s="106">
        <f>SUM(F57:F65)</f>
        <v>52127.892857142855</v>
      </c>
      <c r="G66" s="108">
        <f t="shared" ref="G66" si="16">(F66-E66)/E66</f>
        <v>4.3360201137531799E-2</v>
      </c>
      <c r="H66" s="106">
        <f>SUM(H57:H65)</f>
        <v>52127.892857142855</v>
      </c>
      <c r="I66" s="111">
        <f t="shared" ref="I66" si="17">(F66-H66)/H66</f>
        <v>0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3431</v>
      </c>
      <c r="F68" s="54">
        <v>3659.1666666666665</v>
      </c>
      <c r="G68" s="21">
        <f t="shared" ref="G68:G73" si="18">(F68-E68)/E68</f>
        <v>6.6501505877780975E-2</v>
      </c>
      <c r="H68" s="54">
        <v>3754.2857142857142</v>
      </c>
      <c r="I68" s="21">
        <f t="shared" ref="I68:I73" si="19">(F68-H68)/H68</f>
        <v>-2.5336123795027927E-2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6376.5</v>
      </c>
      <c r="F69" s="46">
        <v>6430.5</v>
      </c>
      <c r="G69" s="21">
        <f t="shared" si="18"/>
        <v>8.4685956245589278E-3</v>
      </c>
      <c r="H69" s="46">
        <v>6430.5</v>
      </c>
      <c r="I69" s="21">
        <f t="shared" si="19"/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 t="shared" si="18"/>
        <v>0</v>
      </c>
      <c r="H70" s="46">
        <v>47046.625</v>
      </c>
      <c r="I70" s="21">
        <f t="shared" si="19"/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12095</v>
      </c>
      <c r="F71" s="46">
        <v>10658.75</v>
      </c>
      <c r="G71" s="21">
        <f t="shared" si="18"/>
        <v>-0.1187474162877222</v>
      </c>
      <c r="H71" s="46">
        <v>10658.75</v>
      </c>
      <c r="I71" s="21">
        <f t="shared" si="19"/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7424.666666666667</v>
      </c>
      <c r="F72" s="46">
        <v>7871.5</v>
      </c>
      <c r="G72" s="21">
        <f t="shared" si="18"/>
        <v>6.0182275298554327E-2</v>
      </c>
      <c r="H72" s="46">
        <v>7871.5</v>
      </c>
      <c r="I72" s="21">
        <f t="shared" si="19"/>
        <v>0</v>
      </c>
    </row>
    <row r="73" spans="1:9" ht="16.5" customHeight="1" thickBot="1" x14ac:dyDescent="0.35">
      <c r="A73" s="37"/>
      <c r="B73" s="34" t="s">
        <v>63</v>
      </c>
      <c r="C73" s="15" t="s">
        <v>132</v>
      </c>
      <c r="D73" s="12" t="s">
        <v>126</v>
      </c>
      <c r="E73" s="50">
        <v>3695.6222222222218</v>
      </c>
      <c r="F73" s="58">
        <v>3912.5</v>
      </c>
      <c r="G73" s="31">
        <f t="shared" si="18"/>
        <v>5.8685050780803834E-2</v>
      </c>
      <c r="H73" s="58">
        <v>3912.5</v>
      </c>
      <c r="I73" s="31">
        <f t="shared" si="19"/>
        <v>0</v>
      </c>
    </row>
    <row r="74" spans="1:9" ht="15.75" customHeight="1" thickBot="1" x14ac:dyDescent="0.25">
      <c r="A74" s="159" t="s">
        <v>214</v>
      </c>
      <c r="B74" s="160"/>
      <c r="C74" s="160"/>
      <c r="D74" s="161"/>
      <c r="E74" s="86">
        <f>SUM(E68:E73)</f>
        <v>80069.413888888899</v>
      </c>
      <c r="F74" s="86">
        <f>SUM(F68:F73)</f>
        <v>79579.041666666657</v>
      </c>
      <c r="G74" s="110">
        <f t="shared" ref="G74" si="20">(F74-E74)/E74</f>
        <v>-6.1243388505718838E-3</v>
      </c>
      <c r="H74" s="86">
        <f>SUM(H68:H73)</f>
        <v>79674.16071428571</v>
      </c>
      <c r="I74" s="111">
        <f t="shared" ref="I74" si="21">(F74-H74)/H74</f>
        <v>-1.1938506382282877E-3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3607.3199999999997</v>
      </c>
      <c r="F76" s="43">
        <v>3725.8</v>
      </c>
      <c r="G76" s="21">
        <f>(F76-E76)/E76</f>
        <v>3.2844327644899945E-2</v>
      </c>
      <c r="H76" s="43">
        <v>3725.8</v>
      </c>
      <c r="I76" s="21">
        <f>(F76-H76)/H76</f>
        <v>0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2748.3333333333335</v>
      </c>
      <c r="F77" s="47">
        <v>2780.3333333333335</v>
      </c>
      <c r="G77" s="21">
        <f>(F77-E77)/E77</f>
        <v>1.1643420254699817E-2</v>
      </c>
      <c r="H77" s="47">
        <v>2780.3333333333335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1314.9555555555555</v>
      </c>
      <c r="F78" s="47">
        <v>1323.7777777777778</v>
      </c>
      <c r="G78" s="21">
        <f>(F78-E78)/E78</f>
        <v>6.7091409933585228E-3</v>
      </c>
      <c r="H78" s="47">
        <v>1323.7777777777778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2144.8333333333335</v>
      </c>
      <c r="F79" s="47">
        <v>2218.3000000000002</v>
      </c>
      <c r="G79" s="21">
        <f>(F79-E79)/E79</f>
        <v>3.4252855699743581E-2</v>
      </c>
      <c r="H79" s="47">
        <v>2218.3000000000002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1607.2777777777778</v>
      </c>
      <c r="F80" s="50">
        <v>1645.5</v>
      </c>
      <c r="G80" s="21">
        <f>(F80-E80)/E80</f>
        <v>2.3780719643289174E-2</v>
      </c>
      <c r="H80" s="50">
        <v>1645.5</v>
      </c>
      <c r="I80" s="21">
        <f>(F80-H80)/H80</f>
        <v>0</v>
      </c>
    </row>
    <row r="81" spans="1:11" ht="15.75" customHeight="1" thickBot="1" x14ac:dyDescent="0.25">
      <c r="A81" s="159" t="s">
        <v>193</v>
      </c>
      <c r="B81" s="160"/>
      <c r="C81" s="160"/>
      <c r="D81" s="161"/>
      <c r="E81" s="86">
        <f>SUM(E76:E80)</f>
        <v>11422.72</v>
      </c>
      <c r="F81" s="86">
        <f>SUM(F76:F80)</f>
        <v>11693.711111111112</v>
      </c>
      <c r="G81" s="110">
        <f t="shared" ref="G81" si="22">(F81-E81)/E81</f>
        <v>2.3723868843069981E-2</v>
      </c>
      <c r="H81" s="86">
        <f>SUM(H76:H80)</f>
        <v>11693.711111111112</v>
      </c>
      <c r="I81" s="111">
        <f t="shared" ref="I81" si="23">(F81-H81)/H81</f>
        <v>0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1466.4285714285713</v>
      </c>
      <c r="G83" s="22">
        <f t="shared" ref="G83:G89" si="24">(F83-E83)/E83</f>
        <v>0</v>
      </c>
      <c r="H83" s="43">
        <v>1466.4285714285713</v>
      </c>
      <c r="I83" s="22">
        <f t="shared" ref="I83:I89" si="25"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882</v>
      </c>
      <c r="F84" s="47">
        <v>808.5</v>
      </c>
      <c r="G84" s="21">
        <f t="shared" si="24"/>
        <v>-8.3333333333333329E-2</v>
      </c>
      <c r="H84" s="47">
        <v>808.5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1467.22</v>
      </c>
      <c r="F85" s="47">
        <v>1531.3</v>
      </c>
      <c r="G85" s="21">
        <f t="shared" si="24"/>
        <v>4.367443191886692E-2</v>
      </c>
      <c r="H85" s="47">
        <v>1531.3</v>
      </c>
      <c r="I85" s="21">
        <f t="shared" si="25"/>
        <v>0</v>
      </c>
    </row>
    <row r="86" spans="1:11" ht="16.5" x14ac:dyDescent="0.3">
      <c r="A86" s="37"/>
      <c r="B86" s="34" t="s">
        <v>78</v>
      </c>
      <c r="C86" s="15" t="s">
        <v>149</v>
      </c>
      <c r="D86" s="13" t="s">
        <v>147</v>
      </c>
      <c r="E86" s="47">
        <v>1745.5</v>
      </c>
      <c r="F86" s="47">
        <v>1932.8</v>
      </c>
      <c r="G86" s="21">
        <f t="shared" si="24"/>
        <v>0.10730449727871667</v>
      </c>
      <c r="H86" s="47">
        <v>1932.8</v>
      </c>
      <c r="I86" s="21">
        <f t="shared" si="25"/>
        <v>0</v>
      </c>
    </row>
    <row r="87" spans="1:11" ht="16.5" x14ac:dyDescent="0.3">
      <c r="A87" s="37"/>
      <c r="B87" s="34" t="s">
        <v>79</v>
      </c>
      <c r="C87" s="15" t="s">
        <v>155</v>
      </c>
      <c r="D87" s="25" t="s">
        <v>156</v>
      </c>
      <c r="E87" s="61">
        <v>8750</v>
      </c>
      <c r="F87" s="61">
        <v>8830</v>
      </c>
      <c r="G87" s="21">
        <f t="shared" si="24"/>
        <v>9.1428571428571435E-3</v>
      </c>
      <c r="H87" s="61">
        <v>8830</v>
      </c>
      <c r="I87" s="21">
        <f t="shared" si="25"/>
        <v>0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3910.8</v>
      </c>
      <c r="F88" s="61">
        <v>3988.8</v>
      </c>
      <c r="G88" s="21">
        <f t="shared" si="24"/>
        <v>1.9944768333844738E-2</v>
      </c>
      <c r="H88" s="61">
        <v>3988.8</v>
      </c>
      <c r="I88" s="21">
        <f t="shared" si="25"/>
        <v>0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1431</v>
      </c>
      <c r="F89" s="138">
        <v>1276.1111111111111</v>
      </c>
      <c r="G89" s="23">
        <f t="shared" si="24"/>
        <v>-0.10823821725289233</v>
      </c>
      <c r="H89" s="138">
        <v>1265</v>
      </c>
      <c r="I89" s="23">
        <f t="shared" si="25"/>
        <v>8.7834870443565891E-3</v>
      </c>
    </row>
    <row r="90" spans="1:11" ht="15.75" customHeight="1" thickBot="1" x14ac:dyDescent="0.25">
      <c r="A90" s="159" t="s">
        <v>194</v>
      </c>
      <c r="B90" s="160"/>
      <c r="C90" s="160"/>
      <c r="D90" s="161"/>
      <c r="E90" s="86">
        <f>SUM(E83:E89)</f>
        <v>19652.948571428573</v>
      </c>
      <c r="F90" s="86">
        <f>SUM(F83:F89)</f>
        <v>19833.93968253968</v>
      </c>
      <c r="G90" s="120">
        <f t="shared" ref="G90:G91" si="26">(F90-E90)/E90</f>
        <v>9.2093616615998002E-3</v>
      </c>
      <c r="H90" s="86">
        <f>SUM(H83:H89)</f>
        <v>19822.82857142857</v>
      </c>
      <c r="I90" s="111">
        <f t="shared" ref="I90:I91" si="27">(F90-H90)/H90</f>
        <v>5.6052097061084312E-4</v>
      </c>
    </row>
    <row r="91" spans="1:11" ht="15.75" customHeight="1" thickBot="1" x14ac:dyDescent="0.25">
      <c r="A91" s="159" t="s">
        <v>195</v>
      </c>
      <c r="B91" s="160"/>
      <c r="C91" s="160"/>
      <c r="D91" s="161"/>
      <c r="E91" s="106">
        <f>SUM(E90+E81+E74+E66+E55+E47+E39+E32)</f>
        <v>344160.4839488095</v>
      </c>
      <c r="F91" s="106">
        <f>SUM(F32,F39,F47,F55,F66,F74,F81,F90)</f>
        <v>350253.9778571428</v>
      </c>
      <c r="G91" s="108">
        <f t="shared" si="26"/>
        <v>1.7705385111091512E-2</v>
      </c>
      <c r="H91" s="106">
        <f>SUM(H32,H39,H47,H55,H66,H74,H81,H90)</f>
        <v>349679.31825396814</v>
      </c>
      <c r="I91" s="121">
        <f t="shared" si="27"/>
        <v>1.6433903098532429E-3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7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.125" customWidth="1"/>
    <col min="4" max="6" width="13.125" customWidth="1"/>
    <col min="7" max="7" width="8.7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53" t="s">
        <v>3</v>
      </c>
      <c r="B13" s="153"/>
      <c r="C13" s="155" t="s">
        <v>0</v>
      </c>
      <c r="D13" s="149" t="s">
        <v>207</v>
      </c>
      <c r="E13" s="149" t="s">
        <v>208</v>
      </c>
      <c r="F13" s="149" t="s">
        <v>209</v>
      </c>
      <c r="G13" s="149" t="s">
        <v>210</v>
      </c>
      <c r="H13" s="149" t="s">
        <v>211</v>
      </c>
      <c r="I13" s="149" t="s">
        <v>212</v>
      </c>
    </row>
    <row r="14" spans="1:9" ht="38.25" customHeight="1" thickBot="1" x14ac:dyDescent="0.25">
      <c r="A14" s="154"/>
      <c r="B14" s="154"/>
      <c r="C14" s="156"/>
      <c r="D14" s="169"/>
      <c r="E14" s="169"/>
      <c r="F14" s="169"/>
      <c r="G14" s="150"/>
      <c r="H14" s="169"/>
      <c r="I14" s="169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2000</v>
      </c>
      <c r="E16" s="135">
        <v>1350</v>
      </c>
      <c r="F16" s="135">
        <v>2000</v>
      </c>
      <c r="G16" s="135">
        <v>1500</v>
      </c>
      <c r="H16" s="136">
        <v>1500</v>
      </c>
      <c r="I16" s="83">
        <v>1670</v>
      </c>
    </row>
    <row r="17" spans="1:9" ht="16.5" x14ac:dyDescent="0.3">
      <c r="A17" s="92"/>
      <c r="B17" s="141" t="s">
        <v>5</v>
      </c>
      <c r="C17" s="15" t="s">
        <v>164</v>
      </c>
      <c r="D17" s="93">
        <v>2000</v>
      </c>
      <c r="E17" s="93">
        <v>1000</v>
      </c>
      <c r="F17" s="93">
        <v>1500</v>
      </c>
      <c r="G17" s="93">
        <v>1750</v>
      </c>
      <c r="H17" s="32">
        <v>1500</v>
      </c>
      <c r="I17" s="83">
        <v>1550</v>
      </c>
    </row>
    <row r="18" spans="1:9" ht="16.5" x14ac:dyDescent="0.3">
      <c r="A18" s="92"/>
      <c r="B18" s="141" t="s">
        <v>6</v>
      </c>
      <c r="C18" s="15" t="s">
        <v>165</v>
      </c>
      <c r="D18" s="93">
        <v>1750</v>
      </c>
      <c r="E18" s="93">
        <v>1000</v>
      </c>
      <c r="F18" s="93">
        <v>1500</v>
      </c>
      <c r="G18" s="93">
        <v>1500</v>
      </c>
      <c r="H18" s="32">
        <v>1333</v>
      </c>
      <c r="I18" s="83">
        <v>1416.6</v>
      </c>
    </row>
    <row r="19" spans="1:9" ht="16.5" x14ac:dyDescent="0.3">
      <c r="A19" s="92"/>
      <c r="B19" s="141" t="s">
        <v>7</v>
      </c>
      <c r="C19" s="15" t="s">
        <v>166</v>
      </c>
      <c r="D19" s="93">
        <v>1000</v>
      </c>
      <c r="E19" s="93">
        <v>500</v>
      </c>
      <c r="F19" s="93">
        <v>1500</v>
      </c>
      <c r="G19" s="93">
        <v>825</v>
      </c>
      <c r="H19" s="32">
        <v>750</v>
      </c>
      <c r="I19" s="83">
        <v>915</v>
      </c>
    </row>
    <row r="20" spans="1:9" ht="16.5" x14ac:dyDescent="0.3">
      <c r="A20" s="92"/>
      <c r="B20" s="141" t="s">
        <v>8</v>
      </c>
      <c r="C20" s="15" t="s">
        <v>167</v>
      </c>
      <c r="D20" s="93">
        <v>2000</v>
      </c>
      <c r="E20" s="93">
        <v>1000</v>
      </c>
      <c r="F20" s="93">
        <v>2000</v>
      </c>
      <c r="G20" s="93">
        <v>2000</v>
      </c>
      <c r="H20" s="32">
        <v>1083</v>
      </c>
      <c r="I20" s="83">
        <v>1616.6</v>
      </c>
    </row>
    <row r="21" spans="1:9" ht="16.5" x14ac:dyDescent="0.3">
      <c r="A21" s="92"/>
      <c r="B21" s="141" t="s">
        <v>9</v>
      </c>
      <c r="C21" s="15" t="s">
        <v>168</v>
      </c>
      <c r="D21" s="93">
        <v>1750</v>
      </c>
      <c r="E21" s="93">
        <v>1250</v>
      </c>
      <c r="F21" s="93">
        <v>1500</v>
      </c>
      <c r="G21" s="93">
        <v>2250</v>
      </c>
      <c r="H21" s="32">
        <v>1083</v>
      </c>
      <c r="I21" s="83">
        <v>1566.6</v>
      </c>
    </row>
    <row r="22" spans="1:9" ht="16.5" x14ac:dyDescent="0.3">
      <c r="A22" s="92"/>
      <c r="B22" s="141" t="s">
        <v>10</v>
      </c>
      <c r="C22" s="15" t="s">
        <v>169</v>
      </c>
      <c r="D22" s="93">
        <v>1500</v>
      </c>
      <c r="E22" s="93">
        <v>1000</v>
      </c>
      <c r="F22" s="93">
        <v>1625</v>
      </c>
      <c r="G22" s="93">
        <v>1375</v>
      </c>
      <c r="H22" s="32">
        <v>1250</v>
      </c>
      <c r="I22" s="83">
        <v>1350</v>
      </c>
    </row>
    <row r="23" spans="1:9" ht="16.5" x14ac:dyDescent="0.3">
      <c r="A23" s="92"/>
      <c r="B23" s="141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93">
        <v>500</v>
      </c>
      <c r="H23" s="32">
        <v>333</v>
      </c>
      <c r="I23" s="83">
        <v>436.6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500</v>
      </c>
      <c r="E25" s="93">
        <v>350</v>
      </c>
      <c r="F25" s="93">
        <v>750</v>
      </c>
      <c r="G25" s="93">
        <v>500</v>
      </c>
      <c r="H25" s="32">
        <v>500</v>
      </c>
      <c r="I25" s="83">
        <v>520</v>
      </c>
    </row>
    <row r="26" spans="1:9" ht="16.5" x14ac:dyDescent="0.3">
      <c r="A26" s="92"/>
      <c r="B26" s="141" t="s">
        <v>14</v>
      </c>
      <c r="C26" s="15" t="s">
        <v>173</v>
      </c>
      <c r="D26" s="93">
        <v>500</v>
      </c>
      <c r="E26" s="93">
        <v>350</v>
      </c>
      <c r="F26" s="93">
        <v>750</v>
      </c>
      <c r="G26" s="93">
        <v>500</v>
      </c>
      <c r="H26" s="32">
        <v>500</v>
      </c>
      <c r="I26" s="83">
        <v>520</v>
      </c>
    </row>
    <row r="27" spans="1:9" ht="16.5" x14ac:dyDescent="0.3">
      <c r="A27" s="92"/>
      <c r="B27" s="141" t="s">
        <v>15</v>
      </c>
      <c r="C27" s="15" t="s">
        <v>174</v>
      </c>
      <c r="D27" s="93">
        <v>1250</v>
      </c>
      <c r="E27" s="93">
        <v>1000</v>
      </c>
      <c r="F27" s="93">
        <v>1375</v>
      </c>
      <c r="G27" s="93">
        <v>1750</v>
      </c>
      <c r="H27" s="32">
        <v>1500</v>
      </c>
      <c r="I27" s="83">
        <v>1375</v>
      </c>
    </row>
    <row r="28" spans="1:9" ht="16.5" x14ac:dyDescent="0.3">
      <c r="A28" s="92"/>
      <c r="B28" s="141" t="s">
        <v>16</v>
      </c>
      <c r="C28" s="15" t="s">
        <v>175</v>
      </c>
      <c r="D28" s="93">
        <v>500</v>
      </c>
      <c r="E28" s="93">
        <v>350</v>
      </c>
      <c r="F28" s="93">
        <v>500</v>
      </c>
      <c r="G28" s="93">
        <v>500</v>
      </c>
      <c r="H28" s="32">
        <v>500</v>
      </c>
      <c r="I28" s="83">
        <v>470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1000</v>
      </c>
      <c r="F29" s="93">
        <v>1000</v>
      </c>
      <c r="G29" s="93">
        <v>1000</v>
      </c>
      <c r="H29" s="32">
        <v>1000</v>
      </c>
      <c r="I29" s="83">
        <v>1000</v>
      </c>
    </row>
    <row r="30" spans="1:9" ht="16.5" x14ac:dyDescent="0.3">
      <c r="A30" s="92"/>
      <c r="B30" s="141" t="s">
        <v>18</v>
      </c>
      <c r="C30" s="15" t="s">
        <v>177</v>
      </c>
      <c r="D30" s="93">
        <v>1000</v>
      </c>
      <c r="E30" s="93">
        <v>1500</v>
      </c>
      <c r="F30" s="93">
        <v>1500</v>
      </c>
      <c r="G30" s="93">
        <v>1000</v>
      </c>
      <c r="H30" s="32">
        <v>666</v>
      </c>
      <c r="I30" s="83">
        <v>1133.2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1375</v>
      </c>
      <c r="E31" s="49">
        <v>1250</v>
      </c>
      <c r="F31" s="49">
        <v>1375</v>
      </c>
      <c r="G31" s="49">
        <v>1125</v>
      </c>
      <c r="H31" s="134">
        <v>1166</v>
      </c>
      <c r="I31" s="85">
        <v>1258.2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2500</v>
      </c>
      <c r="E33" s="135">
        <v>2500</v>
      </c>
      <c r="F33" s="135">
        <v>2000</v>
      </c>
      <c r="G33" s="135">
        <v>2500</v>
      </c>
      <c r="H33" s="136">
        <v>1666</v>
      </c>
      <c r="I33" s="83">
        <v>2233.1999999999998</v>
      </c>
    </row>
    <row r="34" spans="1:9" ht="16.5" x14ac:dyDescent="0.3">
      <c r="A34" s="92"/>
      <c r="B34" s="141" t="s">
        <v>27</v>
      </c>
      <c r="C34" s="15" t="s">
        <v>180</v>
      </c>
      <c r="D34" s="93">
        <v>2250</v>
      </c>
      <c r="E34" s="93">
        <v>2500</v>
      </c>
      <c r="F34" s="93">
        <v>1500</v>
      </c>
      <c r="G34" s="93">
        <v>2500</v>
      </c>
      <c r="H34" s="32">
        <v>1416</v>
      </c>
      <c r="I34" s="83">
        <v>2033.2</v>
      </c>
    </row>
    <row r="35" spans="1:9" ht="16.5" x14ac:dyDescent="0.3">
      <c r="A35" s="92"/>
      <c r="B35" s="140" t="s">
        <v>28</v>
      </c>
      <c r="C35" s="15" t="s">
        <v>181</v>
      </c>
      <c r="D35" s="93">
        <v>1500</v>
      </c>
      <c r="E35" s="93">
        <v>1250</v>
      </c>
      <c r="F35" s="93">
        <v>1750</v>
      </c>
      <c r="G35" s="93">
        <v>1125</v>
      </c>
      <c r="H35" s="32">
        <v>1166</v>
      </c>
      <c r="I35" s="83">
        <v>1358.2</v>
      </c>
    </row>
    <row r="36" spans="1:9" ht="16.5" x14ac:dyDescent="0.3">
      <c r="A36" s="92"/>
      <c r="B36" s="141" t="s">
        <v>29</v>
      </c>
      <c r="C36" s="15" t="s">
        <v>182</v>
      </c>
      <c r="D36" s="93">
        <v>1500</v>
      </c>
      <c r="E36" s="93">
        <v>1500</v>
      </c>
      <c r="F36" s="93">
        <v>2000</v>
      </c>
      <c r="G36" s="93">
        <v>1500</v>
      </c>
      <c r="H36" s="32">
        <v>1000</v>
      </c>
      <c r="I36" s="83">
        <v>1500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1500</v>
      </c>
      <c r="E37" s="137">
        <v>1000</v>
      </c>
      <c r="F37" s="137">
        <v>1500</v>
      </c>
      <c r="G37" s="137">
        <v>1500</v>
      </c>
      <c r="H37" s="138">
        <v>1166</v>
      </c>
      <c r="I37" s="83">
        <v>1333.2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 t="e">
        <v>#DIV/0!</v>
      </c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42">
        <v>20000</v>
      </c>
      <c r="H39" s="136">
        <v>24333</v>
      </c>
      <c r="I39" s="84">
        <v>25266.6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15000</v>
      </c>
      <c r="E40" s="49">
        <v>17000</v>
      </c>
      <c r="F40" s="49">
        <v>16000</v>
      </c>
      <c r="G40" s="49">
        <v>14750</v>
      </c>
      <c r="H40" s="134">
        <v>16000</v>
      </c>
      <c r="I40" s="85">
        <v>15750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22-10-2018</vt:lpstr>
      <vt:lpstr>By Order</vt:lpstr>
      <vt:lpstr>All Stores</vt:lpstr>
      <vt:lpstr>'22-10-2018'!Print_Titles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2018-10-25T07:22:04Z</cp:lastPrinted>
  <dcterms:created xsi:type="dcterms:W3CDTF">2010-10-20T06:23:14Z</dcterms:created>
  <dcterms:modified xsi:type="dcterms:W3CDTF">2018-10-25T09:33:30Z</dcterms:modified>
</cp:coreProperties>
</file>