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9-10-2018" sheetId="9" r:id="rId4"/>
    <sheet name="By Order" sheetId="11" r:id="rId5"/>
    <sheet name="All Stores" sheetId="12" r:id="rId6"/>
  </sheets>
  <definedNames>
    <definedName name="_xlnm.Print_Titles" localSheetId="3">'29-10-2018'!$12:$14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3" i="11"/>
  <c r="G83" i="11"/>
  <c r="I84" i="11"/>
  <c r="G84" i="11"/>
  <c r="I80" i="11"/>
  <c r="G80" i="11"/>
  <c r="I79" i="11"/>
  <c r="G79" i="11"/>
  <c r="I78" i="11"/>
  <c r="G78" i="11"/>
  <c r="I77" i="11"/>
  <c r="G77" i="11"/>
  <c r="I76" i="11"/>
  <c r="G76" i="11"/>
  <c r="I68" i="11"/>
  <c r="G68" i="11"/>
  <c r="I73" i="11"/>
  <c r="G73" i="11"/>
  <c r="I72" i="11"/>
  <c r="G72" i="11"/>
  <c r="I71" i="11"/>
  <c r="G71" i="11"/>
  <c r="I70" i="11"/>
  <c r="G70" i="11"/>
  <c r="I69" i="11"/>
  <c r="G69" i="11"/>
  <c r="I64" i="11"/>
  <c r="G64" i="11"/>
  <c r="I63" i="11"/>
  <c r="G63" i="11"/>
  <c r="I62" i="11"/>
  <c r="G62" i="11"/>
  <c r="I65" i="11"/>
  <c r="G65" i="11"/>
  <c r="I61" i="11"/>
  <c r="G61" i="11"/>
  <c r="I60" i="11"/>
  <c r="G60" i="11"/>
  <c r="I59" i="11"/>
  <c r="G59" i="11"/>
  <c r="I57" i="11"/>
  <c r="G57" i="11"/>
  <c r="I58" i="11"/>
  <c r="G58" i="11"/>
  <c r="I53" i="11"/>
  <c r="G53" i="11"/>
  <c r="I52" i="11"/>
  <c r="G52" i="11"/>
  <c r="I51" i="11"/>
  <c r="G51" i="11"/>
  <c r="I50" i="11"/>
  <c r="G50" i="11"/>
  <c r="I49" i="11"/>
  <c r="G49" i="11"/>
  <c r="I54" i="11"/>
  <c r="G54" i="11"/>
  <c r="I44" i="11"/>
  <c r="G44" i="11"/>
  <c r="I42" i="11"/>
  <c r="G42" i="11"/>
  <c r="I46" i="11"/>
  <c r="G46" i="11"/>
  <c r="I41" i="11"/>
  <c r="G41" i="11"/>
  <c r="I45" i="11"/>
  <c r="G45" i="11"/>
  <c r="I43" i="11"/>
  <c r="G43" i="11"/>
  <c r="I35" i="11"/>
  <c r="G35" i="11"/>
  <c r="I38" i="11"/>
  <c r="G38" i="11"/>
  <c r="I34" i="11"/>
  <c r="G34" i="11"/>
  <c r="I37" i="11"/>
  <c r="G37" i="11"/>
  <c r="I36" i="11"/>
  <c r="G36" i="11"/>
  <c r="I16" i="11"/>
  <c r="G16" i="11"/>
  <c r="I24" i="11"/>
  <c r="G24" i="11"/>
  <c r="I22" i="11"/>
  <c r="G22" i="11"/>
  <c r="I23" i="11"/>
  <c r="G23" i="11"/>
  <c r="I31" i="11"/>
  <c r="G31" i="11"/>
  <c r="I20" i="11"/>
  <c r="G20" i="11"/>
  <c r="I19" i="11"/>
  <c r="G19" i="11"/>
  <c r="I21" i="11"/>
  <c r="G21" i="11"/>
  <c r="I17" i="11"/>
  <c r="G17" i="11"/>
  <c r="I18" i="11"/>
  <c r="G18" i="11"/>
  <c r="I27" i="11"/>
  <c r="G27" i="11"/>
  <c r="I29" i="11"/>
  <c r="G29" i="11"/>
  <c r="I25" i="11"/>
  <c r="G25" i="11"/>
  <c r="I28" i="11"/>
  <c r="G28" i="11"/>
  <c r="I30" i="11"/>
  <c r="G30" i="11"/>
  <c r="I26" i="11"/>
  <c r="G26" i="11"/>
  <c r="E32" i="11"/>
  <c r="F32" i="11"/>
  <c r="I32" i="11" s="1"/>
  <c r="H32" i="11"/>
  <c r="G32" i="11" l="1"/>
  <c r="I15" i="5"/>
  <c r="D40" i="8"/>
  <c r="G16" i="5" l="1"/>
  <c r="G18" i="5" l="1"/>
  <c r="G40" i="8" l="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47" i="11"/>
  <c r="I66" i="11"/>
  <c r="I81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<sst xmlns="http://schemas.openxmlformats.org/spreadsheetml/2006/main" count="848" uniqueCount="225">
  <si>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</si>
  <si>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</si>
  <si>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</si>
  <si>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</si>
  <si>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</si>
  <si>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</si>
  <si>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</si>
  <si>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</si>
  <si>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</si>
  <si>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</si>
  <si>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</si>
  <si>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</si>
  <si>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</si>
  <si>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</si>
  <si>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</si>
  <si>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</si>
  <si>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</si>
  <si>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</si>
  <si>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</si>
  <si>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</si>
  <si>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</si>
  <si>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</si>
  <si>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</si>
  <si>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</si>
  <si>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</si>
  <si>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</si>
  <si>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</si>
  <si>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</si>
  <si>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</si>
  <si>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</si>
  <si>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</si>
  <si>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</si>
  <si>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</si>
  <si>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</si>
  <si>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</si>
  <si>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</si>
  <si>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</si>
  <si>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</si>
  <si>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</si>
  <si>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</si>
  <si>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</si>
  <si>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</si>
  <si>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</si>
  <si>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</si>
  <si>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</si>
  <si>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</si>
  <si>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</si>
  <si>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</si>
  <si>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</si>
  <si>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</si>
  <si>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</si>
  <si>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</si>
  <si>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</si>
  <si>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</si>
  <si>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</si>
  <si>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</si>
  <si>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</si>
  <si>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</si>
  <si>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</si>
  <si>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</si>
  <si>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</si>
  <si>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</si>
  <si>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</si>
  <si>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</si>
  <si>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</si>
  <si>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</si>
  <si>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</si>
  <si>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</si>
  <si>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</si>
  <si>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</si>
  <si>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</si>
  <si>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</si>
  <si>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</si>
  <si>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</si>
  <si>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</si>
  <si>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</si>
  <si>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</si>
  <si>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</si>
  <si>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</si>
  <si>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</si>
  <si>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</si>
  <si>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</si>
  <si>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</si>
  <si>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</si>
  <si>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</si>
  <si>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</si>
  <si>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</si>
  <si>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</si>
  <si>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</si>
  <si>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</si>
  <si>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</si>
  <si>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</si>
  <si>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</si>
  <si>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</si>
  <si>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</si>
  <si>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</si>
  <si>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</si>
  <si>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</si>
  <si>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</si>
  <si>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</si>
  <si>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</si>
  <si>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</si>
  <si>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</si>
  <si>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</si>
  <si>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</si>
  <si>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</si>
  <si>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</si>
  <si>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</si>
  <si>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</si>
  <si>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</si>
  <si>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</si>
  <si>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</si>
  <si>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</si>
  <si>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</si>
  <si>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</si>
  <si>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</si>
  <si>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</si>
  <si>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</si>
  <si>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</si>
  <si>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</si>
  <si>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</si>
  <si>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</si>
  <si>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</si>
  <si>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</si>
  <si>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</si>
  <si>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</si>
  <si>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</si>
  <si>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</si>
  <si>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</si>
  <si>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</si>
  <si>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</si>
  <si>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</si>
  <si>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</si>
  <si>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</si>
  <si>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</si>
  <si>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</si>
  <si>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</si>
  <si>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</si>
  <si>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</si>
  <si>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</si>
  <si>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</si>
  <si>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</si>
  <si>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</si>
  <si>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</si>
  <si>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</si>
  <si>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</si>
  <si>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</si>
  <si>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</si>
  <si>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</si>
  <si>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</si>
  <si>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</si>
  <si>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</si>
  <si>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</si>
  <si>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</si>
  <si>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</si>
  <si>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</si>
  <si>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</si>
  <si>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</si>
  <si>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</si>
  <si>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</si>
  <si>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</si>
  <si>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</si>
  <si>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</si>
  <si>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</si>
  <si>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</si>
  <si>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</si>
  <si>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</si>
  <si>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</si>
  <si>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</si>
  <si>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</si>
  <si>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</si>
  <si>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</si>
  <si>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</si>
  <si>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</si>
  <si>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</si>
  <si>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</si>
  <si>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</si>
  <si>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</si>
  <si>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</si>
  <si>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</si>
  <si>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</si>
  <si>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</si>
  <si>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</si>
  <si>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</si>
  <si>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</si>
  <si>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</si>
  <si>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</si>
  <si>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</si>
  <si>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</si>
  <si>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</si>
  <si>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</si>
  <si>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</si>
  <si>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</si>
  <si>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</si>
  <si>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</si>
  <si>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</si>
  <si>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</si>
  <si>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</si>
  <si>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</si>
  <si>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</si>
  <si>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</si>
  <si>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</si>
  <si>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</si>
  <si>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</si>
  <si>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</si>
  <si>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</si>
  <si>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</si>
  <si>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</si>
  <si>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</si>
  <si>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</si>
  <si>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</si>
  <si>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</si>
  <si>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</si>
  <si>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</si>
  <si>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</si>
  <si>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</si>
  <si>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</si>
  <si>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الأول 2017 (ل.ل.)</t>
  </si>
  <si>
    <t>المعدل العام للأسعار في 22-10-2018  (ل.ل.)</t>
  </si>
  <si>
    <t>معدل أسعار  السوبرماركات في 22-10-2018 (ل.ل.)</t>
  </si>
  <si>
    <t>معدل أسعار المحلات والملاحم في 22-10-2018 (ل.ل.)</t>
  </si>
  <si>
    <t>معدل أسعار  السوبرماركات في 29-10-2018 (ل.ل.)</t>
  </si>
  <si>
    <t xml:space="preserve"> التاريخ 29 تشرين الأول 2018</t>
  </si>
  <si>
    <t>معدل أسعار المحلات والملاحم في 29-10-2018 (ل.ل.)</t>
  </si>
  <si>
    <t>المعدل العام للأسعار في 29-10-2018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</si>
</sst>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A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221</v>
      </c>
      <c r="G12" s="149" t="s">
        <v>197</v>
      </c>
      <c r="H12" s="149" t="s">
        <v>219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1621.6100000000001</v>
      </c>
      <c r="F15" s="43">
        <v>1923.8</v>
      </c>
      <c r="G15" s="45">
        <f>(F15-E15)/E15</f>
        <v>0.18635183552148779</v>
      </c>
      <c r="H15" s="43">
        <v>1718.8</v>
      </c>
      <c r="I15" s="45">
        <f>(F15-H15)/H15</f>
        <v>0.11926925762159647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1350.452</v>
      </c>
      <c r="F16" s="47">
        <v>1803.8</v>
      </c>
      <c r="G16" s="48">
        <f>(F16-E16)/E16</f>
        <v>0.33570093568671822</v>
      </c>
      <c r="H16" s="47">
        <v>1528.8</v>
      </c>
      <c r="I16" s="44">
        <f t="shared" ref="I16:I30" si="0">(F16-H16)/H16</f>
        <v>0.17987964416535845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1351.0786000000001</v>
      </c>
      <c r="F17" s="47">
        <v>1334.7</v>
      </c>
      <c r="G17" s="48">
        <f t="shared" ref="G17:G79" si="1">(F17-E17)/E17</f>
        <v>-1.2122610779269249E-2</v>
      </c>
      <c r="H17" s="47">
        <v>1128.8</v>
      </c>
      <c r="I17" s="44">
        <f t="shared" si="0"/>
        <v>0.18240609496810781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811.80600000000004</v>
      </c>
      <c r="F18" s="47">
        <v>728.8</v>
      </c>
      <c r="G18" s="48">
        <f>(F18-E18)/E18</f>
        <v>-0.10224856677580614</v>
      </c>
      <c r="H18" s="47">
        <v>654.79999999999995</v>
      </c>
      <c r="I18" s="44">
        <f>(F18-H18)/H18</f>
        <v>0.11301160659743434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2082.443711111111</v>
      </c>
      <c r="F19" s="47">
        <v>2313.8000000000002</v>
      </c>
      <c r="G19" s="48">
        <f>(F19-E19)/E19</f>
        <v>0.11109845978283198</v>
      </c>
      <c r="H19" s="47">
        <v>2082</v>
      </c>
      <c r="I19" s="44">
        <f t="shared" si="0"/>
        <v>0.11133525456292036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1323.0254</v>
      </c>
      <c r="F20" s="47">
        <v>1633.8</v>
      </c>
      <c r="G20" s="48">
        <f t="shared" si="1"/>
        <v>0.2348969263930987</v>
      </c>
      <c r="H20" s="47">
        <v>1464.8</v>
      </c>
      <c r="I20" s="44">
        <f t="shared" si="0"/>
        <v>0.11537411250682687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1442.4926</v>
      </c>
      <c r="F21" s="47">
        <v>1408.8</v>
      </c>
      <c r="G21" s="48">
        <f t="shared" si="1"/>
        <v>-2.3357208210288277E-2</v>
      </c>
      <c r="H21" s="47">
        <v>1453.8</v>
      </c>
      <c r="I21" s="44">
        <f t="shared" si="0"/>
        <v>-3.0953363598844409E-2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456.56659999999999</v>
      </c>
      <c r="F22" s="47">
        <v>429.8</v>
      </c>
      <c r="G22" s="48">
        <f t="shared" si="1"/>
        <v>-5.8625839034217531E-2</v>
      </c>
      <c r="H22" s="47">
        <v>494.8</v>
      </c>
      <c r="I22" s="44">
        <f>(F22-H22)/H22</f>
        <v>-0.13136620856911882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519.19162499999993</v>
      </c>
      <c r="F23" s="47">
        <v>614.79999999999995</v>
      </c>
      <c r="G23" s="48">
        <f t="shared" si="1"/>
        <v>0.18414853090128339</v>
      </c>
      <c r="H23" s="47">
        <v>607.29999999999995</v>
      </c>
      <c r="I23" s="44">
        <f t="shared" si="0"/>
        <v>1.2349744771941382E-2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538.39869999999996</v>
      </c>
      <c r="F24" s="47">
        <v>644.79999999999995</v>
      </c>
      <c r="G24" s="48">
        <f t="shared" si="1"/>
        <v>0.19762547717890105</v>
      </c>
      <c r="H24" s="47">
        <v>607.29999999999995</v>
      </c>
      <c r="I24" s="44">
        <f t="shared" si="0"/>
        <v>6.1748723859706901E-2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524.73069999999996</v>
      </c>
      <c r="F25" s="47">
        <v>619.79999999999995</v>
      </c>
      <c r="G25" s="48">
        <f t="shared" si="1"/>
        <v>0.18117731628814554</v>
      </c>
      <c r="H25" s="47">
        <v>607.29999999999995</v>
      </c>
      <c r="I25" s="44">
        <f t="shared" si="0"/>
        <v>2.0582907953235634E-2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1497.5074000000002</v>
      </c>
      <c r="F26" s="47">
        <v>2149.8000000000002</v>
      </c>
      <c r="G26" s="48">
        <f t="shared" si="1"/>
        <v>0.43558556037853297</v>
      </c>
      <c r="H26" s="47">
        <v>1689.8</v>
      </c>
      <c r="I26" s="44">
        <f t="shared" si="0"/>
        <v>0.27222156468221104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523.8646</v>
      </c>
      <c r="F27" s="47">
        <v>594.79999999999995</v>
      </c>
      <c r="G27" s="48">
        <f t="shared" si="1"/>
        <v>0.13540788974861054</v>
      </c>
      <c r="H27" s="47">
        <v>574.79999999999995</v>
      </c>
      <c r="I27" s="44">
        <f t="shared" si="0"/>
        <v>3.4794711203897009E-2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930.625</v>
      </c>
      <c r="F28" s="47">
        <v>924.8</v>
      </c>
      <c r="G28" s="48">
        <f t="shared" si="1"/>
        <v>-6.2592343854936689E-3</v>
      </c>
      <c r="H28" s="47">
        <v>969.8</v>
      </c>
      <c r="I28" s="44">
        <f t="shared" si="0"/>
        <v>-4.6401319859764902E-2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1601.1993333333335</v>
      </c>
      <c r="F29" s="47">
        <v>1421.3333333333333</v>
      </c>
      <c r="G29" s="48">
        <f t="shared" si="1"/>
        <v>-0.11233204776919313</v>
      </c>
      <c r="H29" s="47">
        <v>1363</v>
      </c>
      <c r="I29" s="44">
        <f t="shared" si="0"/>
        <v>4.2797750061139589E-2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953.54599999999982</v>
      </c>
      <c r="F30" s="50">
        <v>1104.7</v>
      </c>
      <c r="G30" s="51">
        <f t="shared" si="1"/>
        <v>0.1585177851933732</v>
      </c>
      <c r="H30" s="50">
        <v>1314.8</v>
      </c>
      <c r="I30" s="56">
        <f t="shared" si="0"/>
        <v>-0.1597961667173714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1841.4814000000001</v>
      </c>
      <c r="F32" s="43">
        <v>2118.75</v>
      </c>
      <c r="G32" s="45">
        <f t="shared" si="1"/>
        <v>0.15056823272828054</v>
      </c>
      <c r="H32" s="43">
        <v>2017.5</v>
      </c>
      <c r="I32" s="44">
        <f>(F32-H32)/H32</f>
        <v>5.0185873605947957E-2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1797.7194</v>
      </c>
      <c r="F33" s="47">
        <v>1844.8</v>
      </c>
      <c r="G33" s="48">
        <f t="shared" si="1"/>
        <v>2.6189070441137812E-2</v>
      </c>
      <c r="H33" s="47">
        <v>1793.8</v>
      </c>
      <c r="I33" s="44">
        <f>(F33-H33)/H33</f>
        <v>2.8431263240049059E-2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1677.3240000000001</v>
      </c>
      <c r="F34" s="47">
        <v>1373.75</v>
      </c>
      <c r="G34" s="48">
        <f t="shared" si="1"/>
        <v>-0.18098709611261751</v>
      </c>
      <c r="H34" s="47">
        <v>1562.5</v>
      </c>
      <c r="I34" s="44">
        <f>(F34-H34)/H34</f>
        <v>-0.1208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1422.3148571428571</v>
      </c>
      <c r="F35" s="47">
        <v>1560</v>
      </c>
      <c r="G35" s="48">
        <f t="shared" si="1"/>
        <v>9.6803560875209069E-2</v>
      </c>
      <c r="H35" s="47">
        <v>1443</v>
      </c>
      <c r="I35" s="44">
        <f>(F35-H35)/H35</f>
        <v>8.1081081081081086E-2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1477.6574000000001</v>
      </c>
      <c r="F36" s="50">
        <v>1438.8</v>
      </c>
      <c r="G36" s="51">
        <f t="shared" si="1"/>
        <v>-2.6296623290351401E-2</v>
      </c>
      <c r="H36" s="50">
        <v>1508.8</v>
      </c>
      <c r="I36" s="56">
        <f>(F36-H36)/H36</f>
        <v>-4.6394485683987276E-2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26662.666066666665</v>
      </c>
      <c r="F38" s="43">
        <v>28530</v>
      </c>
      <c r="G38" s="45">
        <f t="shared" si="1"/>
        <v>7.0035529405210267E-2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14825.706222222221</v>
      </c>
      <c r="F39" s="57">
        <v>14254.222222222223</v>
      </c>
      <c r="G39" s="48">
        <f t="shared" si="1"/>
        <v>-3.8546831525867034E-2</v>
      </c>
      <c r="H39" s="57">
        <v>14254.222222222223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10807.25</v>
      </c>
      <c r="F40" s="57">
        <v>10073.5</v>
      </c>
      <c r="G40" s="48">
        <f t="shared" si="1"/>
        <v>-6.789423766453076E-2</v>
      </c>
      <c r="H40" s="57">
        <v>10448.5</v>
      </c>
      <c r="I40" s="44">
        <f t="shared" si="2"/>
        <v>-3.5890319184571945E-2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5933.3</v>
      </c>
      <c r="F41" s="47">
        <v>5900</v>
      </c>
      <c r="G41" s="48">
        <f t="shared" si="1"/>
        <v>-5.6123910808487994E-3</v>
      </c>
      <c r="H41" s="47">
        <v>5850</v>
      </c>
      <c r="I41" s="44">
        <f t="shared" si="2"/>
        <v>8.5470085470085479E-3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9966.4761904761908</v>
      </c>
      <c r="F42" s="47">
        <v>9968.3333333333339</v>
      </c>
      <c r="G42" s="48">
        <f t="shared" si="1"/>
        <v>1.8633896491096559E-4</v>
      </c>
      <c r="H42" s="47">
        <v>9968.5714285714294</v>
      </c>
      <c r="I42" s="44">
        <f t="shared" si="2"/>
        <v>-2.3884589662766969E-5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12226.75</v>
      </c>
      <c r="F43" s="50">
        <v>12830</v>
      </c>
      <c r="G43" s="51">
        <f t="shared" si="1"/>
        <v>4.9338540495225632E-2</v>
      </c>
      <c r="H43" s="50">
        <v>12830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6725.8</v>
      </c>
      <c r="F45" s="43">
        <v>6341.1111111111113</v>
      </c>
      <c r="G45" s="45">
        <f t="shared" si="1"/>
        <v>-5.7196004771014428E-2</v>
      </c>
      <c r="H45" s="43">
        <v>6330</v>
      </c>
      <c r="I45" s="44">
        <f t="shared" ref="I45:I49" si="3">(F45-H45)/H45</f>
        <v>1.7553098121818821E-3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6058.7555555555555</v>
      </c>
      <c r="F46" s="47">
        <v>6144.4444444444443</v>
      </c>
      <c r="G46" s="48">
        <f t="shared" si="1"/>
        <v>1.4142984991417376E-2</v>
      </c>
      <c r="H46" s="47">
        <v>6144.4444444444443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19194.7</v>
      </c>
      <c r="F47" s="47">
        <v>19273.75</v>
      </c>
      <c r="G47" s="48">
        <f t="shared" si="1"/>
        <v>4.1183243291116438E-3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18884.285142857145</v>
      </c>
      <c r="F48" s="47">
        <v>18816.34888888889</v>
      </c>
      <c r="G48" s="48">
        <f t="shared" si="1"/>
        <v>-3.5975020210892981E-3</v>
      </c>
      <c r="H48" s="47">
        <v>18816.34888888889</v>
      </c>
      <c r="I48" s="87">
        <f t="shared" si="3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2204.1666666666665</v>
      </c>
      <c r="G49" s="48">
        <f t="shared" si="1"/>
        <v>0.11571094559741593</v>
      </c>
      <c r="H49" s="47">
        <v>2204.1666666666665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24047.555555555555</v>
      </c>
      <c r="F50" s="50">
        <v>27101</v>
      </c>
      <c r="G50" s="56">
        <f t="shared" si="1"/>
        <v>0.12697525273994126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3827.8333333333335</v>
      </c>
      <c r="F53" s="70">
        <v>3303.5714285714284</v>
      </c>
      <c r="G53" s="48">
        <f t="shared" si="1"/>
        <v>-0.13696048367533548</v>
      </c>
      <c r="H53" s="70">
        <v>3347.1428571428573</v>
      </c>
      <c r="I53" s="87">
        <f t="shared" si="4"/>
        <v>-1.3017498932991986E-2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2059.02</v>
      </c>
      <c r="F54" s="70">
        <v>2031.6666666666667</v>
      </c>
      <c r="G54" s="48">
        <f t="shared" si="1"/>
        <v>-1.328463702797119E-2</v>
      </c>
      <c r="H54" s="70">
        <v>2031.6666666666667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4507.5</v>
      </c>
      <c r="G55" s="48">
        <f t="shared" si="1"/>
        <v>-0.18045454545454545</v>
      </c>
      <c r="H55" s="70">
        <v>4507.5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2073.3333333333335</v>
      </c>
      <c r="G56" s="55">
        <f t="shared" si="1"/>
        <v>-1.6795099782651576E-2</v>
      </c>
      <c r="H56" s="105">
        <v>2073.3333333333335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4566.666666666667</v>
      </c>
      <c r="F57" s="50">
        <v>4761.666666666667</v>
      </c>
      <c r="G57" s="51">
        <f t="shared" si="1"/>
        <v>4.2700729927007297E-2</v>
      </c>
      <c r="H57" s="50">
        <v>4760</v>
      </c>
      <c r="I57" s="126">
        <f t="shared" si="4"/>
        <v>3.5014005602247266E-4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5561.3350000000009</v>
      </c>
      <c r="F58" s="68">
        <v>5138.75</v>
      </c>
      <c r="G58" s="44">
        <f t="shared" si="1"/>
        <v>-7.5986251502562038E-2</v>
      </c>
      <c r="H58" s="68">
        <v>5138.75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4663.82</v>
      </c>
      <c r="F59" s="70">
        <v>5039.5</v>
      </c>
      <c r="G59" s="48">
        <f t="shared" si="1"/>
        <v>8.0551993859111271E-2</v>
      </c>
      <c r="H59" s="70">
        <v>5039.5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17924.125</v>
      </c>
      <c r="F60" s="73">
        <v>21480</v>
      </c>
      <c r="G60" s="51">
        <f t="shared" si="1"/>
        <v>0.19838485839615602</v>
      </c>
      <c r="H60" s="73">
        <v>21480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6376.5</v>
      </c>
      <c r="F62" s="54">
        <v>6430.5</v>
      </c>
      <c r="G62" s="45">
        <f t="shared" si="1"/>
        <v>8.4685956245589278E-3</v>
      </c>
      <c r="H62" s="54">
        <v>6430.5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12095</v>
      </c>
      <c r="F64" s="46">
        <v>10658.75</v>
      </c>
      <c r="G64" s="48">
        <f t="shared" si="1"/>
        <v>-0.1187474162877222</v>
      </c>
      <c r="H64" s="46">
        <v>10658.75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7424.666666666667</v>
      </c>
      <c r="F65" s="46">
        <v>7871.5</v>
      </c>
      <c r="G65" s="48">
        <f t="shared" si="1"/>
        <v>6.0182275298554327E-2</v>
      </c>
      <c r="H65" s="46">
        <v>7871.5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3695.6222222222218</v>
      </c>
      <c r="F66" s="46">
        <v>3912.5</v>
      </c>
      <c r="G66" s="48">
        <f t="shared" si="1"/>
        <v>5.8685050780803834E-2</v>
      </c>
      <c r="H66" s="46">
        <v>3912.5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3431</v>
      </c>
      <c r="F67" s="58">
        <v>3640</v>
      </c>
      <c r="G67" s="51">
        <f t="shared" si="1"/>
        <v>6.0915185077236957E-2</v>
      </c>
      <c r="H67" s="58">
        <v>3659.1666666666665</v>
      </c>
      <c r="I67" s="88">
        <f t="shared" si="5"/>
        <v>-5.2379867911637032E-3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3607.3199999999997</v>
      </c>
      <c r="F69" s="43">
        <v>3725.8</v>
      </c>
      <c r="G69" s="45">
        <f t="shared" si="1"/>
        <v>3.2844327644899945E-2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2748.3333333333335</v>
      </c>
      <c r="F70" s="47">
        <v>2780.3333333333335</v>
      </c>
      <c r="G70" s="48">
        <f t="shared" si="1"/>
        <v>1.1643420254699817E-2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1314.9555555555555</v>
      </c>
      <c r="F71" s="47">
        <v>1323.7777777777778</v>
      </c>
      <c r="G71" s="48">
        <f t="shared" si="1"/>
        <v>6.7091409933585228E-3</v>
      </c>
      <c r="H71" s="47">
        <v>1323.7777777777778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2144.8333333333335</v>
      </c>
      <c r="F72" s="47">
        <v>2218.3000000000002</v>
      </c>
      <c r="G72" s="48">
        <f t="shared" si="1"/>
        <v>3.4252855699743581E-2</v>
      </c>
      <c r="H72" s="47">
        <v>2218.3000000000002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1607.2777777777778</v>
      </c>
      <c r="F73" s="50">
        <v>1645.5</v>
      </c>
      <c r="G73" s="48">
        <f t="shared" si="1"/>
        <v>2.3780719643289174E-2</v>
      </c>
      <c r="H73" s="50">
        <v>1645.5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1431</v>
      </c>
      <c r="F76" s="32">
        <v>1266.6666666666667</v>
      </c>
      <c r="G76" s="48">
        <f t="shared" si="1"/>
        <v>-0.11483810854880032</v>
      </c>
      <c r="H76" s="32">
        <v>1276.1111111111111</v>
      </c>
      <c r="I76" s="44">
        <f t="shared" ref="I76:I81" si="6">(F76-H76)/H76</f>
        <v>-7.4009577710055802E-3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882</v>
      </c>
      <c r="F77" s="47">
        <v>808.5</v>
      </c>
      <c r="G77" s="48">
        <f t="shared" si="1"/>
        <v>-8.3333333333333329E-2</v>
      </c>
      <c r="H77" s="47">
        <v>808.5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1467.22</v>
      </c>
      <c r="F78" s="47">
        <v>1531.3</v>
      </c>
      <c r="G78" s="48">
        <f t="shared" si="1"/>
        <v>4.367443191886692E-2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1745.5</v>
      </c>
      <c r="F79" s="61">
        <v>1932.8</v>
      </c>
      <c r="G79" s="48">
        <f t="shared" si="1"/>
        <v>0.10730449727871667</v>
      </c>
      <c r="H79" s="61">
        <v>1932.8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9" zoomScaleNormal="100" workbookViewId="0">
      <selection activeCell="I16" sqref="I1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223</v>
      </c>
      <c r="G12" s="149" t="s">
        <v>197</v>
      </c>
      <c r="H12" s="157" t="s">
        <v>220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1621.6100000000001</v>
      </c>
      <c r="F15" s="83">
        <v>1733.2</v>
      </c>
      <c r="G15" s="44">
        <f>(F15-E15)/E15</f>
        <v>6.8814326502673218E-2</v>
      </c>
      <c r="H15" s="83">
        <v>1670</v>
      </c>
      <c r="I15" s="127">
        <f>(F15-H15)/H15</f>
        <v>3.7844311377245539E-2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1350.452</v>
      </c>
      <c r="F16" s="83">
        <v>1616.6</v>
      </c>
      <c r="G16" s="48">
        <f t="shared" ref="G16:G39" si="0">(F16-E16)/E16</f>
        <v>0.19708068113490884</v>
      </c>
      <c r="H16" s="83">
        <v>1550</v>
      </c>
      <c r="I16" s="48">
        <f>(F16-H16)/H16</f>
        <v>4.2967741935483812E-2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1351.0786000000001</v>
      </c>
      <c r="F17" s="83">
        <v>1450</v>
      </c>
      <c r="G17" s="48">
        <f t="shared" si="0"/>
        <v>7.3216613748452494E-2</v>
      </c>
      <c r="H17" s="83">
        <v>1416.6</v>
      </c>
      <c r="I17" s="48">
        <f t="shared" ref="I17:I29" si="1">(F17-H17)/H17</f>
        <v>2.3577580121417543E-2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811.80600000000004</v>
      </c>
      <c r="F18" s="83">
        <v>883.2</v>
      </c>
      <c r="G18" s="48">
        <f t="shared" si="0"/>
        <v>8.7944656728331655E-2</v>
      </c>
      <c r="H18" s="83">
        <v>915</v>
      </c>
      <c r="I18" s="48">
        <f t="shared" si="1"/>
        <v>-3.475409836065569E-2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2082.443711111111</v>
      </c>
      <c r="F19" s="83">
        <v>1733.2</v>
      </c>
      <c r="G19" s="48">
        <f t="shared" si="0"/>
        <v>-0.16770859603440044</v>
      </c>
      <c r="H19" s="83">
        <v>1616.6</v>
      </c>
      <c r="I19" s="48">
        <f t="shared" si="1"/>
        <v>7.2126685636521179E-2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1323.0254</v>
      </c>
      <c r="F20" s="83">
        <v>1666.6</v>
      </c>
      <c r="G20" s="48">
        <f t="shared" si="0"/>
        <v>0.25968858950100271</v>
      </c>
      <c r="H20" s="83">
        <v>1566.6</v>
      </c>
      <c r="I20" s="48">
        <f t="shared" si="1"/>
        <v>6.3832503510787703E-2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1442.4926</v>
      </c>
      <c r="F21" s="83">
        <v>1341.6</v>
      </c>
      <c r="G21" s="48">
        <f t="shared" si="0"/>
        <v>-6.9943235757327374E-2</v>
      </c>
      <c r="H21" s="83">
        <v>1350</v>
      </c>
      <c r="I21" s="48">
        <f t="shared" si="1"/>
        <v>-6.2222222222222895E-3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456.56659999999999</v>
      </c>
      <c r="F22" s="83">
        <v>438.33000000000004</v>
      </c>
      <c r="G22" s="48">
        <f t="shared" si="0"/>
        <v>-3.9942913038316763E-2</v>
      </c>
      <c r="H22" s="83">
        <v>436.6</v>
      </c>
      <c r="I22" s="48">
        <f t="shared" si="1"/>
        <v>3.9624370132845125E-3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519.19162499999993</v>
      </c>
      <c r="F23" s="83">
        <v>462.5</v>
      </c>
      <c r="G23" s="48">
        <f t="shared" si="0"/>
        <v>-0.10919210224163368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538.39869999999996</v>
      </c>
      <c r="F24" s="83">
        <v>470</v>
      </c>
      <c r="G24" s="48">
        <f t="shared" si="0"/>
        <v>-0.12704098282555282</v>
      </c>
      <c r="H24" s="83">
        <v>520</v>
      </c>
      <c r="I24" s="48">
        <f t="shared" si="1"/>
        <v>-9.6153846153846159E-2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524.73069999999996</v>
      </c>
      <c r="F25" s="83">
        <v>503.33299999999997</v>
      </c>
      <c r="G25" s="48">
        <f t="shared" si="0"/>
        <v>-4.0778441208032971E-2</v>
      </c>
      <c r="H25" s="83">
        <v>520</v>
      </c>
      <c r="I25" s="48">
        <f t="shared" si="1"/>
        <v>-3.2051923076923138E-2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1497.5074000000002</v>
      </c>
      <c r="F26" s="83">
        <v>1550</v>
      </c>
      <c r="G26" s="48">
        <f t="shared" si="0"/>
        <v>3.5053315930191599E-2</v>
      </c>
      <c r="H26" s="83">
        <v>1375</v>
      </c>
      <c r="I26" s="48">
        <f t="shared" si="1"/>
        <v>0.12727272727272726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523.8646</v>
      </c>
      <c r="F27" s="83">
        <v>466.66</v>
      </c>
      <c r="G27" s="48">
        <f t="shared" si="0"/>
        <v>-0.10919730021841516</v>
      </c>
      <c r="H27" s="83">
        <v>470</v>
      </c>
      <c r="I27" s="48">
        <f t="shared" si="1"/>
        <v>-7.1063829787233511E-3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930.625</v>
      </c>
      <c r="F28" s="83">
        <v>1075</v>
      </c>
      <c r="G28" s="48">
        <f t="shared" si="0"/>
        <v>0.15513767629281397</v>
      </c>
      <c r="H28" s="83">
        <v>1000</v>
      </c>
      <c r="I28" s="48">
        <f t="shared" si="1"/>
        <v>7.4999999999999997E-2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1601.1993333333335</v>
      </c>
      <c r="F29" s="83">
        <v>1125</v>
      </c>
      <c r="G29" s="48">
        <f t="shared" si="0"/>
        <v>-0.29740165600868357</v>
      </c>
      <c r="H29" s="83">
        <v>1133.2</v>
      </c>
      <c r="I29" s="48">
        <f t="shared" si="1"/>
        <v>-7.2361454288740251E-3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953.54599999999982</v>
      </c>
      <c r="F30" s="95">
        <v>1258.2</v>
      </c>
      <c r="G30" s="51">
        <f t="shared" si="0"/>
        <v>0.31949586071358937</v>
      </c>
      <c r="H30" s="95">
        <v>1258.2</v>
      </c>
      <c r="I30" s="51">
        <f>(F30-H30)/H30</f>
        <v>0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1841.4814000000001</v>
      </c>
      <c r="F32" s="83">
        <v>2166.6</v>
      </c>
      <c r="G32" s="44">
        <f t="shared" si="0"/>
        <v>0.17655274715237404</v>
      </c>
      <c r="H32" s="83">
        <v>2233.1999999999998</v>
      </c>
      <c r="I32" s="45">
        <f>(F32-H32)/H32</f>
        <v>-2.9822675980655522E-2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1797.7194</v>
      </c>
      <c r="F33" s="83">
        <v>2050</v>
      </c>
      <c r="G33" s="48">
        <f t="shared" si="0"/>
        <v>0.14033369167624271</v>
      </c>
      <c r="H33" s="83">
        <v>2033.2</v>
      </c>
      <c r="I33" s="48">
        <f>(F33-H33)/H33</f>
        <v>8.2628369073381638E-3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1677.3240000000001</v>
      </c>
      <c r="F34" s="83">
        <v>1216.5999999999999</v>
      </c>
      <c r="G34" s="48">
        <f t="shared" si="0"/>
        <v>-0.27467799900317419</v>
      </c>
      <c r="H34" s="83">
        <v>1358.2</v>
      </c>
      <c r="I34" s="48">
        <f>(F34-H34)/H34</f>
        <v>-0.10425563245471958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1422.3148571428571</v>
      </c>
      <c r="F35" s="83">
        <v>1525</v>
      </c>
      <c r="G35" s="48">
        <f t="shared" si="0"/>
        <v>7.2195788676085795E-2</v>
      </c>
      <c r="H35" s="83">
        <v>1500</v>
      </c>
      <c r="I35" s="48">
        <f>(F35-H35)/H35</f>
        <v>1.6666666666666666E-2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1477.6574000000001</v>
      </c>
      <c r="F36" s="83">
        <v>1300</v>
      </c>
      <c r="G36" s="55">
        <f t="shared" si="0"/>
        <v>-0.12022908693178815</v>
      </c>
      <c r="H36" s="83">
        <v>1333.2</v>
      </c>
      <c r="I36" s="48">
        <f>(F36-H36)/H36</f>
        <v>-2.4902490249024935E-2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26662.666066666665</v>
      </c>
      <c r="F38" s="84">
        <v>25266.6</v>
      </c>
      <c r="G38" s="45">
        <f t="shared" si="0"/>
        <v>-5.2360332728016677E-2</v>
      </c>
      <c r="H38" s="84">
        <v>25266.6</v>
      </c>
      <c r="I38" s="45">
        <f>(F38-H38)/H38</f>
        <v>0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14825.706222222221</v>
      </c>
      <c r="F39" s="85">
        <v>15800</v>
      </c>
      <c r="G39" s="51">
        <f t="shared" si="0"/>
        <v>6.5716517188058932E-2</v>
      </c>
      <c r="H39" s="85">
        <v>15750</v>
      </c>
      <c r="I39" s="51">
        <f>(F39-H39)/H39</f>
        <v>3.1746031746031746E-3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2" zoomScaleNormal="100" workbookViewId="0">
      <selection activeCell="I15" sqref="I15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221</v>
      </c>
      <c r="E12" s="157" t="s">
        <v>223</v>
      </c>
      <c r="F12" s="164" t="s">
        <v>186</v>
      </c>
      <c r="G12" s="149" t="s">
        <v>217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1923.8</v>
      </c>
      <c r="E15" s="83">
        <v>1733.2</v>
      </c>
      <c r="F15" s="67">
        <f t="shared" ref="F15:F30" si="0">D15-E15</f>
        <v>190.59999999999991</v>
      </c>
      <c r="G15" s="42">
        <v>1621.6100000000001</v>
      </c>
      <c r="H15" s="66">
        <f>AVERAGE(D15:E15)</f>
        <v>1828.5</v>
      </c>
      <c r="I15" s="69">
        <f>(H15-G15)/G15</f>
        <v>0.12758308101208049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1803.8</v>
      </c>
      <c r="E16" s="83">
        <v>1616.6</v>
      </c>
      <c r="F16" s="71">
        <f t="shared" si="0"/>
        <v>187.20000000000005</v>
      </c>
      <c r="G16" s="46">
        <v>1350.452</v>
      </c>
      <c r="H16" s="68">
        <f t="shared" ref="H16:H30" si="1">AVERAGE(D16:E16)</f>
        <v>1710.1999999999998</v>
      </c>
      <c r="I16" s="72">
        <f t="shared" ref="I16:I39" si="2">(H16-G16)/G16</f>
        <v>0.26639080841081342</v>
      </c>
    </row>
    <row r="17" spans="1:9" ht="16.5" x14ac:dyDescent="0.3">
      <c r="A17" s="37"/>
      <c r="B17" s="34" t="s">
        <v>6</v>
      </c>
      <c r="C17" s="15" t="s">
        <v>165</v>
      </c>
      <c r="D17" s="47">
        <v>1334.7</v>
      </c>
      <c r="E17" s="83">
        <v>1450</v>
      </c>
      <c r="F17" s="71">
        <f t="shared" si="0"/>
        <v>-115.29999999999995</v>
      </c>
      <c r="G17" s="46">
        <v>1351.0786000000001</v>
      </c>
      <c r="H17" s="68">
        <f t="shared" si="1"/>
        <v>1392.35</v>
      </c>
      <c r="I17" s="72">
        <f t="shared" si="2"/>
        <v>3.0547001484591538E-2</v>
      </c>
    </row>
    <row r="18" spans="1:9" ht="16.5" x14ac:dyDescent="0.3">
      <c r="A18" s="37"/>
      <c r="B18" s="34" t="s">
        <v>7</v>
      </c>
      <c r="C18" s="15" t="s">
        <v>166</v>
      </c>
      <c r="D18" s="47">
        <v>728.8</v>
      </c>
      <c r="E18" s="83">
        <v>883.2</v>
      </c>
      <c r="F18" s="71">
        <f t="shared" si="0"/>
        <v>-154.40000000000009</v>
      </c>
      <c r="G18" s="46">
        <v>811.80600000000004</v>
      </c>
      <c r="H18" s="68">
        <f t="shared" si="1"/>
        <v>806</v>
      </c>
      <c r="I18" s="72">
        <f t="shared" si="2"/>
        <v>-7.1519550237372472E-3</v>
      </c>
    </row>
    <row r="19" spans="1:9" ht="16.5" x14ac:dyDescent="0.3">
      <c r="A19" s="37"/>
      <c r="B19" s="34" t="s">
        <v>8</v>
      </c>
      <c r="C19" s="15" t="s">
        <v>167</v>
      </c>
      <c r="D19" s="47">
        <v>2313.8000000000002</v>
      </c>
      <c r="E19" s="83">
        <v>1733.2</v>
      </c>
      <c r="F19" s="71">
        <f t="shared" si="0"/>
        <v>580.60000000000014</v>
      </c>
      <c r="G19" s="46">
        <v>2082.443711111111</v>
      </c>
      <c r="H19" s="68">
        <f t="shared" si="1"/>
        <v>2023.5</v>
      </c>
      <c r="I19" s="72">
        <f t="shared" si="2"/>
        <v>-2.8305068125784281E-2</v>
      </c>
    </row>
    <row r="20" spans="1:9" ht="16.5" x14ac:dyDescent="0.3">
      <c r="A20" s="37"/>
      <c r="B20" s="34" t="s">
        <v>9</v>
      </c>
      <c r="C20" s="15" t="s">
        <v>168</v>
      </c>
      <c r="D20" s="47">
        <v>1633.8</v>
      </c>
      <c r="E20" s="83">
        <v>1666.6</v>
      </c>
      <c r="F20" s="71">
        <f t="shared" si="0"/>
        <v>-32.799999999999955</v>
      </c>
      <c r="G20" s="46">
        <v>1323.0254</v>
      </c>
      <c r="H20" s="68">
        <f t="shared" si="1"/>
        <v>1650.1999999999998</v>
      </c>
      <c r="I20" s="72">
        <f t="shared" si="2"/>
        <v>0.24729275794705063</v>
      </c>
    </row>
    <row r="21" spans="1:9" ht="16.5" x14ac:dyDescent="0.3">
      <c r="A21" s="37"/>
      <c r="B21" s="34" t="s">
        <v>10</v>
      </c>
      <c r="C21" s="15" t="s">
        <v>169</v>
      </c>
      <c r="D21" s="47">
        <v>1408.8</v>
      </c>
      <c r="E21" s="83">
        <v>1341.6</v>
      </c>
      <c r="F21" s="71">
        <f t="shared" si="0"/>
        <v>67.200000000000045</v>
      </c>
      <c r="G21" s="46">
        <v>1442.4926</v>
      </c>
      <c r="H21" s="68">
        <f t="shared" si="1"/>
        <v>1375.1999999999998</v>
      </c>
      <c r="I21" s="72">
        <f t="shared" si="2"/>
        <v>-4.6650221983807902E-2</v>
      </c>
    </row>
    <row r="22" spans="1:9" ht="16.5" x14ac:dyDescent="0.3">
      <c r="A22" s="37"/>
      <c r="B22" s="34" t="s">
        <v>11</v>
      </c>
      <c r="C22" s="15" t="s">
        <v>170</v>
      </c>
      <c r="D22" s="47">
        <v>429.8</v>
      </c>
      <c r="E22" s="83">
        <v>438.33000000000004</v>
      </c>
      <c r="F22" s="71">
        <f t="shared" si="0"/>
        <v>-8.5300000000000296</v>
      </c>
      <c r="G22" s="46">
        <v>456.56659999999999</v>
      </c>
      <c r="H22" s="68">
        <f t="shared" si="1"/>
        <v>434.06500000000005</v>
      </c>
      <c r="I22" s="72">
        <f t="shared" si="2"/>
        <v>-4.9284376036267084E-2</v>
      </c>
    </row>
    <row r="23" spans="1:9" ht="16.5" x14ac:dyDescent="0.3">
      <c r="A23" s="37"/>
      <c r="B23" s="34" t="s">
        <v>12</v>
      </c>
      <c r="C23" s="15" t="s">
        <v>171</v>
      </c>
      <c r="D23" s="47">
        <v>614.79999999999995</v>
      </c>
      <c r="E23" s="83">
        <v>462.5</v>
      </c>
      <c r="F23" s="71">
        <f t="shared" si="0"/>
        <v>152.29999999999995</v>
      </c>
      <c r="G23" s="46">
        <v>519.19162499999993</v>
      </c>
      <c r="H23" s="68">
        <f t="shared" si="1"/>
        <v>538.65</v>
      </c>
      <c r="I23" s="72">
        <f t="shared" si="2"/>
        <v>3.7478214329824851E-2</v>
      </c>
    </row>
    <row r="24" spans="1:9" ht="16.5" x14ac:dyDescent="0.3">
      <c r="A24" s="37"/>
      <c r="B24" s="34" t="s">
        <v>13</v>
      </c>
      <c r="C24" s="15" t="s">
        <v>172</v>
      </c>
      <c r="D24" s="47">
        <v>644.79999999999995</v>
      </c>
      <c r="E24" s="83">
        <v>470</v>
      </c>
      <c r="F24" s="71">
        <f t="shared" si="0"/>
        <v>174.79999999999995</v>
      </c>
      <c r="G24" s="46">
        <v>538.39869999999996</v>
      </c>
      <c r="H24" s="68">
        <f t="shared" si="1"/>
        <v>557.4</v>
      </c>
      <c r="I24" s="72">
        <f t="shared" si="2"/>
        <v>3.5292247176674119E-2</v>
      </c>
    </row>
    <row r="25" spans="1:9" ht="16.5" x14ac:dyDescent="0.3">
      <c r="A25" s="37"/>
      <c r="B25" s="34" t="s">
        <v>14</v>
      </c>
      <c r="C25" s="15" t="s">
        <v>173</v>
      </c>
      <c r="D25" s="47">
        <v>619.79999999999995</v>
      </c>
      <c r="E25" s="83">
        <v>503.33299999999997</v>
      </c>
      <c r="F25" s="71">
        <f t="shared" si="0"/>
        <v>116.46699999999998</v>
      </c>
      <c r="G25" s="46">
        <v>524.73069999999996</v>
      </c>
      <c r="H25" s="68">
        <f t="shared" si="1"/>
        <v>561.56649999999991</v>
      </c>
      <c r="I25" s="72">
        <f t="shared" si="2"/>
        <v>7.019943754005617E-2</v>
      </c>
    </row>
    <row r="26" spans="1:9" ht="16.5" x14ac:dyDescent="0.3">
      <c r="A26" s="37"/>
      <c r="B26" s="34" t="s">
        <v>15</v>
      </c>
      <c r="C26" s="15" t="s">
        <v>174</v>
      </c>
      <c r="D26" s="47">
        <v>2149.8000000000002</v>
      </c>
      <c r="E26" s="83">
        <v>1550</v>
      </c>
      <c r="F26" s="71">
        <f t="shared" si="0"/>
        <v>599.80000000000018</v>
      </c>
      <c r="G26" s="46">
        <v>1497.5074000000002</v>
      </c>
      <c r="H26" s="68">
        <f t="shared" si="1"/>
        <v>1849.9</v>
      </c>
      <c r="I26" s="72">
        <f t="shared" si="2"/>
        <v>0.23531943815436229</v>
      </c>
    </row>
    <row r="27" spans="1:9" ht="16.5" x14ac:dyDescent="0.3">
      <c r="A27" s="37"/>
      <c r="B27" s="34" t="s">
        <v>16</v>
      </c>
      <c r="C27" s="15" t="s">
        <v>175</v>
      </c>
      <c r="D27" s="47">
        <v>594.79999999999995</v>
      </c>
      <c r="E27" s="83">
        <v>466.66</v>
      </c>
      <c r="F27" s="71">
        <f t="shared" si="0"/>
        <v>128.13999999999993</v>
      </c>
      <c r="G27" s="46">
        <v>523.8646</v>
      </c>
      <c r="H27" s="68">
        <f t="shared" si="1"/>
        <v>530.73</v>
      </c>
      <c r="I27" s="72">
        <f t="shared" si="2"/>
        <v>1.3105294765097742E-2</v>
      </c>
    </row>
    <row r="28" spans="1:9" ht="16.5" x14ac:dyDescent="0.3">
      <c r="A28" s="37"/>
      <c r="B28" s="34" t="s">
        <v>17</v>
      </c>
      <c r="C28" s="15" t="s">
        <v>176</v>
      </c>
      <c r="D28" s="47">
        <v>924.8</v>
      </c>
      <c r="E28" s="83">
        <v>1075</v>
      </c>
      <c r="F28" s="71">
        <f t="shared" si="0"/>
        <v>-150.20000000000005</v>
      </c>
      <c r="G28" s="46">
        <v>930.625</v>
      </c>
      <c r="H28" s="68">
        <f t="shared" si="1"/>
        <v>999.9</v>
      </c>
      <c r="I28" s="72">
        <f t="shared" si="2"/>
        <v>7.4439220953660151E-2</v>
      </c>
    </row>
    <row r="29" spans="1:9" ht="16.5" x14ac:dyDescent="0.3">
      <c r="A29" s="37"/>
      <c r="B29" s="34" t="s">
        <v>18</v>
      </c>
      <c r="C29" s="15" t="s">
        <v>177</v>
      </c>
      <c r="D29" s="47">
        <v>1421.3333333333333</v>
      </c>
      <c r="E29" s="83">
        <v>1125</v>
      </c>
      <c r="F29" s="71">
        <f t="shared" si="0"/>
        <v>296.33333333333326</v>
      </c>
      <c r="G29" s="46">
        <v>1601.1993333333335</v>
      </c>
      <c r="H29" s="68">
        <f t="shared" si="1"/>
        <v>1273.1666666666665</v>
      </c>
      <c r="I29" s="72">
        <f t="shared" si="2"/>
        <v>-0.20486685188893841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1104.7</v>
      </c>
      <c r="E30" s="95">
        <v>1258.2</v>
      </c>
      <c r="F30" s="74">
        <f t="shared" si="0"/>
        <v>-153.5</v>
      </c>
      <c r="G30" s="49">
        <v>953.54599999999982</v>
      </c>
      <c r="H30" s="107">
        <f t="shared" si="1"/>
        <v>1181.45</v>
      </c>
      <c r="I30" s="75">
        <f t="shared" si="2"/>
        <v>0.23900682295348127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2118.75</v>
      </c>
      <c r="E32" s="83">
        <v>2166.6</v>
      </c>
      <c r="F32" s="67">
        <f>D32-E32</f>
        <v>-47.849999999999909</v>
      </c>
      <c r="G32" s="54">
        <v>1841.4814000000001</v>
      </c>
      <c r="H32" s="68">
        <f>AVERAGE(D32:E32)</f>
        <v>2142.6750000000002</v>
      </c>
      <c r="I32" s="78">
        <f t="shared" si="2"/>
        <v>0.1635604899403274</v>
      </c>
    </row>
    <row r="33" spans="1:9" ht="16.5" x14ac:dyDescent="0.3">
      <c r="A33" s="37"/>
      <c r="B33" s="34" t="s">
        <v>27</v>
      </c>
      <c r="C33" s="15" t="s">
        <v>180</v>
      </c>
      <c r="D33" s="47">
        <v>1844.8</v>
      </c>
      <c r="E33" s="83">
        <v>2050</v>
      </c>
      <c r="F33" s="79">
        <f>D33-E33</f>
        <v>-205.20000000000005</v>
      </c>
      <c r="G33" s="46">
        <v>1797.7194</v>
      </c>
      <c r="H33" s="68">
        <f>AVERAGE(D33:E33)</f>
        <v>1947.4</v>
      </c>
      <c r="I33" s="72">
        <f t="shared" si="2"/>
        <v>8.3261381058690326E-2</v>
      </c>
    </row>
    <row r="34" spans="1:9" ht="16.5" x14ac:dyDescent="0.3">
      <c r="A34" s="37"/>
      <c r="B34" s="39" t="s">
        <v>28</v>
      </c>
      <c r="C34" s="15" t="s">
        <v>181</v>
      </c>
      <c r="D34" s="47">
        <v>1373.75</v>
      </c>
      <c r="E34" s="83">
        <v>1216.5999999999999</v>
      </c>
      <c r="F34" s="71">
        <f>D34-E34</f>
        <v>157.15000000000009</v>
      </c>
      <c r="G34" s="46">
        <v>1677.3240000000001</v>
      </c>
      <c r="H34" s="68">
        <f>AVERAGE(D34:E34)</f>
        <v>1295.175</v>
      </c>
      <c r="I34" s="72">
        <f t="shared" si="2"/>
        <v>-0.22783254755789584</v>
      </c>
    </row>
    <row r="35" spans="1:9" ht="16.5" x14ac:dyDescent="0.3">
      <c r="A35" s="37"/>
      <c r="B35" s="34" t="s">
        <v>29</v>
      </c>
      <c r="C35" s="15" t="s">
        <v>182</v>
      </c>
      <c r="D35" s="47">
        <v>1560</v>
      </c>
      <c r="E35" s="83">
        <v>1525</v>
      </c>
      <c r="F35" s="79">
        <f>D35-E35</f>
        <v>35</v>
      </c>
      <c r="G35" s="46">
        <v>1422.3148571428571</v>
      </c>
      <c r="H35" s="68">
        <f>AVERAGE(D35:E35)</f>
        <v>1542.5</v>
      </c>
      <c r="I35" s="72">
        <f t="shared" si="2"/>
        <v>8.4499674775647432E-2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1438.8</v>
      </c>
      <c r="E36" s="83">
        <v>1300</v>
      </c>
      <c r="F36" s="71">
        <f>D36-E36</f>
        <v>138.79999999999995</v>
      </c>
      <c r="G36" s="49">
        <v>1477.6574000000001</v>
      </c>
      <c r="H36" s="68">
        <f>AVERAGE(D36:E36)</f>
        <v>1369.4</v>
      </c>
      <c r="I36" s="80">
        <f t="shared" si="2"/>
        <v>-7.3262855111069697E-2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28530</v>
      </c>
      <c r="E38" s="84">
        <v>25266.6</v>
      </c>
      <c r="F38" s="67">
        <f>D38-E38</f>
        <v>3263.4000000000015</v>
      </c>
      <c r="G38" s="46">
        <v>26662.666066666665</v>
      </c>
      <c r="H38" s="67">
        <f>AVERAGE(D38:E38)</f>
        <v>26898.3</v>
      </c>
      <c r="I38" s="78">
        <f t="shared" si="2"/>
        <v>8.8375983385967933E-3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14254.222222222223</v>
      </c>
      <c r="E39" s="85">
        <v>15800</v>
      </c>
      <c r="F39" s="74">
        <f>D39-E39</f>
        <v>-1545.7777777777774</v>
      </c>
      <c r="G39" s="46">
        <v>14825.706222222221</v>
      </c>
      <c r="H39" s="81">
        <f>AVERAGE(D39:E39)</f>
        <v>15027.111111111111</v>
      </c>
      <c r="I39" s="75">
        <f t="shared" si="2"/>
        <v>1.3584842831095947E-2</v>
      </c>
    </row>
    <row r="40" spans="1:9" ht="15.75" customHeight="1" thickBot="1" x14ac:dyDescent="0.25">
      <c r="A40" s="159"/>
      <c r="B40" s="160"/>
      <c r="C40" s="161"/>
      <c r="D40" s="86">
        <f>SUM(D15:D39)</f>
        <v>70772.455555555542</v>
      </c>
      <c r="E40" s="86">
        <f>SUM(E15:E39)</f>
        <v>67098.222999999998</v>
      </c>
      <c r="F40" s="86">
        <f>SUM(F15:F39)</f>
        <v>3674.2325555555581</v>
      </c>
      <c r="G40" s="86">
        <f>SUM(G15:G39)</f>
        <v>67233.407615476186</v>
      </c>
      <c r="H40" s="86">
        <f>AVERAGE(D40:E40)</f>
        <v>68935.339277777763</v>
      </c>
      <c r="I40" s="75">
        <f>(H40-G40)/G40</f>
        <v>2.5313779602475717E-2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224</v>
      </c>
      <c r="G13" s="149" t="s">
        <v>197</v>
      </c>
      <c r="H13" s="166" t="s">
        <v>218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1621.6100000000001</v>
      </c>
      <c r="F16" s="42">
        <v>1828.5</v>
      </c>
      <c r="G16" s="21">
        <f>(F16-E16)/E16</f>
        <v>0.12758308101208049</v>
      </c>
      <c r="H16" s="42">
        <v>1694.4</v>
      </c>
      <c r="I16" s="21">
        <f>(F16-H16)/H16</f>
        <v>7.9143059490084933E-2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1350.452</v>
      </c>
      <c r="F17" s="46">
        <v>1710.1999999999998</v>
      </c>
      <c r="G17" s="21">
        <f t="shared" ref="G17:G80" si="0">(F17-E17)/E17</f>
        <v>0.26639080841081342</v>
      </c>
      <c r="H17" s="46">
        <v>1539.4</v>
      </c>
      <c r="I17" s="21">
        <f t="shared" ref="I17:I31" si="1">(F17-H17)/H17</f>
        <v>0.11095231908535774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1351.0786000000001</v>
      </c>
      <c r="F18" s="46">
        <v>1392.35</v>
      </c>
      <c r="G18" s="21">
        <f t="shared" si="0"/>
        <v>3.0547001484591538E-2</v>
      </c>
      <c r="H18" s="46">
        <v>1272.6999999999998</v>
      </c>
      <c r="I18" s="21">
        <f t="shared" si="1"/>
        <v>9.4012728844189597E-2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811.80600000000004</v>
      </c>
      <c r="F19" s="46">
        <v>806</v>
      </c>
      <c r="G19" s="21">
        <f t="shared" si="0"/>
        <v>-7.1519550237372472E-3</v>
      </c>
      <c r="H19" s="46">
        <v>784.9</v>
      </c>
      <c r="I19" s="21">
        <f t="shared" si="1"/>
        <v>2.6882405401962062E-2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2082.443711111111</v>
      </c>
      <c r="F20" s="46">
        <v>2023.5</v>
      </c>
      <c r="G20" s="21">
        <f>(F20-E20)/E20</f>
        <v>-2.8305068125784281E-2</v>
      </c>
      <c r="H20" s="46">
        <v>1849.3</v>
      </c>
      <c r="I20" s="21">
        <f t="shared" si="1"/>
        <v>9.4197804574703975E-2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1323.0254</v>
      </c>
      <c r="F21" s="46">
        <v>1650.1999999999998</v>
      </c>
      <c r="G21" s="21">
        <f t="shared" si="0"/>
        <v>0.24729275794705063</v>
      </c>
      <c r="H21" s="46">
        <v>1515.6999999999998</v>
      </c>
      <c r="I21" s="21">
        <f t="shared" si="1"/>
        <v>8.8737876888566353E-2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1442.4926</v>
      </c>
      <c r="F22" s="46">
        <v>1375.1999999999998</v>
      </c>
      <c r="G22" s="21">
        <f t="shared" si="0"/>
        <v>-4.6650221983807902E-2</v>
      </c>
      <c r="H22" s="46">
        <v>1401.9</v>
      </c>
      <c r="I22" s="21">
        <f t="shared" si="1"/>
        <v>-1.9045580997218255E-2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456.56659999999999</v>
      </c>
      <c r="F23" s="46">
        <v>434.06500000000005</v>
      </c>
      <c r="G23" s="21">
        <f t="shared" si="0"/>
        <v>-4.9284376036267084E-2</v>
      </c>
      <c r="H23" s="46">
        <v>465.70000000000005</v>
      </c>
      <c r="I23" s="21">
        <f t="shared" si="1"/>
        <v>-6.7929997852694837E-2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519.19162499999993</v>
      </c>
      <c r="F24" s="46">
        <v>538.65</v>
      </c>
      <c r="G24" s="21">
        <f t="shared" si="0"/>
        <v>3.7478214329824851E-2</v>
      </c>
      <c r="H24" s="46">
        <v>534.9</v>
      </c>
      <c r="I24" s="21">
        <f t="shared" si="1"/>
        <v>7.0106561974200791E-3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538.39869999999996</v>
      </c>
      <c r="F25" s="46">
        <v>557.4</v>
      </c>
      <c r="G25" s="21">
        <f t="shared" si="0"/>
        <v>3.5292247176674119E-2</v>
      </c>
      <c r="H25" s="46">
        <v>563.65</v>
      </c>
      <c r="I25" s="21">
        <f t="shared" si="1"/>
        <v>-1.1088441408675598E-2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524.73069999999996</v>
      </c>
      <c r="F26" s="46">
        <v>561.56649999999991</v>
      </c>
      <c r="G26" s="21">
        <f t="shared" si="0"/>
        <v>7.019943754005617E-2</v>
      </c>
      <c r="H26" s="46">
        <v>563.65</v>
      </c>
      <c r="I26" s="21">
        <f t="shared" si="1"/>
        <v>-3.6964428279962244E-3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1497.5074000000002</v>
      </c>
      <c r="F27" s="46">
        <v>1849.9</v>
      </c>
      <c r="G27" s="21">
        <f t="shared" si="0"/>
        <v>0.23531943815436229</v>
      </c>
      <c r="H27" s="46">
        <v>1532.4</v>
      </c>
      <c r="I27" s="21">
        <f t="shared" si="1"/>
        <v>0.20719133385539024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523.8646</v>
      </c>
      <c r="F28" s="46">
        <v>530.73</v>
      </c>
      <c r="G28" s="21">
        <f t="shared" si="0"/>
        <v>1.3105294765097742E-2</v>
      </c>
      <c r="H28" s="46">
        <v>522.4</v>
      </c>
      <c r="I28" s="21">
        <f t="shared" si="1"/>
        <v>1.5945635528330861E-2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930.625</v>
      </c>
      <c r="F29" s="46">
        <v>999.9</v>
      </c>
      <c r="G29" s="21">
        <f t="shared" si="0"/>
        <v>7.4439220953660151E-2</v>
      </c>
      <c r="H29" s="46">
        <v>984.9</v>
      </c>
      <c r="I29" s="21">
        <f t="shared" si="1"/>
        <v>1.5229972586049346E-2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1601.1993333333335</v>
      </c>
      <c r="F30" s="46">
        <v>1273.1666666666665</v>
      </c>
      <c r="G30" s="21">
        <f t="shared" si="0"/>
        <v>-0.20486685188893841</v>
      </c>
      <c r="H30" s="46">
        <v>1248.0999999999999</v>
      </c>
      <c r="I30" s="21">
        <f t="shared" si="1"/>
        <v>2.0083860801751948E-2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953.54599999999982</v>
      </c>
      <c r="F31" s="49">
        <v>1181.45</v>
      </c>
      <c r="G31" s="23">
        <f t="shared" si="0"/>
        <v>0.23900682295348127</v>
      </c>
      <c r="H31" s="49">
        <v>1286.5</v>
      </c>
      <c r="I31" s="23">
        <f t="shared" si="1"/>
        <v>-8.1655654877574785E-2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1841.4814000000001</v>
      </c>
      <c r="F33" s="54">
        <v>2142.6750000000002</v>
      </c>
      <c r="G33" s="21">
        <f t="shared" si="0"/>
        <v>0.1635604899403274</v>
      </c>
      <c r="H33" s="54">
        <v>2125.35</v>
      </c>
      <c r="I33" s="21">
        <f>(F33-H33)/H33</f>
        <v>8.1515985602372658E-3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1797.7194</v>
      </c>
      <c r="F34" s="46">
        <v>1947.4</v>
      </c>
      <c r="G34" s="21">
        <f t="shared" si="0"/>
        <v>8.3261381058690326E-2</v>
      </c>
      <c r="H34" s="46">
        <v>1913.5</v>
      </c>
      <c r="I34" s="21">
        <f>(F34-H34)/H34</f>
        <v>1.7716226809511414E-2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1677.3240000000001</v>
      </c>
      <c r="F35" s="46">
        <v>1295.175</v>
      </c>
      <c r="G35" s="21">
        <f t="shared" si="0"/>
        <v>-0.22783254755789584</v>
      </c>
      <c r="H35" s="46">
        <v>1460.35</v>
      </c>
      <c r="I35" s="21">
        <f>(F35-H35)/H35</f>
        <v>-0.11310644708460298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1422.3148571428571</v>
      </c>
      <c r="F36" s="46">
        <v>1542.5</v>
      </c>
      <c r="G36" s="21">
        <f t="shared" si="0"/>
        <v>8.4499674775647432E-2</v>
      </c>
      <c r="H36" s="46">
        <v>1471.5</v>
      </c>
      <c r="I36" s="21">
        <f>(F36-H36)/H36</f>
        <v>4.8250084947332655E-2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1477.6574000000001</v>
      </c>
      <c r="F37" s="49">
        <v>1369.4</v>
      </c>
      <c r="G37" s="23">
        <f t="shared" si="0"/>
        <v>-7.3262855111069697E-2</v>
      </c>
      <c r="H37" s="49">
        <v>1421</v>
      </c>
      <c r="I37" s="23">
        <f>(F37-H37)/H37</f>
        <v>-3.6312456016889448E-2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26662.666066666665</v>
      </c>
      <c r="F39" s="46">
        <v>26898.3</v>
      </c>
      <c r="G39" s="21">
        <f t="shared" si="0"/>
        <v>8.8375983385967933E-3</v>
      </c>
      <c r="H39" s="46">
        <v>26898.3</v>
      </c>
      <c r="I39" s="21">
        <f t="shared" ref="I39:I44" si="2">(F39-H39)/H39</f>
        <v>0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14825.706222222221</v>
      </c>
      <c r="F40" s="46">
        <v>15027.111111111111</v>
      </c>
      <c r="G40" s="21">
        <f t="shared" si="0"/>
        <v>1.3584842831095947E-2</v>
      </c>
      <c r="H40" s="46">
        <v>15002.111111111111</v>
      </c>
      <c r="I40" s="21">
        <f t="shared" si="2"/>
        <v>1.6664321317740466E-3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10807.25</v>
      </c>
      <c r="F41" s="57">
        <v>10073.5</v>
      </c>
      <c r="G41" s="21">
        <f t="shared" si="0"/>
        <v>-6.789423766453076E-2</v>
      </c>
      <c r="H41" s="57">
        <v>10448.5</v>
      </c>
      <c r="I41" s="21">
        <f t="shared" si="2"/>
        <v>-3.5890319184571945E-2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5933.3</v>
      </c>
      <c r="F42" s="47">
        <v>5900</v>
      </c>
      <c r="G42" s="21">
        <f t="shared" si="0"/>
        <v>-5.6123910808487994E-3</v>
      </c>
      <c r="H42" s="47">
        <v>5850</v>
      </c>
      <c r="I42" s="21">
        <f t="shared" si="2"/>
        <v>8.5470085470085479E-3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9966.4761904761908</v>
      </c>
      <c r="F43" s="47">
        <v>9968.3333333333339</v>
      </c>
      <c r="G43" s="21">
        <f t="shared" si="0"/>
        <v>1.8633896491096559E-4</v>
      </c>
      <c r="H43" s="47">
        <v>9968.5714285714294</v>
      </c>
      <c r="I43" s="21">
        <f t="shared" si="2"/>
        <v>-2.3884589662766969E-5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12226.75</v>
      </c>
      <c r="F44" s="50">
        <v>12830</v>
      </c>
      <c r="G44" s="31">
        <f t="shared" si="0"/>
        <v>4.9338540495225632E-2</v>
      </c>
      <c r="H44" s="50">
        <v>12830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6725.8</v>
      </c>
      <c r="F46" s="43">
        <v>6341.1111111111113</v>
      </c>
      <c r="G46" s="21">
        <f t="shared" si="0"/>
        <v>-5.7196004771014428E-2</v>
      </c>
      <c r="H46" s="43">
        <v>6330</v>
      </c>
      <c r="I46" s="21">
        <f t="shared" ref="I46:I51" si="3">(F46-H46)/H46</f>
        <v>1.7553098121818821E-3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6058.7555555555555</v>
      </c>
      <c r="F47" s="47">
        <v>6144.4444444444443</v>
      </c>
      <c r="G47" s="21">
        <f t="shared" si="0"/>
        <v>1.4142984991417376E-2</v>
      </c>
      <c r="H47" s="47">
        <v>6144.4444444444443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19194.7</v>
      </c>
      <c r="F48" s="47">
        <v>19273.75</v>
      </c>
      <c r="G48" s="21">
        <f t="shared" si="0"/>
        <v>4.1183243291116438E-3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18884.285142857145</v>
      </c>
      <c r="F49" s="47">
        <v>18816.34888888889</v>
      </c>
      <c r="G49" s="21">
        <f t="shared" si="0"/>
        <v>-3.5975020210892981E-3</v>
      </c>
      <c r="H49" s="47">
        <v>18816.34888888889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2204.1666666666665</v>
      </c>
      <c r="G50" s="21">
        <f t="shared" si="0"/>
        <v>0.11571094559741593</v>
      </c>
      <c r="H50" s="47">
        <v>2204.1666666666665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24047.555555555555</v>
      </c>
      <c r="F51" s="50">
        <v>27101</v>
      </c>
      <c r="G51" s="31">
        <f t="shared" si="0"/>
        <v>0.12697525273994126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3827.8333333333335</v>
      </c>
      <c r="F54" s="70">
        <v>3303.5714285714284</v>
      </c>
      <c r="G54" s="21">
        <f t="shared" si="0"/>
        <v>-0.13696048367533548</v>
      </c>
      <c r="H54" s="70">
        <v>3347.1428571428573</v>
      </c>
      <c r="I54" s="21">
        <f t="shared" si="4"/>
        <v>-1.3017498932991986E-2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2059.02</v>
      </c>
      <c r="F55" s="70">
        <v>2031.6666666666667</v>
      </c>
      <c r="G55" s="21">
        <f t="shared" si="0"/>
        <v>-1.328463702797119E-2</v>
      </c>
      <c r="H55" s="70">
        <v>2031.6666666666667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4507.5</v>
      </c>
      <c r="G56" s="21">
        <f t="shared" si="0"/>
        <v>-0.18045454545454545</v>
      </c>
      <c r="H56" s="70">
        <v>4507.5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2073.3333333333335</v>
      </c>
      <c r="G57" s="21">
        <f t="shared" si="0"/>
        <v>-1.6795099782651576E-2</v>
      </c>
      <c r="H57" s="105">
        <v>2073.3333333333335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4566.666666666667</v>
      </c>
      <c r="F58" s="50">
        <v>4761.666666666667</v>
      </c>
      <c r="G58" s="29">
        <f t="shared" si="0"/>
        <v>4.2700729927007297E-2</v>
      </c>
      <c r="H58" s="50">
        <v>4760</v>
      </c>
      <c r="I58" s="29">
        <f t="shared" si="4"/>
        <v>3.5014005602247266E-4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5561.3350000000009</v>
      </c>
      <c r="F59" s="68">
        <v>5138.75</v>
      </c>
      <c r="G59" s="21">
        <f t="shared" si="0"/>
        <v>-7.5986251502562038E-2</v>
      </c>
      <c r="H59" s="68">
        <v>5138.75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4663.82</v>
      </c>
      <c r="F60" s="70">
        <v>5039.5</v>
      </c>
      <c r="G60" s="21">
        <f t="shared" si="0"/>
        <v>8.0551993859111271E-2</v>
      </c>
      <c r="H60" s="70">
        <v>5039.5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17924.125</v>
      </c>
      <c r="F61" s="73">
        <v>21480</v>
      </c>
      <c r="G61" s="29">
        <f t="shared" si="0"/>
        <v>0.19838485839615602</v>
      </c>
      <c r="H61" s="73">
        <v>21480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6376.5</v>
      </c>
      <c r="F63" s="54">
        <v>6430.5</v>
      </c>
      <c r="G63" s="21">
        <f t="shared" si="0"/>
        <v>8.4685956245589278E-3</v>
      </c>
      <c r="H63" s="54">
        <v>6430.5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12095</v>
      </c>
      <c r="F65" s="46">
        <v>10658.75</v>
      </c>
      <c r="G65" s="21">
        <f t="shared" si="0"/>
        <v>-0.1187474162877222</v>
      </c>
      <c r="H65" s="46">
        <v>10658.75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7424.666666666667</v>
      </c>
      <c r="F66" s="46">
        <v>7871.5</v>
      </c>
      <c r="G66" s="21">
        <f t="shared" si="0"/>
        <v>6.0182275298554327E-2</v>
      </c>
      <c r="H66" s="46">
        <v>7871.5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3695.6222222222218</v>
      </c>
      <c r="F67" s="46">
        <v>3912.5</v>
      </c>
      <c r="G67" s="21">
        <f t="shared" si="0"/>
        <v>5.8685050780803834E-2</v>
      </c>
      <c r="H67" s="46">
        <v>3912.5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3431</v>
      </c>
      <c r="F68" s="58">
        <v>3640</v>
      </c>
      <c r="G68" s="31">
        <f t="shared" si="0"/>
        <v>6.0915185077236957E-2</v>
      </c>
      <c r="H68" s="58">
        <v>3659.1666666666665</v>
      </c>
      <c r="I68" s="31">
        <f t="shared" si="5"/>
        <v>-5.2379867911637032E-3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3607.3199999999997</v>
      </c>
      <c r="F70" s="43">
        <v>3725.8</v>
      </c>
      <c r="G70" s="21">
        <f t="shared" si="0"/>
        <v>3.2844327644899945E-2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2748.3333333333335</v>
      </c>
      <c r="F71" s="47">
        <v>2780.3333333333335</v>
      </c>
      <c r="G71" s="21">
        <f t="shared" si="0"/>
        <v>1.1643420254699817E-2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1314.9555555555555</v>
      </c>
      <c r="F72" s="47">
        <v>1323.7777777777778</v>
      </c>
      <c r="G72" s="21">
        <f t="shared" si="0"/>
        <v>6.7091409933585228E-3</v>
      </c>
      <c r="H72" s="47">
        <v>1323.7777777777778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2144.8333333333335</v>
      </c>
      <c r="F73" s="47">
        <v>2218.3000000000002</v>
      </c>
      <c r="G73" s="21">
        <f t="shared" si="0"/>
        <v>3.4252855699743581E-2</v>
      </c>
      <c r="H73" s="47">
        <v>2218.3000000000002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1607.2777777777778</v>
      </c>
      <c r="F74" s="50">
        <v>1645.5</v>
      </c>
      <c r="G74" s="21">
        <f t="shared" si="0"/>
        <v>2.3780719643289174E-2</v>
      </c>
      <c r="H74" s="50">
        <v>1645.5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1431</v>
      </c>
      <c r="F77" s="32">
        <v>1266.6666666666667</v>
      </c>
      <c r="G77" s="21">
        <f t="shared" si="0"/>
        <v>-0.11483810854880032</v>
      </c>
      <c r="H77" s="32">
        <v>1276.1111111111111</v>
      </c>
      <c r="I77" s="21">
        <f t="shared" si="6"/>
        <v>-7.4009577710055802E-3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882</v>
      </c>
      <c r="F78" s="47">
        <v>808.5</v>
      </c>
      <c r="G78" s="21">
        <f t="shared" si="0"/>
        <v>-8.3333333333333329E-2</v>
      </c>
      <c r="H78" s="47">
        <v>808.5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1467.22</v>
      </c>
      <c r="F79" s="47">
        <v>1531.3</v>
      </c>
      <c r="G79" s="21">
        <f t="shared" si="0"/>
        <v>4.367443191886692E-2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1745.5</v>
      </c>
      <c r="F80" s="61">
        <v>1932.8</v>
      </c>
      <c r="G80" s="21">
        <f t="shared" si="0"/>
        <v>0.10730449727871667</v>
      </c>
      <c r="H80" s="61">
        <v>1932.8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70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875" customWidth="1"/>
    <col min="4" max="4" width="14.8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6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3" t="s">
        <v>0</v>
      </c>
      <c r="D13" s="175" t="s">
        <v>23</v>
      </c>
      <c r="E13" s="149" t="s">
        <v>217</v>
      </c>
      <c r="F13" s="166" t="s">
        <v>224</v>
      </c>
      <c r="G13" s="149" t="s">
        <v>196</v>
      </c>
      <c r="H13" s="166" t="s">
        <v>218</v>
      </c>
      <c r="I13" s="149" t="s">
        <v>187</v>
      </c>
    </row>
    <row r="14" spans="1:9" ht="38.25" customHeight="1" thickBot="1" x14ac:dyDescent="0.25">
      <c r="A14" s="148"/>
      <c r="B14" s="154"/>
      <c r="C14" s="174"/>
      <c r="D14" s="176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19</v>
      </c>
      <c r="C16" s="14" t="s">
        <v>99</v>
      </c>
      <c r="D16" s="11" t="s">
        <v>161</v>
      </c>
      <c r="E16" s="42">
        <v>953.54599999999982</v>
      </c>
      <c r="F16" s="42">
        <v>1181.45</v>
      </c>
      <c r="G16" s="21">
        <f>(F16-E16)/E16</f>
        <v>0.23900682295348127</v>
      </c>
      <c r="H16" s="42">
        <v>1286.5</v>
      </c>
      <c r="I16" s="21">
        <f>(F16-H16)/H16</f>
        <v>-8.1655654877574785E-2</v>
      </c>
    </row>
    <row r="17" spans="1:9" ht="16.5" x14ac:dyDescent="0.3">
      <c r="A17" s="37"/>
      <c r="B17" s="34" t="s">
        <v>11</v>
      </c>
      <c r="C17" s="15" t="s">
        <v>91</v>
      </c>
      <c r="D17" s="11" t="s">
        <v>81</v>
      </c>
      <c r="E17" s="46">
        <v>456.56659999999999</v>
      </c>
      <c r="F17" s="46">
        <v>434.06500000000005</v>
      </c>
      <c r="G17" s="21">
        <f>(F17-E17)/E17</f>
        <v>-4.9284376036267084E-2</v>
      </c>
      <c r="H17" s="46">
        <v>465.70000000000005</v>
      </c>
      <c r="I17" s="21">
        <f>(F17-H17)/H17</f>
        <v>-6.7929997852694837E-2</v>
      </c>
    </row>
    <row r="18" spans="1:9" ht="16.5" x14ac:dyDescent="0.3">
      <c r="A18" s="37"/>
      <c r="B18" s="34" t="s">
        <v>10</v>
      </c>
      <c r="C18" s="15" t="s">
        <v>90</v>
      </c>
      <c r="D18" s="11" t="s">
        <v>161</v>
      </c>
      <c r="E18" s="46">
        <v>1442.4926</v>
      </c>
      <c r="F18" s="46">
        <v>1375.1999999999998</v>
      </c>
      <c r="G18" s="21">
        <f>(F18-E18)/E18</f>
        <v>-4.6650221983807902E-2</v>
      </c>
      <c r="H18" s="46">
        <v>1401.9</v>
      </c>
      <c r="I18" s="21">
        <f>(F18-H18)/H18</f>
        <v>-1.9045580997218255E-2</v>
      </c>
    </row>
    <row r="19" spans="1:9" ht="16.5" x14ac:dyDescent="0.3">
      <c r="A19" s="37"/>
      <c r="B19" s="34" t="s">
        <v>13</v>
      </c>
      <c r="C19" s="15" t="s">
        <v>93</v>
      </c>
      <c r="D19" s="11" t="s">
        <v>81</v>
      </c>
      <c r="E19" s="46">
        <v>538.39869999999996</v>
      </c>
      <c r="F19" s="46">
        <v>557.4</v>
      </c>
      <c r="G19" s="21">
        <f>(F19-E19)/E19</f>
        <v>3.5292247176674119E-2</v>
      </c>
      <c r="H19" s="46">
        <v>563.65</v>
      </c>
      <c r="I19" s="21">
        <f>(F19-H19)/H19</f>
        <v>-1.1088441408675598E-2</v>
      </c>
    </row>
    <row r="20" spans="1:9" ht="16.5" x14ac:dyDescent="0.3">
      <c r="A20" s="37"/>
      <c r="B20" s="34" t="s">
        <v>14</v>
      </c>
      <c r="C20" s="15" t="s">
        <v>94</v>
      </c>
      <c r="D20" s="11" t="s">
        <v>81</v>
      </c>
      <c r="E20" s="46">
        <v>524.73069999999996</v>
      </c>
      <c r="F20" s="46">
        <v>561.56649999999991</v>
      </c>
      <c r="G20" s="21">
        <f>(F20-E20)/E20</f>
        <v>7.019943754005617E-2</v>
      </c>
      <c r="H20" s="46">
        <v>563.65</v>
      </c>
      <c r="I20" s="21">
        <f>(F20-H20)/H20</f>
        <v>-3.6964428279962244E-3</v>
      </c>
    </row>
    <row r="21" spans="1:9" ht="16.5" x14ac:dyDescent="0.3">
      <c r="A21" s="37"/>
      <c r="B21" s="34" t="s">
        <v>12</v>
      </c>
      <c r="C21" s="15" t="s">
        <v>92</v>
      </c>
      <c r="D21" s="11" t="s">
        <v>81</v>
      </c>
      <c r="E21" s="46">
        <v>519.19162499999993</v>
      </c>
      <c r="F21" s="46">
        <v>538.65</v>
      </c>
      <c r="G21" s="21">
        <f>(F21-E21)/E21</f>
        <v>3.7478214329824851E-2</v>
      </c>
      <c r="H21" s="46">
        <v>534.9</v>
      </c>
      <c r="I21" s="21">
        <f>(F21-H21)/H21</f>
        <v>7.0106561974200791E-3</v>
      </c>
    </row>
    <row r="22" spans="1:9" ht="16.5" x14ac:dyDescent="0.3">
      <c r="A22" s="37"/>
      <c r="B22" s="34" t="s">
        <v>17</v>
      </c>
      <c r="C22" s="15" t="s">
        <v>97</v>
      </c>
      <c r="D22" s="11" t="s">
        <v>161</v>
      </c>
      <c r="E22" s="46">
        <v>930.625</v>
      </c>
      <c r="F22" s="46">
        <v>999.9</v>
      </c>
      <c r="G22" s="21">
        <f>(F22-E22)/E22</f>
        <v>7.4439220953660151E-2</v>
      </c>
      <c r="H22" s="46">
        <v>984.9</v>
      </c>
      <c r="I22" s="21">
        <f>(F22-H22)/H22</f>
        <v>1.5229972586049346E-2</v>
      </c>
    </row>
    <row r="23" spans="1:9" ht="16.5" x14ac:dyDescent="0.3">
      <c r="A23" s="37"/>
      <c r="B23" s="34" t="s">
        <v>16</v>
      </c>
      <c r="C23" s="15" t="s">
        <v>96</v>
      </c>
      <c r="D23" s="13" t="s">
        <v>81</v>
      </c>
      <c r="E23" s="46">
        <v>523.8646</v>
      </c>
      <c r="F23" s="46">
        <v>530.73</v>
      </c>
      <c r="G23" s="21">
        <f>(F23-E23)/E23</f>
        <v>1.3105294765097742E-2</v>
      </c>
      <c r="H23" s="46">
        <v>522.4</v>
      </c>
      <c r="I23" s="21">
        <f>(F23-H23)/H23</f>
        <v>1.5945635528330861E-2</v>
      </c>
    </row>
    <row r="24" spans="1:9" ht="16.5" x14ac:dyDescent="0.3">
      <c r="A24" s="37"/>
      <c r="B24" s="34" t="s">
        <v>18</v>
      </c>
      <c r="C24" s="15" t="s">
        <v>98</v>
      </c>
      <c r="D24" s="13" t="s">
        <v>83</v>
      </c>
      <c r="E24" s="46">
        <v>1601.1993333333335</v>
      </c>
      <c r="F24" s="46">
        <v>1273.1666666666665</v>
      </c>
      <c r="G24" s="21">
        <f>(F24-E24)/E24</f>
        <v>-0.20486685188893841</v>
      </c>
      <c r="H24" s="46">
        <v>1248.0999999999999</v>
      </c>
      <c r="I24" s="21">
        <f>(F24-H24)/H24</f>
        <v>2.0083860801751948E-2</v>
      </c>
    </row>
    <row r="25" spans="1:9" ht="16.5" x14ac:dyDescent="0.3">
      <c r="A25" s="37"/>
      <c r="B25" s="34" t="s">
        <v>7</v>
      </c>
      <c r="C25" s="15" t="s">
        <v>87</v>
      </c>
      <c r="D25" s="13" t="s">
        <v>161</v>
      </c>
      <c r="E25" s="46">
        <v>811.80600000000004</v>
      </c>
      <c r="F25" s="46">
        <v>806</v>
      </c>
      <c r="G25" s="21">
        <f>(F25-E25)/E25</f>
        <v>-7.1519550237372472E-3</v>
      </c>
      <c r="H25" s="46">
        <v>784.9</v>
      </c>
      <c r="I25" s="21">
        <f>(F25-H25)/H25</f>
        <v>2.6882405401962062E-2</v>
      </c>
    </row>
    <row r="26" spans="1:9" ht="16.5" x14ac:dyDescent="0.3">
      <c r="A26" s="37"/>
      <c r="B26" s="34" t="s">
        <v>4</v>
      </c>
      <c r="C26" s="15" t="s">
        <v>84</v>
      </c>
      <c r="D26" s="13" t="s">
        <v>161</v>
      </c>
      <c r="E26" s="46">
        <v>1621.6100000000001</v>
      </c>
      <c r="F26" s="46">
        <v>1828.5</v>
      </c>
      <c r="G26" s="21">
        <f>(F26-E26)/E26</f>
        <v>0.12758308101208049</v>
      </c>
      <c r="H26" s="46">
        <v>1694.4</v>
      </c>
      <c r="I26" s="21">
        <f>(F26-H26)/H26</f>
        <v>7.9143059490084933E-2</v>
      </c>
    </row>
    <row r="27" spans="1:9" ht="16.5" x14ac:dyDescent="0.3">
      <c r="A27" s="37"/>
      <c r="B27" s="34" t="s">
        <v>9</v>
      </c>
      <c r="C27" s="15" t="s">
        <v>88</v>
      </c>
      <c r="D27" s="13" t="s">
        <v>161</v>
      </c>
      <c r="E27" s="46">
        <v>1323.0254</v>
      </c>
      <c r="F27" s="46">
        <v>1650.1999999999998</v>
      </c>
      <c r="G27" s="21">
        <f>(F27-E27)/E27</f>
        <v>0.24729275794705063</v>
      </c>
      <c r="H27" s="46">
        <v>1515.6999999999998</v>
      </c>
      <c r="I27" s="21">
        <f>(F27-H27)/H27</f>
        <v>8.8737876888566353E-2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1351.0786000000001</v>
      </c>
      <c r="F28" s="46">
        <v>1392.35</v>
      </c>
      <c r="G28" s="21">
        <f>(F28-E28)/E28</f>
        <v>3.0547001484591538E-2</v>
      </c>
      <c r="H28" s="46">
        <v>1272.6999999999998</v>
      </c>
      <c r="I28" s="21">
        <f>(F28-H28)/H28</f>
        <v>9.4012728844189597E-2</v>
      </c>
    </row>
    <row r="29" spans="1:9" ht="17.25" thickBot="1" x14ac:dyDescent="0.35">
      <c r="A29" s="38"/>
      <c r="B29" s="34" t="s">
        <v>8</v>
      </c>
      <c r="C29" s="15" t="s">
        <v>89</v>
      </c>
      <c r="D29" s="13" t="s">
        <v>161</v>
      </c>
      <c r="E29" s="46">
        <v>2082.443711111111</v>
      </c>
      <c r="F29" s="46">
        <v>2023.5</v>
      </c>
      <c r="G29" s="21">
        <f>(F29-E29)/E29</f>
        <v>-2.8305068125784281E-2</v>
      </c>
      <c r="H29" s="46">
        <v>1849.3</v>
      </c>
      <c r="I29" s="21">
        <f>(F29-H29)/H29</f>
        <v>9.4197804574703975E-2</v>
      </c>
    </row>
    <row r="30" spans="1:9" ht="16.5" x14ac:dyDescent="0.3">
      <c r="A30" s="33"/>
      <c r="B30" s="34" t="s">
        <v>5</v>
      </c>
      <c r="C30" s="15" t="s">
        <v>85</v>
      </c>
      <c r="D30" s="13" t="s">
        <v>161</v>
      </c>
      <c r="E30" s="46">
        <v>1350.452</v>
      </c>
      <c r="F30" s="46">
        <v>1710.1999999999998</v>
      </c>
      <c r="G30" s="21">
        <f>(F30-E30)/E30</f>
        <v>0.26639080841081342</v>
      </c>
      <c r="H30" s="46">
        <v>1539.4</v>
      </c>
      <c r="I30" s="21">
        <f>(F30-H30)/H30</f>
        <v>0.11095231908535774</v>
      </c>
    </row>
    <row r="31" spans="1:9" ht="17.25" thickBot="1" x14ac:dyDescent="0.35">
      <c r="A31" s="38"/>
      <c r="B31" s="36" t="s">
        <v>15</v>
      </c>
      <c r="C31" s="16" t="s">
        <v>95</v>
      </c>
      <c r="D31" s="12" t="s">
        <v>82</v>
      </c>
      <c r="E31" s="49">
        <v>1497.5074000000002</v>
      </c>
      <c r="F31" s="49">
        <v>1849.9</v>
      </c>
      <c r="G31" s="23">
        <f>(F31-E31)/E31</f>
        <v>0.23531943815436229</v>
      </c>
      <c r="H31" s="49">
        <v>1532.4</v>
      </c>
      <c r="I31" s="23">
        <f>(F31-H31)/H31</f>
        <v>0.20719133385539024</v>
      </c>
    </row>
    <row r="32" spans="1:9" ht="15.75" customHeight="1" thickBot="1" x14ac:dyDescent="0.25">
      <c r="A32" s="172" t="s">
        <v>188</v>
      </c>
      <c r="B32" s="160"/>
      <c r="C32" s="160"/>
      <c r="D32" s="161"/>
      <c r="E32" s="106">
        <f>SUM(E16:E31)</f>
        <v>17528.538269444445</v>
      </c>
      <c r="F32" s="107">
        <f>SUM(F16:F31)</f>
        <v>18712.778166666667</v>
      </c>
      <c r="G32" s="108">
        <f t="shared" ref="G32" si="0">(F32-E32)/E32</f>
        <v>6.7560676139582942E-2</v>
      </c>
      <c r="H32" s="107">
        <f>SUM(H16:H31)</f>
        <v>17760.499999999996</v>
      </c>
      <c r="I32" s="111">
        <f t="shared" ref="I32" si="1">(F32-H32)/H32</f>
        <v>5.3617756632227176E-2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1677.3240000000001</v>
      </c>
      <c r="F34" s="54">
        <v>1295.175</v>
      </c>
      <c r="G34" s="21">
        <f>(F34-E34)/E34</f>
        <v>-0.22783254755789584</v>
      </c>
      <c r="H34" s="54">
        <v>1460.35</v>
      </c>
      <c r="I34" s="21">
        <f>(F34-H34)/H34</f>
        <v>-0.11310644708460298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1477.6574000000001</v>
      </c>
      <c r="F35" s="46">
        <v>1369.4</v>
      </c>
      <c r="G35" s="21">
        <f>(F35-E35)/E35</f>
        <v>-7.3262855111069697E-2</v>
      </c>
      <c r="H35" s="46">
        <v>1421</v>
      </c>
      <c r="I35" s="21">
        <f>(F35-H35)/H35</f>
        <v>-3.6312456016889448E-2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1841.4814000000001</v>
      </c>
      <c r="F36" s="46">
        <v>2142.6750000000002</v>
      </c>
      <c r="G36" s="21">
        <f>(F36-E36)/E36</f>
        <v>0.1635604899403274</v>
      </c>
      <c r="H36" s="46">
        <v>2125.35</v>
      </c>
      <c r="I36" s="21">
        <f>(F36-H36)/H36</f>
        <v>8.1515985602372658E-3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1797.7194</v>
      </c>
      <c r="F37" s="46">
        <v>1947.4</v>
      </c>
      <c r="G37" s="21">
        <f>(F37-E37)/E37</f>
        <v>8.3261381058690326E-2</v>
      </c>
      <c r="H37" s="46">
        <v>1913.5</v>
      </c>
      <c r="I37" s="21">
        <f>(F37-H37)/H37</f>
        <v>1.7716226809511414E-2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1422.3148571428571</v>
      </c>
      <c r="F38" s="49">
        <v>1542.5</v>
      </c>
      <c r="G38" s="23">
        <f>(F38-E38)/E38</f>
        <v>8.4499674775647432E-2</v>
      </c>
      <c r="H38" s="49">
        <v>1471.5</v>
      </c>
      <c r="I38" s="23">
        <f>(F38-H38)/H38</f>
        <v>4.8250084947332655E-2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8216.4970571428566</v>
      </c>
      <c r="F39" s="109">
        <f>SUM(F34:F38)</f>
        <v>8297.15</v>
      </c>
      <c r="G39" s="110">
        <f t="shared" ref="G39" si="2">(F39-E39)/E39</f>
        <v>9.8159766012486886E-3</v>
      </c>
      <c r="H39" s="109">
        <f>SUM(H34:H38)</f>
        <v>8391.7000000000007</v>
      </c>
      <c r="I39" s="111">
        <f t="shared" ref="I39" si="3">(F39-H39)/H39</f>
        <v>-1.1267085334318562E-2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10807.25</v>
      </c>
      <c r="F41" s="46">
        <v>10073.5</v>
      </c>
      <c r="G41" s="21">
        <f>(F41-E41)/E41</f>
        <v>-6.789423766453076E-2</v>
      </c>
      <c r="H41" s="46">
        <v>10448.5</v>
      </c>
      <c r="I41" s="21">
        <f>(F41-H41)/H41</f>
        <v>-3.5890319184571945E-2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9966.4761904761908</v>
      </c>
      <c r="F42" s="46">
        <v>9968.3333333333339</v>
      </c>
      <c r="G42" s="21">
        <f>(F42-E42)/E42</f>
        <v>1.8633896491096559E-4</v>
      </c>
      <c r="H42" s="46">
        <v>9968.5714285714294</v>
      </c>
      <c r="I42" s="21">
        <f>(F42-H42)/H42</f>
        <v>-2.3884589662766969E-5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26662.666066666665</v>
      </c>
      <c r="F43" s="57">
        <v>26898.3</v>
      </c>
      <c r="G43" s="21">
        <f>(F43-E43)/E43</f>
        <v>8.8375983385967933E-3</v>
      </c>
      <c r="H43" s="57">
        <v>26898.3</v>
      </c>
      <c r="I43" s="21">
        <f>(F43-H43)/H43</f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12226.75</v>
      </c>
      <c r="F44" s="47">
        <v>12830</v>
      </c>
      <c r="G44" s="21">
        <f>(F44-E44)/E44</f>
        <v>4.9338540495225632E-2</v>
      </c>
      <c r="H44" s="47">
        <v>12830</v>
      </c>
      <c r="I44" s="21">
        <f>(F44-H44)/H44</f>
        <v>0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14825.706222222221</v>
      </c>
      <c r="F45" s="47">
        <v>15027.111111111111</v>
      </c>
      <c r="G45" s="21">
        <f>(F45-E45)/E45</f>
        <v>1.3584842831095947E-2</v>
      </c>
      <c r="H45" s="47">
        <v>15002.111111111111</v>
      </c>
      <c r="I45" s="21">
        <f>(F45-H45)/H45</f>
        <v>1.6664321317740466E-3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5933.3</v>
      </c>
      <c r="F46" s="50">
        <v>5900</v>
      </c>
      <c r="G46" s="31">
        <f>(F46-E46)/E46</f>
        <v>-5.6123910808487994E-3</v>
      </c>
      <c r="H46" s="50">
        <v>5850</v>
      </c>
      <c r="I46" s="31">
        <f>(F46-H46)/H46</f>
        <v>8.5470085470085479E-3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80422.148479365074</v>
      </c>
      <c r="F47" s="86">
        <f>SUM(F41:F46)</f>
        <v>80697.244444444441</v>
      </c>
      <c r="G47" s="110">
        <f t="shared" ref="G47" si="4">(F47-E47)/E47</f>
        <v>3.4206492897905037E-3</v>
      </c>
      <c r="H47" s="109">
        <f>SUM(H41:H46)</f>
        <v>80997.482539682533</v>
      </c>
      <c r="I47" s="111">
        <f t="shared" ref="I47" si="5">(F47-H47)/H47</f>
        <v>-3.7067583562365438E-3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6058.7555555555555</v>
      </c>
      <c r="F49" s="43">
        <v>6144.4444444444443</v>
      </c>
      <c r="G49" s="21">
        <f>(F49-E49)/E49</f>
        <v>1.4142984991417376E-2</v>
      </c>
      <c r="H49" s="43">
        <v>6144.4444444444443</v>
      </c>
      <c r="I49" s="21">
        <f>(F49-H49)/H49</f>
        <v>0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19194.7</v>
      </c>
      <c r="F50" s="47">
        <v>19273.75</v>
      </c>
      <c r="G50" s="21">
        <f>(F50-E50)/E50</f>
        <v>4.1183243291116438E-3</v>
      </c>
      <c r="H50" s="47">
        <v>19273.75</v>
      </c>
      <c r="I50" s="21">
        <f>(F50-H50)/H50</f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18884.285142857145</v>
      </c>
      <c r="F51" s="47">
        <v>18816.34888888889</v>
      </c>
      <c r="G51" s="21">
        <f>(F51-E51)/E51</f>
        <v>-3.5975020210892981E-3</v>
      </c>
      <c r="H51" s="47">
        <v>18816.34888888889</v>
      </c>
      <c r="I51" s="21">
        <f>(F51-H51)/H51</f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1975.5714285714287</v>
      </c>
      <c r="F52" s="47">
        <v>2204.1666666666665</v>
      </c>
      <c r="G52" s="21">
        <f>(F52-E52)/E52</f>
        <v>0.11571094559741593</v>
      </c>
      <c r="H52" s="47">
        <v>2204.1666666666665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24047.555555555555</v>
      </c>
      <c r="F53" s="47">
        <v>27101</v>
      </c>
      <c r="G53" s="21">
        <f>(F53-E53)/E53</f>
        <v>0.12697525273994126</v>
      </c>
      <c r="H53" s="47">
        <v>27101</v>
      </c>
      <c r="I53" s="21">
        <f>(F53-H53)/H53</f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6725.8</v>
      </c>
      <c r="F54" s="50">
        <v>6341.1111111111113</v>
      </c>
      <c r="G54" s="31">
        <f>(F54-E54)/E54</f>
        <v>-5.7196004771014428E-2</v>
      </c>
      <c r="H54" s="50">
        <v>6330</v>
      </c>
      <c r="I54" s="31">
        <f>(F54-H54)/H54</f>
        <v>1.7553098121818821E-3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76886.667682539686</v>
      </c>
      <c r="F55" s="86">
        <f>SUM(F49:F54)</f>
        <v>79880.821111111101</v>
      </c>
      <c r="G55" s="110">
        <f t="shared" ref="G55" si="6">(F55-E55)/E55</f>
        <v>3.8942426805829197E-2</v>
      </c>
      <c r="H55" s="86">
        <f>SUM(H49:H54)</f>
        <v>79869.709999999992</v>
      </c>
      <c r="I55" s="111">
        <f t="shared" ref="I55" si="7">(F55-H55)/H55</f>
        <v>1.3911545579806781E-4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39</v>
      </c>
      <c r="C57" s="19" t="s">
        <v>116</v>
      </c>
      <c r="D57" s="20" t="s">
        <v>114</v>
      </c>
      <c r="E57" s="43">
        <v>3827.8333333333335</v>
      </c>
      <c r="F57" s="66">
        <v>3303.5714285714284</v>
      </c>
      <c r="G57" s="22">
        <f>(F57-E57)/E57</f>
        <v>-0.13696048367533548</v>
      </c>
      <c r="H57" s="66">
        <v>3347.1428571428573</v>
      </c>
      <c r="I57" s="22">
        <f>(F57-H57)/H57</f>
        <v>-1.3017498932991986E-2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>(F58-E58)/E58</f>
        <v>0</v>
      </c>
      <c r="H58" s="70">
        <v>3750</v>
      </c>
      <c r="I58" s="21">
        <f>(F58-H58)/H58</f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2059.02</v>
      </c>
      <c r="F59" s="70">
        <v>2031.6666666666667</v>
      </c>
      <c r="G59" s="21">
        <f>(F59-E59)/E59</f>
        <v>-1.328463702797119E-2</v>
      </c>
      <c r="H59" s="70">
        <v>2031.6666666666667</v>
      </c>
      <c r="I59" s="21">
        <f>(F59-H59)/H59</f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4507.5</v>
      </c>
      <c r="G60" s="21">
        <f>(F60-E60)/E60</f>
        <v>-0.18045454545454545</v>
      </c>
      <c r="H60" s="70">
        <v>4507.5</v>
      </c>
      <c r="I60" s="21">
        <f>(F60-H60)/H60</f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2108.75</v>
      </c>
      <c r="F61" s="105">
        <v>2073.3333333333335</v>
      </c>
      <c r="G61" s="21">
        <f>(F61-E61)/E61</f>
        <v>-1.6795099782651576E-2</v>
      </c>
      <c r="H61" s="105">
        <v>2073.3333333333335</v>
      </c>
      <c r="I61" s="21">
        <f>(F61-H61)/H61</f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5561.3350000000009</v>
      </c>
      <c r="F62" s="73">
        <v>5138.75</v>
      </c>
      <c r="G62" s="29">
        <f>(F62-E62)/E62</f>
        <v>-7.5986251502562038E-2</v>
      </c>
      <c r="H62" s="73">
        <v>5138.75</v>
      </c>
      <c r="I62" s="29">
        <f>(F62-H62)/H62</f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4663.82</v>
      </c>
      <c r="F63" s="68">
        <v>5039.5</v>
      </c>
      <c r="G63" s="21">
        <f>(F63-E63)/E63</f>
        <v>8.0551993859111271E-2</v>
      </c>
      <c r="H63" s="68">
        <v>5039.5</v>
      </c>
      <c r="I63" s="21">
        <f>(F63-H63)/H63</f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17924.125</v>
      </c>
      <c r="F64" s="70">
        <v>21480</v>
      </c>
      <c r="G64" s="21">
        <f>(F64-E64)/E64</f>
        <v>0.19838485839615602</v>
      </c>
      <c r="H64" s="70">
        <v>21480</v>
      </c>
      <c r="I64" s="21">
        <f>(F64-H64)/H64</f>
        <v>0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4566.666666666667</v>
      </c>
      <c r="F65" s="50">
        <v>4761.666666666667</v>
      </c>
      <c r="G65" s="29">
        <f>(F65-E65)/E65</f>
        <v>4.2700729927007297E-2</v>
      </c>
      <c r="H65" s="50">
        <v>4760</v>
      </c>
      <c r="I65" s="29">
        <f>(F65-H65)/H65</f>
        <v>3.5014005602247266E-4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49961.549999999996</v>
      </c>
      <c r="F66" s="106">
        <f>SUM(F57:F65)</f>
        <v>52085.988095238092</v>
      </c>
      <c r="G66" s="108">
        <f t="shared" ref="G66" si="8">(F66-E66)/E66</f>
        <v>4.2521460908200331E-2</v>
      </c>
      <c r="H66" s="106">
        <f>SUM(H57:H65)</f>
        <v>52127.892857142855</v>
      </c>
      <c r="I66" s="111">
        <f t="shared" ref="I66" si="9">(F66-H66)/H66</f>
        <v>-8.0388367163821133E-4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3431</v>
      </c>
      <c r="F68" s="54">
        <v>3640</v>
      </c>
      <c r="G68" s="21">
        <f>(F68-E68)/E68</f>
        <v>6.0915185077236957E-2</v>
      </c>
      <c r="H68" s="54">
        <v>3659.1666666666665</v>
      </c>
      <c r="I68" s="21">
        <f>(F68-H68)/H68</f>
        <v>-5.2379867911637032E-3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6376.5</v>
      </c>
      <c r="F69" s="46">
        <v>6430.5</v>
      </c>
      <c r="G69" s="21">
        <f>(F69-E69)/E69</f>
        <v>8.4685956245589278E-3</v>
      </c>
      <c r="H69" s="46">
        <v>6430.5</v>
      </c>
      <c r="I69" s="21">
        <f>(F69-H69)/H69</f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47046.625</v>
      </c>
      <c r="G70" s="21">
        <f>(F70-E70)/E70</f>
        <v>0</v>
      </c>
      <c r="H70" s="46">
        <v>47046.625</v>
      </c>
      <c r="I70" s="21">
        <f>(F70-H70)/H70</f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12095</v>
      </c>
      <c r="F71" s="46">
        <v>10658.75</v>
      </c>
      <c r="G71" s="21">
        <f>(F71-E71)/E71</f>
        <v>-0.1187474162877222</v>
      </c>
      <c r="H71" s="46">
        <v>10658.75</v>
      </c>
      <c r="I71" s="21">
        <f>(F71-H71)/H71</f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7424.666666666667</v>
      </c>
      <c r="F72" s="46">
        <v>7871.5</v>
      </c>
      <c r="G72" s="21">
        <f>(F72-E72)/E72</f>
        <v>6.0182275298554327E-2</v>
      </c>
      <c r="H72" s="46">
        <v>7871.5</v>
      </c>
      <c r="I72" s="21">
        <f>(F72-H72)/H72</f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3695.6222222222218</v>
      </c>
      <c r="F73" s="58">
        <v>3912.5</v>
      </c>
      <c r="G73" s="31">
        <f>(F73-E73)/E73</f>
        <v>5.8685050780803834E-2</v>
      </c>
      <c r="H73" s="58">
        <v>3912.5</v>
      </c>
      <c r="I73" s="31">
        <f>(F73-H73)/H73</f>
        <v>0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80069.413888888899</v>
      </c>
      <c r="F74" s="86">
        <f>SUM(F68:F73)</f>
        <v>79559.875</v>
      </c>
      <c r="G74" s="110">
        <f t="shared" ref="G74" si="10">(F74-E74)/E74</f>
        <v>-6.3637144839848404E-3</v>
      </c>
      <c r="H74" s="86">
        <f>SUM(H68:H73)</f>
        <v>79579.041666666657</v>
      </c>
      <c r="I74" s="111">
        <f t="shared" ref="I74" si="11">(F74-H74)/H74</f>
        <v>-2.4085068461794914E-4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3607.3199999999997</v>
      </c>
      <c r="F76" s="43">
        <v>3725.8</v>
      </c>
      <c r="G76" s="21">
        <f>(F76-E76)/E76</f>
        <v>3.2844327644899945E-2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2748.3333333333335</v>
      </c>
      <c r="F77" s="47">
        <v>2780.3333333333335</v>
      </c>
      <c r="G77" s="21">
        <f>(F77-E77)/E77</f>
        <v>1.1643420254699817E-2</v>
      </c>
      <c r="H77" s="47">
        <v>2780.3333333333335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1314.9555555555555</v>
      </c>
      <c r="F78" s="47">
        <v>1323.7777777777778</v>
      </c>
      <c r="G78" s="21">
        <f>(F78-E78)/E78</f>
        <v>6.7091409933585228E-3</v>
      </c>
      <c r="H78" s="47">
        <v>1323.7777777777778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2144.8333333333335</v>
      </c>
      <c r="F79" s="47">
        <v>2218.3000000000002</v>
      </c>
      <c r="G79" s="21">
        <f>(F79-E79)/E79</f>
        <v>3.4252855699743581E-2</v>
      </c>
      <c r="H79" s="47">
        <v>2218.3000000000002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1607.2777777777778</v>
      </c>
      <c r="F80" s="50">
        <v>1645.5</v>
      </c>
      <c r="G80" s="21">
        <f>(F80-E80)/E80</f>
        <v>2.3780719643289174E-2</v>
      </c>
      <c r="H80" s="50">
        <v>1645.5</v>
      </c>
      <c r="I80" s="21">
        <f>(F80-H80)/H80</f>
        <v>0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11422.72</v>
      </c>
      <c r="F81" s="86">
        <f>SUM(F76:F80)</f>
        <v>11693.711111111112</v>
      </c>
      <c r="G81" s="110">
        <f t="shared" ref="G81" si="12">(F81-E81)/E81</f>
        <v>2.3723868843069981E-2</v>
      </c>
      <c r="H81" s="86">
        <f>SUM(H76:H80)</f>
        <v>11693.711111111112</v>
      </c>
      <c r="I81" s="111">
        <f t="shared" ref="I81" si="1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1431</v>
      </c>
      <c r="F83" s="136">
        <v>1266.6666666666667</v>
      </c>
      <c r="G83" s="22">
        <f>(F83-E83)/E83</f>
        <v>-0.11483810854880032</v>
      </c>
      <c r="H83" s="136">
        <v>1276.1111111111111</v>
      </c>
      <c r="I83" s="22">
        <f>(F83-H83)/H83</f>
        <v>-7.4009577710055802E-3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1466.4285714285713</v>
      </c>
      <c r="G84" s="21">
        <f>(F84-E84)/E84</f>
        <v>0</v>
      </c>
      <c r="H84" s="47">
        <v>1466.4285714285713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882</v>
      </c>
      <c r="F85" s="47">
        <v>808.5</v>
      </c>
      <c r="G85" s="21">
        <f>(F85-E85)/E85</f>
        <v>-8.3333333333333329E-2</v>
      </c>
      <c r="H85" s="47">
        <v>808.5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1467.22</v>
      </c>
      <c r="F86" s="47">
        <v>1531.3</v>
      </c>
      <c r="G86" s="21">
        <f>(F86-E86)/E86</f>
        <v>4.367443191886692E-2</v>
      </c>
      <c r="H86" s="47">
        <v>1531.3</v>
      </c>
      <c r="I86" s="21">
        <f>(F86-H86)/H86</f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1745.5</v>
      </c>
      <c r="F87" s="61">
        <v>1932.8</v>
      </c>
      <c r="G87" s="21">
        <f>(F87-E87)/E87</f>
        <v>0.10730449727871667</v>
      </c>
      <c r="H87" s="61">
        <v>1932.8</v>
      </c>
      <c r="I87" s="21">
        <f>(F87-H87)/H87</f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8830</v>
      </c>
      <c r="G88" s="21">
        <f>(F88-E88)/E88</f>
        <v>9.1428571428571435E-3</v>
      </c>
      <c r="H88" s="61">
        <v>8830</v>
      </c>
      <c r="I88" s="21">
        <f>(F88-H88)/H88</f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3910.8</v>
      </c>
      <c r="F89" s="50">
        <v>3988.8</v>
      </c>
      <c r="G89" s="23">
        <f>(F89-E89)/E89</f>
        <v>1.9944768333844738E-2</v>
      </c>
      <c r="H89" s="50">
        <v>3988.8</v>
      </c>
      <c r="I89" s="23">
        <f>(F89-H89)/H89</f>
        <v>0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19652.948571428573</v>
      </c>
      <c r="F90" s="86">
        <f>SUM(F83:F89)</f>
        <v>19824.495238095238</v>
      </c>
      <c r="G90" s="120">
        <f t="shared" ref="G90:G91" si="14">(F90-E90)/E90</f>
        <v>8.7288004669212604E-3</v>
      </c>
      <c r="H90" s="86">
        <f>SUM(H83:H89)</f>
        <v>19833.939682539683</v>
      </c>
      <c r="I90" s="111">
        <f t="shared" ref="I90:I91" si="15">(F90-H90)/H90</f>
        <v>-4.7617591843134602E-4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344160.48394880944</v>
      </c>
      <c r="F91" s="106">
        <f>SUM(F32,F39,F47,F55,F66,F74,F81,F90)</f>
        <v>350752.06316666666</v>
      </c>
      <c r="G91" s="108">
        <f t="shared" si="14"/>
        <v>1.9152632348220573E-2</v>
      </c>
      <c r="H91" s="106">
        <f>SUM(H32,H39,H47,H55,H66,H74,H81,H90)</f>
        <v>350253.9778571428</v>
      </c>
      <c r="I91" s="121">
        <f t="shared" si="15"/>
        <v>1.4220689585630034E-3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125" customWidth="1"/>
    <col min="4" max="6" width="13.125" customWidth="1"/>
    <col min="7" max="7" width="8.7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38.2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1750</v>
      </c>
      <c r="E16" s="135">
        <v>1500</v>
      </c>
      <c r="F16" s="135">
        <v>2000</v>
      </c>
      <c r="G16" s="135">
        <v>1750</v>
      </c>
      <c r="H16" s="136">
        <v>1666</v>
      </c>
      <c r="I16" s="83">
        <v>1733.2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1250</v>
      </c>
      <c r="F17" s="93">
        <v>1500</v>
      </c>
      <c r="G17" s="93">
        <v>2000</v>
      </c>
      <c r="H17" s="32">
        <v>1833</v>
      </c>
      <c r="I17" s="83">
        <v>1616.6</v>
      </c>
    </row>
    <row r="18" spans="1:9" ht="16.5" x14ac:dyDescent="0.3">
      <c r="A18" s="92"/>
      <c r="B18" s="141" t="s">
        <v>6</v>
      </c>
      <c r="C18" s="15" t="s">
        <v>165</v>
      </c>
      <c r="D18" s="93">
        <v>1250</v>
      </c>
      <c r="E18" s="93">
        <v>1250</v>
      </c>
      <c r="F18" s="93">
        <v>1500</v>
      </c>
      <c r="G18" s="93">
        <v>1750</v>
      </c>
      <c r="H18" s="32">
        <v>1500</v>
      </c>
      <c r="I18" s="83">
        <v>1450</v>
      </c>
    </row>
    <row r="19" spans="1:9" ht="16.5" x14ac:dyDescent="0.3">
      <c r="A19" s="92"/>
      <c r="B19" s="141" t="s">
        <v>7</v>
      </c>
      <c r="C19" s="15" t="s">
        <v>166</v>
      </c>
      <c r="D19" s="93">
        <v>875</v>
      </c>
      <c r="E19" s="93">
        <v>500</v>
      </c>
      <c r="F19" s="93">
        <v>1500</v>
      </c>
      <c r="G19" s="93">
        <v>875</v>
      </c>
      <c r="H19" s="32">
        <v>666</v>
      </c>
      <c r="I19" s="83">
        <v>883.2</v>
      </c>
    </row>
    <row r="20" spans="1:9" ht="16.5" x14ac:dyDescent="0.3">
      <c r="A20" s="92"/>
      <c r="B20" s="141" t="s">
        <v>8</v>
      </c>
      <c r="C20" s="15" t="s">
        <v>167</v>
      </c>
      <c r="D20" s="93">
        <v>1500</v>
      </c>
      <c r="E20" s="93">
        <v>1500</v>
      </c>
      <c r="F20" s="93">
        <v>2000</v>
      </c>
      <c r="G20" s="93">
        <v>2000</v>
      </c>
      <c r="H20" s="32">
        <v>1666</v>
      </c>
      <c r="I20" s="83">
        <v>1733.2</v>
      </c>
    </row>
    <row r="21" spans="1:9" ht="16.5" x14ac:dyDescent="0.3">
      <c r="A21" s="92"/>
      <c r="B21" s="141" t="s">
        <v>9</v>
      </c>
      <c r="C21" s="15" t="s">
        <v>168</v>
      </c>
      <c r="D21" s="93">
        <v>1250</v>
      </c>
      <c r="E21" s="93">
        <v>1500</v>
      </c>
      <c r="F21" s="93">
        <v>2000</v>
      </c>
      <c r="G21" s="93">
        <v>2000</v>
      </c>
      <c r="H21" s="32">
        <v>1583</v>
      </c>
      <c r="I21" s="83">
        <v>1666.6</v>
      </c>
    </row>
    <row r="22" spans="1:9" ht="16.5" x14ac:dyDescent="0.3">
      <c r="A22" s="92"/>
      <c r="B22" s="141" t="s">
        <v>10</v>
      </c>
      <c r="C22" s="15" t="s">
        <v>169</v>
      </c>
      <c r="D22" s="93">
        <v>875</v>
      </c>
      <c r="E22" s="93">
        <v>1500</v>
      </c>
      <c r="F22" s="93">
        <v>1500</v>
      </c>
      <c r="G22" s="93">
        <v>1500</v>
      </c>
      <c r="H22" s="32">
        <v>1333</v>
      </c>
      <c r="I22" s="83">
        <v>1341.6</v>
      </c>
    </row>
    <row r="23" spans="1:9" ht="16.5" x14ac:dyDescent="0.3">
      <c r="A23" s="92"/>
      <c r="B23" s="141" t="s">
        <v>11</v>
      </c>
      <c r="C23" s="15" t="s">
        <v>170</v>
      </c>
      <c r="D23" s="93">
        <v>541.65</v>
      </c>
      <c r="E23" s="93">
        <v>350</v>
      </c>
      <c r="F23" s="93">
        <v>500</v>
      </c>
      <c r="G23" s="93">
        <v>500</v>
      </c>
      <c r="H23" s="32">
        <v>300</v>
      </c>
      <c r="I23" s="83">
        <v>438.33000000000004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350</v>
      </c>
      <c r="F25" s="93">
        <v>500</v>
      </c>
      <c r="G25" s="93">
        <v>500</v>
      </c>
      <c r="H25" s="32">
        <v>500</v>
      </c>
      <c r="I25" s="83">
        <v>470</v>
      </c>
    </row>
    <row r="26" spans="1:9" ht="16.5" x14ac:dyDescent="0.3">
      <c r="A26" s="92"/>
      <c r="B26" s="141" t="s">
        <v>14</v>
      </c>
      <c r="C26" s="15" t="s">
        <v>173</v>
      </c>
      <c r="D26" s="93">
        <v>666.66499999999996</v>
      </c>
      <c r="E26" s="93">
        <v>350</v>
      </c>
      <c r="F26" s="93">
        <v>500</v>
      </c>
      <c r="G26" s="93">
        <v>500</v>
      </c>
      <c r="H26" s="32">
        <v>500</v>
      </c>
      <c r="I26" s="83">
        <v>503.33299999999997</v>
      </c>
    </row>
    <row r="27" spans="1:9" ht="16.5" x14ac:dyDescent="0.3">
      <c r="A27" s="92"/>
      <c r="B27" s="141" t="s">
        <v>15</v>
      </c>
      <c r="C27" s="15" t="s">
        <v>174</v>
      </c>
      <c r="D27" s="93">
        <v>1500</v>
      </c>
      <c r="E27" s="93">
        <v>1000</v>
      </c>
      <c r="F27" s="93">
        <v>1500</v>
      </c>
      <c r="G27" s="93">
        <v>1750</v>
      </c>
      <c r="H27" s="32">
        <v>2000</v>
      </c>
      <c r="I27" s="83">
        <v>1550</v>
      </c>
    </row>
    <row r="28" spans="1:9" ht="16.5" x14ac:dyDescent="0.3">
      <c r="A28" s="92"/>
      <c r="B28" s="141" t="s">
        <v>16</v>
      </c>
      <c r="C28" s="15" t="s">
        <v>175</v>
      </c>
      <c r="D28" s="93">
        <v>333.3</v>
      </c>
      <c r="E28" s="93">
        <v>500</v>
      </c>
      <c r="F28" s="93">
        <v>500</v>
      </c>
      <c r="G28" s="93">
        <v>500</v>
      </c>
      <c r="H28" s="32">
        <v>500</v>
      </c>
      <c r="I28" s="83">
        <v>466.66</v>
      </c>
    </row>
    <row r="29" spans="1:9" ht="16.5" x14ac:dyDescent="0.3">
      <c r="A29" s="92"/>
      <c r="B29" s="141" t="s">
        <v>17</v>
      </c>
      <c r="C29" s="15" t="s">
        <v>176</v>
      </c>
      <c r="D29" s="93">
        <v>1250</v>
      </c>
      <c r="E29" s="93">
        <v>1000</v>
      </c>
      <c r="F29" s="93">
        <v>1125</v>
      </c>
      <c r="G29" s="93">
        <v>1000</v>
      </c>
      <c r="H29" s="32">
        <v>1000</v>
      </c>
      <c r="I29" s="83">
        <v>1075</v>
      </c>
    </row>
    <row r="30" spans="1:9" ht="16.5" x14ac:dyDescent="0.3">
      <c r="A30" s="92"/>
      <c r="B30" s="141" t="s">
        <v>18</v>
      </c>
      <c r="C30" s="15" t="s">
        <v>177</v>
      </c>
      <c r="D30" s="93">
        <v>1250</v>
      </c>
      <c r="E30" s="93">
        <v>1500</v>
      </c>
      <c r="F30" s="93">
        <v>1125</v>
      </c>
      <c r="G30" s="93">
        <v>1000</v>
      </c>
      <c r="H30" s="32">
        <v>750</v>
      </c>
      <c r="I30" s="83">
        <v>1125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1375</v>
      </c>
      <c r="E31" s="49">
        <v>1250</v>
      </c>
      <c r="F31" s="49">
        <v>1250</v>
      </c>
      <c r="G31" s="49">
        <v>1250</v>
      </c>
      <c r="H31" s="134">
        <v>1166</v>
      </c>
      <c r="I31" s="85">
        <v>1258.2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2000</v>
      </c>
      <c r="E33" s="135">
        <v>2500</v>
      </c>
      <c r="F33" s="135">
        <v>2000</v>
      </c>
      <c r="G33" s="135">
        <v>2500</v>
      </c>
      <c r="H33" s="136">
        <v>1833</v>
      </c>
      <c r="I33" s="83">
        <v>2166.6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93">
        <v>2500</v>
      </c>
      <c r="F34" s="93">
        <v>1500</v>
      </c>
      <c r="G34" s="93">
        <v>2500</v>
      </c>
      <c r="H34" s="32">
        <v>1750</v>
      </c>
      <c r="I34" s="83">
        <v>2050</v>
      </c>
    </row>
    <row r="35" spans="1:9" ht="16.5" x14ac:dyDescent="0.3">
      <c r="A35" s="92"/>
      <c r="B35" s="140" t="s">
        <v>28</v>
      </c>
      <c r="C35" s="15" t="s">
        <v>181</v>
      </c>
      <c r="D35" s="93">
        <v>1125</v>
      </c>
      <c r="E35" s="93">
        <v>1250</v>
      </c>
      <c r="F35" s="93">
        <v>1500</v>
      </c>
      <c r="G35" s="93">
        <v>1125</v>
      </c>
      <c r="H35" s="32">
        <v>1083</v>
      </c>
      <c r="I35" s="83">
        <v>1216.5999999999999</v>
      </c>
    </row>
    <row r="36" spans="1:9" ht="16.5" x14ac:dyDescent="0.3">
      <c r="A36" s="92"/>
      <c r="B36" s="141" t="s">
        <v>29</v>
      </c>
      <c r="C36" s="15" t="s">
        <v>182</v>
      </c>
      <c r="D36" s="93">
        <v>1125</v>
      </c>
      <c r="E36" s="93">
        <v>1500</v>
      </c>
      <c r="F36" s="93">
        <v>2000</v>
      </c>
      <c r="G36" s="93">
        <v>2000</v>
      </c>
      <c r="H36" s="32">
        <v>1000</v>
      </c>
      <c r="I36" s="83">
        <v>1525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1375</v>
      </c>
      <c r="E37" s="137">
        <v>1500</v>
      </c>
      <c r="F37" s="137">
        <v>1250</v>
      </c>
      <c r="G37" s="137">
        <v>1375</v>
      </c>
      <c r="H37" s="138">
        <v>1000</v>
      </c>
      <c r="I37" s="83">
        <v>1300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30000</v>
      </c>
      <c r="G39" s="42">
        <v>20000</v>
      </c>
      <c r="H39" s="136">
        <v>24333</v>
      </c>
      <c r="I39" s="84">
        <v>25266.6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15000</v>
      </c>
      <c r="E40" s="49">
        <v>17000</v>
      </c>
      <c r="F40" s="49">
        <v>16000</v>
      </c>
      <c r="G40" s="49">
        <v>15000</v>
      </c>
      <c r="H40" s="134">
        <v>16000</v>
      </c>
      <c r="I40" s="85">
        <v>15800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29-10-2018</vt:lpstr>
      <vt:lpstr>By Order</vt:lpstr>
      <vt:lpstr>All Stores</vt:lpstr>
      <vt:lpstr>'29-10-2018'!Print_Titles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2018-11-02T08:53:34Z</cp:lastPrinted>
  <dcterms:created xsi:type="dcterms:W3CDTF">2010-10-20T06:23:14Z</dcterms:created>
  <dcterms:modified xsi:type="dcterms:W3CDTF">2018-11-02T09:02:59Z</dcterms:modified>
</cp:coreProperties>
</file>