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/>
  </bookViews>
  <sheets>
    <sheet name="Supermarkets" sheetId="5" r:id="rId1"/>
    <sheet name="stores" sheetId="7" r:id="rId2"/>
    <sheet name="Comp" sheetId="8" r:id="rId3"/>
    <sheet name="05-11-2018" sheetId="9" r:id="rId4"/>
    <sheet name="By Order" sheetId="11" r:id="rId5"/>
    <sheet name="All Stores" sheetId="12" r:id="rId6"/>
  </sheets>
  <definedNames>
    <definedName name="_xlnm.Print_Titles" localSheetId="3">'05-11-2018'!$12:$14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9" i="11" l="1"/>
  <c r="G89" i="11"/>
  <c r="I88" i="11"/>
  <c r="G88" i="11"/>
  <c r="I87" i="11"/>
  <c r="G87" i="11"/>
  <c r="I86" i="11"/>
  <c r="G86" i="11"/>
  <c r="I85" i="11"/>
  <c r="G85" i="11"/>
  <c r="I84" i="11"/>
  <c r="G84" i="11"/>
  <c r="I83" i="11"/>
  <c r="G83" i="11"/>
  <c r="I80" i="11"/>
  <c r="G80" i="11"/>
  <c r="I79" i="11"/>
  <c r="G79" i="11"/>
  <c r="I78" i="11"/>
  <c r="G78" i="11"/>
  <c r="I77" i="11"/>
  <c r="G77" i="11"/>
  <c r="I76" i="11"/>
  <c r="G76" i="11"/>
  <c r="I73" i="11"/>
  <c r="G73" i="11"/>
  <c r="I68" i="11"/>
  <c r="G68" i="11"/>
  <c r="I72" i="11"/>
  <c r="G72" i="11"/>
  <c r="I71" i="11"/>
  <c r="G71" i="11"/>
  <c r="I70" i="11"/>
  <c r="G70" i="11"/>
  <c r="I69" i="11"/>
  <c r="G69" i="11"/>
  <c r="I63" i="11"/>
  <c r="G63" i="11"/>
  <c r="I62" i="11"/>
  <c r="G62" i="11"/>
  <c r="I65" i="11"/>
  <c r="G65" i="11"/>
  <c r="I57" i="11"/>
  <c r="G57" i="11"/>
  <c r="I61" i="11"/>
  <c r="G61" i="11"/>
  <c r="I64" i="11"/>
  <c r="G64" i="11"/>
  <c r="I58" i="11"/>
  <c r="G58" i="11"/>
  <c r="I60" i="11"/>
  <c r="G60" i="11"/>
  <c r="I59" i="11"/>
  <c r="G59" i="11"/>
  <c r="I53" i="11"/>
  <c r="G53" i="11"/>
  <c r="I54" i="11"/>
  <c r="G54" i="11"/>
  <c r="I49" i="11"/>
  <c r="G49" i="11"/>
  <c r="I52" i="11"/>
  <c r="G52" i="11"/>
  <c r="I51" i="11"/>
  <c r="G51" i="11"/>
  <c r="I50" i="11"/>
  <c r="G50" i="11"/>
  <c r="I44" i="11"/>
  <c r="G44" i="11"/>
  <c r="I43" i="11"/>
  <c r="G43" i="11"/>
  <c r="I41" i="11"/>
  <c r="G41" i="11"/>
  <c r="I46" i="11"/>
  <c r="G46" i="11"/>
  <c r="I45" i="11"/>
  <c r="G45" i="11"/>
  <c r="I42" i="11"/>
  <c r="G42" i="11"/>
  <c r="I25" i="11"/>
  <c r="G25" i="11"/>
  <c r="I20" i="11"/>
  <c r="G20" i="11"/>
  <c r="I27" i="11"/>
  <c r="G27" i="11"/>
  <c r="I21" i="11"/>
  <c r="G21" i="11"/>
  <c r="I29" i="11"/>
  <c r="G29" i="11"/>
  <c r="I22" i="11"/>
  <c r="G22" i="11"/>
  <c r="I16" i="11"/>
  <c r="G16" i="11"/>
  <c r="I23" i="11"/>
  <c r="G23" i="11"/>
  <c r="I19" i="11"/>
  <c r="G19" i="11"/>
  <c r="I24" i="11"/>
  <c r="G24" i="11"/>
  <c r="I28" i="11"/>
  <c r="G28" i="11"/>
  <c r="I30" i="11"/>
  <c r="G30" i="11"/>
  <c r="I18" i="11"/>
  <c r="G18" i="11"/>
  <c r="I26" i="11"/>
  <c r="G26" i="11"/>
  <c r="I31" i="11"/>
  <c r="G31" i="11"/>
  <c r="I17" i="11"/>
  <c r="G17" i="11"/>
  <c r="E40" i="8" l="1"/>
  <c r="D40" i="8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I15" i="5" l="1"/>
  <c r="G52" i="5"/>
  <c r="I50" i="5"/>
  <c r="H15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I22" i="5" l="1"/>
  <c r="H90" i="11" l="1"/>
  <c r="F90" i="11"/>
  <c r="H81" i="11"/>
  <c r="F81" i="11"/>
  <c r="H74" i="11"/>
  <c r="F74" i="11"/>
  <c r="H66" i="11"/>
  <c r="H55" i="11"/>
  <c r="F55" i="11"/>
  <c r="H47" i="11"/>
  <c r="F47" i="11"/>
  <c r="H39" i="11"/>
  <c r="F39" i="11"/>
  <c r="H32" i="11"/>
  <c r="F32" i="11"/>
  <c r="I47" i="11" l="1"/>
  <c r="I90" i="11"/>
  <c r="H91" i="11"/>
  <c r="G74" i="11"/>
  <c r="I55" i="11"/>
  <c r="G47" i="11"/>
  <c r="G81" i="11"/>
  <c r="G55" i="11"/>
  <c r="I39" i="11"/>
  <c r="G90" i="11"/>
  <c r="I74" i="11"/>
  <c r="G66" i="11"/>
  <c r="F91" i="11"/>
  <c r="G39" i="11"/>
  <c r="I32" i="11"/>
  <c r="I66" i="11"/>
  <c r="I81" i="11"/>
  <c r="G32" i="11"/>
  <c r="G19" i="5"/>
  <c r="I91" i="11" l="1"/>
  <c r="G91" i="11"/>
  <c r="I16" i="9" l="1"/>
  <c r="I18" i="5" l="1"/>
  <c r="F15" i="8"/>
  <c r="I15" i="8"/>
  <c r="F16" i="8"/>
  <c r="H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2" i="8"/>
  <c r="H32" i="8"/>
  <c r="F33" i="8"/>
  <c r="H33" i="8"/>
  <c r="F34" i="8"/>
  <c r="H34" i="8"/>
  <c r="F35" i="8"/>
  <c r="H35" i="8"/>
  <c r="F36" i="8"/>
  <c r="H36" i="8"/>
  <c r="F38" i="8"/>
  <c r="H38" i="8"/>
  <c r="F39" i="8"/>
  <c r="H39" i="8"/>
  <c r="I71" i="9" l="1"/>
  <c r="I72" i="9"/>
  <c r="I73" i="9"/>
  <c r="I74" i="9"/>
  <c r="I70" i="9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27" i="5" l="1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16" i="5"/>
  <c r="I17" i="5"/>
  <c r="I19" i="5"/>
  <c r="I20" i="5"/>
  <c r="I21" i="5"/>
  <c r="I23" i="5"/>
  <c r="I24" i="5"/>
  <c r="I25" i="5"/>
  <c r="I26" i="5"/>
  <c r="I28" i="5"/>
  <c r="I29" i="5"/>
  <c r="I30" i="5"/>
  <c r="I32" i="5"/>
  <c r="I33" i="5"/>
  <c r="I34" i="5"/>
  <c r="I35" i="5"/>
  <c r="I36" i="5"/>
  <c r="I38" i="5"/>
  <c r="I39" i="5"/>
  <c r="I40" i="5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<sst xmlns="http://schemas.openxmlformats.org/spreadsheetml/2006/main" count="848" uniqueCount="226">
  <si>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</si>
  <si>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</si>
  <si>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</si>
  <si>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</si>
  <si>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</si>
  <si>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</si>
  <si>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</si>
  <si>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</si>
  <si>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</si>
  <si>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</si>
  <si>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</si>
  <si>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</si>
  <si>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</si>
  <si>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</si>
  <si>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</si>
  <si>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</si>
  <si>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</si>
  <si>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</si>
  <si>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</si>
  <si>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</si>
  <si>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</si>
  <si>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</si>
  <si>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</si>
  <si>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</si>
  <si>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</si>
  <si>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</si>
  <si>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</si>
  <si>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</si>
  <si>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</si>
  <si>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</si>
  <si>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</si>
  <si>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</si>
  <si>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</si>
  <si>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</si>
  <si>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</si>
  <si>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</si>
  <si>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</si>
  <si>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</si>
  <si>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</si>
  <si>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</si>
  <si>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</si>
  <si>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</si>
  <si>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</si>
  <si>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</si>
  <si>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</si>
  <si>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</si>
  <si>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</si>
  <si>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</si>
  <si>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</si>
  <si>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</si>
  <si>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</si>
  <si>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</si>
  <si>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</si>
  <si>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</si>
  <si>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</si>
  <si>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</si>
  <si>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</si>
  <si>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</si>
  <si>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</si>
  <si>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</si>
  <si>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</si>
  <si>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</si>
  <si>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</si>
  <si>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</si>
  <si>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</si>
  <si>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</si>
  <si>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</si>
  <si>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</si>
  <si>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</si>
  <si>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</si>
  <si>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</si>
  <si>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</si>
  <si>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</si>
  <si>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</si>
  <si>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</si>
  <si>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</si>
  <si>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</si>
  <si>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</si>
  <si>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</si>
  <si>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</si>
  <si>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</si>
  <si>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</si>
  <si>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</si>
  <si>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</si>
  <si>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</si>
  <si>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</si>
  <si>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</si>
  <si>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</si>
  <si>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</si>
  <si>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</si>
  <si>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</si>
  <si>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</si>
  <si>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</si>
  <si>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</si>
  <si>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</si>
  <si>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</si>
  <si>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</si>
  <si>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</si>
  <si>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</si>
  <si>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</si>
  <si>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</si>
  <si>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</si>
  <si>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</si>
  <si>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</si>
  <si>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</si>
  <si>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</si>
  <si>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</si>
  <si>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</si>
  <si>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</si>
  <si>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</si>
  <si>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</si>
  <si>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</si>
  <si>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</si>
  <si>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</si>
  <si>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</si>
  <si>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</si>
  <si>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</si>
  <si>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</si>
  <si>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</si>
  <si>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</si>
  <si>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</si>
  <si>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</si>
  <si>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</si>
  <si>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</si>
  <si>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</si>
  <si>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</si>
  <si>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</si>
  <si>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</si>
  <si>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</si>
  <si>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</si>
  <si>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</si>
  <si>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</si>
  <si>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</si>
  <si>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</si>
  <si>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</si>
  <si>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</si>
  <si>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</si>
  <si>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</si>
  <si>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</si>
  <si>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</si>
  <si>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</si>
  <si>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</si>
  <si>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</si>
  <si>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</si>
  <si>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</si>
  <si>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</si>
  <si>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</si>
  <si>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</si>
  <si>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</si>
  <si>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</si>
  <si>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</si>
  <si>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</si>
  <si>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</si>
  <si>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</si>
  <si>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</si>
  <si>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</si>
  <si>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</si>
  <si>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</si>
  <si>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</si>
  <si>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</si>
  <si>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</si>
  <si>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</si>
  <si>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</si>
  <si>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</si>
  <si>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</si>
  <si>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</si>
  <si>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</si>
  <si>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</si>
  <si>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</si>
  <si>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</si>
  <si>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</si>
  <si>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</si>
  <si>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</si>
  <si>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</si>
  <si>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</si>
  <si>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</si>
  <si>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</si>
  <si>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</si>
  <si>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</si>
  <si>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</si>
  <si>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</si>
  <si>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</si>
  <si>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</si>
  <si>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</si>
  <si>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</si>
  <si>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</si>
  <si>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</si>
  <si>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</si>
  <si>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</si>
  <si>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</si>
  <si>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</si>
  <si>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</si>
  <si>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</si>
  <si>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</si>
  <si>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</si>
  <si>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</si>
  <si>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</si>
  <si>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</si>
  <si>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</si>
  <si>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</si>
  <si>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</si>
  <si>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</si>
  <si>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</si>
  <si>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</si>
  <si>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</si>
  <si>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</si>
  <si>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</si>
  <si>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</si>
  <si>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</si>
  <si>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</si>
  <si>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</si>
  <si>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</si>
  <si>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</si>
  <si>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</si>
  <si>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</si>
  <si>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</si>
  <si>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</si>
  <si>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29-10-2018 (ل.ل.)</t>
  </si>
  <si>
    <t>معدل أسعار المحلات والملاحم في 29-10-2018 (ل.ل.)</t>
  </si>
  <si>
    <t>المعدل العام للأسعار في 29-10-2018  (ل.ل.)</t>
  </si>
  <si>
    <t xml:space="preserve"> التاريخ 5 تشرين الثاني 2018</t>
  </si>
  <si>
    <t>معدل أسعار  السوبرماركات في 5-11-2018 (ل.ل.)</t>
  </si>
  <si>
    <t>معدل أسعار المحلات والملاحم في 05-11-2018 (ل.ل.)</t>
  </si>
  <si>
    <t>معدل أسعار  السوبرماركات في 05-11-2018 (ل.ل.)</t>
  </si>
  <si>
    <t>المعدل العام للأسعار في 05-11-2018  (ل.ل.)</t>
  </si>
  <si>
    <t>معدل الأسعار في تشرين الثاني 2017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</si>
</sst>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4" fillId="2" borderId="23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abSelected="1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6" t="s">
        <v>202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220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7" t="s">
        <v>3</v>
      </c>
      <c r="B12" s="153"/>
      <c r="C12" s="151" t="s">
        <v>0</v>
      </c>
      <c r="D12" s="149" t="s">
        <v>23</v>
      </c>
      <c r="E12" s="149" t="s">
        <v>225</v>
      </c>
      <c r="F12" s="149" t="s">
        <v>221</v>
      </c>
      <c r="G12" s="149" t="s">
        <v>197</v>
      </c>
      <c r="H12" s="149" t="s">
        <v>217</v>
      </c>
      <c r="I12" s="149" t="s">
        <v>187</v>
      </c>
    </row>
    <row r="13" spans="1:9" ht="38.25" customHeight="1" thickBot="1" x14ac:dyDescent="0.25">
      <c r="A13" s="148"/>
      <c r="B13" s="154"/>
      <c r="C13" s="152"/>
      <c r="D13" s="150"/>
      <c r="E13" s="150"/>
      <c r="F13" s="150"/>
      <c r="G13" s="150"/>
      <c r="H13" s="150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1621.1750000000002</v>
      </c>
      <c r="F15" s="43">
        <v>1703.8</v>
      </c>
      <c r="G15" s="45">
        <f>(F15-E15)/E15</f>
        <v>5.0966120252286001E-2</v>
      </c>
      <c r="H15" s="43">
        <v>1923.8</v>
      </c>
      <c r="I15" s="45">
        <f>(F15-H15)/H15</f>
        <v>-0.11435700176733549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1865.3332500000001</v>
      </c>
      <c r="F16" s="47">
        <v>2604.8000000000002</v>
      </c>
      <c r="G16" s="48">
        <f>(F16-E16)/E16</f>
        <v>0.3964260809697141</v>
      </c>
      <c r="H16" s="47">
        <v>1803.8</v>
      </c>
      <c r="I16" s="44">
        <f t="shared" ref="I16:I30" si="0">(F16-H16)/H16</f>
        <v>0.4440625346490743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1426.7249999999999</v>
      </c>
      <c r="F17" s="47">
        <v>1364.8</v>
      </c>
      <c r="G17" s="48">
        <f t="shared" ref="G17:G79" si="1">(F17-E17)/E17</f>
        <v>-4.340359915190381E-2</v>
      </c>
      <c r="H17" s="47">
        <v>1334.7</v>
      </c>
      <c r="I17" s="44">
        <f t="shared" si="0"/>
        <v>2.2551884318573395E-2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751.36674999999991</v>
      </c>
      <c r="F18" s="47">
        <v>613.79999999999995</v>
      </c>
      <c r="G18" s="48">
        <f>(F18-E18)/E18</f>
        <v>-0.1830886847202115</v>
      </c>
      <c r="H18" s="47">
        <v>728.8</v>
      </c>
      <c r="I18" s="44">
        <f>(F18-H18)/H18</f>
        <v>-0.15779363336992316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2139.8721388888889</v>
      </c>
      <c r="F19" s="47">
        <v>2429.8000000000002</v>
      </c>
      <c r="G19" s="48">
        <f>(F19-E19)/E19</f>
        <v>0.13548840411635713</v>
      </c>
      <c r="H19" s="47">
        <v>2313.8000000000002</v>
      </c>
      <c r="I19" s="44">
        <f t="shared" si="0"/>
        <v>5.0133978736277979E-2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1586.96675</v>
      </c>
      <c r="F20" s="47">
        <v>1814.8</v>
      </c>
      <c r="G20" s="48">
        <f t="shared" si="1"/>
        <v>0.1435652322268251</v>
      </c>
      <c r="H20" s="47">
        <v>1633.8</v>
      </c>
      <c r="I20" s="44">
        <f t="shared" si="0"/>
        <v>0.11078467376667891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1337.05</v>
      </c>
      <c r="F21" s="47">
        <v>1434.8</v>
      </c>
      <c r="G21" s="48">
        <f t="shared" si="1"/>
        <v>7.3108709472345837E-2</v>
      </c>
      <c r="H21" s="47">
        <v>1408.8</v>
      </c>
      <c r="I21" s="44">
        <f t="shared" si="0"/>
        <v>1.845542305508234E-2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410.74149999999997</v>
      </c>
      <c r="F22" s="47">
        <v>434.8</v>
      </c>
      <c r="G22" s="48">
        <f t="shared" si="1"/>
        <v>5.8573336271109784E-2</v>
      </c>
      <c r="H22" s="47">
        <v>429.8</v>
      </c>
      <c r="I22" s="44">
        <f>(F22-H22)/H22</f>
        <v>1.1633317822242903E-2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506.15</v>
      </c>
      <c r="F23" s="47">
        <v>614.79999999999995</v>
      </c>
      <c r="G23" s="48">
        <f t="shared" si="1"/>
        <v>0.21465968586387432</v>
      </c>
      <c r="H23" s="47">
        <v>614.79999999999995</v>
      </c>
      <c r="I23" s="44">
        <f t="shared" si="0"/>
        <v>0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520.51675</v>
      </c>
      <c r="F24" s="47">
        <v>589.79999999999995</v>
      </c>
      <c r="G24" s="48">
        <f t="shared" si="1"/>
        <v>0.13310474638904501</v>
      </c>
      <c r="H24" s="47">
        <v>644.79999999999995</v>
      </c>
      <c r="I24" s="44">
        <f t="shared" si="0"/>
        <v>-8.5297766749379653E-2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499.26675</v>
      </c>
      <c r="F25" s="47">
        <v>597.29999999999995</v>
      </c>
      <c r="G25" s="48">
        <f t="shared" si="1"/>
        <v>0.19635445380650715</v>
      </c>
      <c r="H25" s="47">
        <v>619.79999999999995</v>
      </c>
      <c r="I25" s="44">
        <f t="shared" si="0"/>
        <v>-3.630203291384318E-2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1212.81675</v>
      </c>
      <c r="F26" s="47">
        <v>2149.8000000000002</v>
      </c>
      <c r="G26" s="48">
        <f t="shared" si="1"/>
        <v>0.77256786732208327</v>
      </c>
      <c r="H26" s="47">
        <v>2149.8000000000002</v>
      </c>
      <c r="I26" s="44">
        <f t="shared" si="0"/>
        <v>0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528.01675</v>
      </c>
      <c r="F27" s="47">
        <v>584.79999999999995</v>
      </c>
      <c r="G27" s="48">
        <f t="shared" si="1"/>
        <v>0.10754062252759965</v>
      </c>
      <c r="H27" s="47">
        <v>594.79999999999995</v>
      </c>
      <c r="I27" s="44">
        <f t="shared" si="0"/>
        <v>-1.6812373907195699E-2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926.08749999999998</v>
      </c>
      <c r="F28" s="47">
        <v>973.8</v>
      </c>
      <c r="G28" s="48">
        <f t="shared" si="1"/>
        <v>5.1520509671062378E-2</v>
      </c>
      <c r="H28" s="47">
        <v>924.8</v>
      </c>
      <c r="I28" s="44">
        <f t="shared" si="0"/>
        <v>5.2984429065743945E-2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1659.3041666666668</v>
      </c>
      <c r="F29" s="47">
        <v>1363</v>
      </c>
      <c r="G29" s="48">
        <f t="shared" si="1"/>
        <v>-0.17857133888954463</v>
      </c>
      <c r="H29" s="47">
        <v>1421.3333333333333</v>
      </c>
      <c r="I29" s="44">
        <f t="shared" si="0"/>
        <v>-4.1041275797373308E-2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909.38324999999998</v>
      </c>
      <c r="F30" s="50">
        <v>1184.7</v>
      </c>
      <c r="G30" s="51">
        <f t="shared" si="1"/>
        <v>0.30275106782536415</v>
      </c>
      <c r="H30" s="50">
        <v>1104.7</v>
      </c>
      <c r="I30" s="56">
        <f t="shared" si="0"/>
        <v>7.2417851000271566E-2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2157.90825</v>
      </c>
      <c r="F32" s="43">
        <v>2136.25</v>
      </c>
      <c r="G32" s="45">
        <f t="shared" si="1"/>
        <v>-1.0036687148306678E-2</v>
      </c>
      <c r="H32" s="43">
        <v>2118.75</v>
      </c>
      <c r="I32" s="44">
        <f>(F32-H32)/H32</f>
        <v>8.2595870206489674E-3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1945.98325</v>
      </c>
      <c r="F33" s="47">
        <v>1858.8</v>
      </c>
      <c r="G33" s="48">
        <f t="shared" si="1"/>
        <v>-4.4801644618472455E-2</v>
      </c>
      <c r="H33" s="47">
        <v>1844.8</v>
      </c>
      <c r="I33" s="44">
        <f>(F33-H33)/H33</f>
        <v>7.5888985255854295E-3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1356.1125</v>
      </c>
      <c r="F34" s="47">
        <v>1356.125</v>
      </c>
      <c r="G34" s="48">
        <f t="shared" si="1"/>
        <v>9.2175243573416469E-6</v>
      </c>
      <c r="H34" s="47">
        <v>1373.75</v>
      </c>
      <c r="I34" s="44">
        <f>(F34-H34)/H34</f>
        <v>-1.2829845313921747E-2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1367.7437500000001</v>
      </c>
      <c r="F35" s="47">
        <v>1458</v>
      </c>
      <c r="G35" s="48">
        <f t="shared" si="1"/>
        <v>6.598915184222183E-2</v>
      </c>
      <c r="H35" s="47">
        <v>1560</v>
      </c>
      <c r="I35" s="44">
        <f>(F35-H35)/H35</f>
        <v>-6.5384615384615388E-2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1250.2332499999998</v>
      </c>
      <c r="F36" s="50">
        <v>1254.7</v>
      </c>
      <c r="G36" s="51">
        <f t="shared" si="1"/>
        <v>3.5727333279612227E-3</v>
      </c>
      <c r="H36" s="50">
        <v>1438.8</v>
      </c>
      <c r="I36" s="56">
        <f>(F36-H36)/H36</f>
        <v>-0.12795385043091459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26177.052861111111</v>
      </c>
      <c r="F38" s="43">
        <v>27974.444444444445</v>
      </c>
      <c r="G38" s="45">
        <f t="shared" si="1"/>
        <v>6.8662870219571459E-2</v>
      </c>
      <c r="H38" s="43">
        <v>28530</v>
      </c>
      <c r="I38" s="44">
        <f t="shared" ref="I38:I43" si="2">(F38-H38)/H38</f>
        <v>-1.9472679830198205E-2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14651.8</v>
      </c>
      <c r="F39" s="57">
        <v>14587.555555555555</v>
      </c>
      <c r="G39" s="48">
        <f t="shared" si="1"/>
        <v>-4.3847475698852376E-3</v>
      </c>
      <c r="H39" s="57">
        <v>14254.222222222223</v>
      </c>
      <c r="I39" s="44">
        <f t="shared" si="2"/>
        <v>2.3384884010975219E-2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10842.25</v>
      </c>
      <c r="F40" s="57">
        <v>10948.5</v>
      </c>
      <c r="G40" s="48">
        <f t="shared" si="1"/>
        <v>9.7996264612972405E-3</v>
      </c>
      <c r="H40" s="57">
        <v>10073.5</v>
      </c>
      <c r="I40" s="44">
        <f t="shared" si="2"/>
        <v>8.6861567479029136E-2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6105.6750000000002</v>
      </c>
      <c r="F41" s="47">
        <v>5790</v>
      </c>
      <c r="G41" s="48">
        <f t="shared" si="1"/>
        <v>-5.1701900281295711E-2</v>
      </c>
      <c r="H41" s="47">
        <v>5900</v>
      </c>
      <c r="I41" s="44">
        <f t="shared" si="2"/>
        <v>-1.864406779661017E-2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9968.4523809523816</v>
      </c>
      <c r="F42" s="47">
        <v>9968.3333333333339</v>
      </c>
      <c r="G42" s="48">
        <f t="shared" si="1"/>
        <v>-1.1942437451492536E-5</v>
      </c>
      <c r="H42" s="47">
        <v>9968.3333333333339</v>
      </c>
      <c r="I42" s="44">
        <f t="shared" si="2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11950</v>
      </c>
      <c r="F43" s="50">
        <v>12950</v>
      </c>
      <c r="G43" s="51">
        <f t="shared" si="1"/>
        <v>8.3682008368200833E-2</v>
      </c>
      <c r="H43" s="50">
        <v>12830</v>
      </c>
      <c r="I43" s="59">
        <f t="shared" si="2"/>
        <v>9.3530787217459086E-3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6545.2222222222217</v>
      </c>
      <c r="F45" s="43">
        <v>6331.666666666667</v>
      </c>
      <c r="G45" s="45">
        <f t="shared" si="1"/>
        <v>-3.262770129186672E-2</v>
      </c>
      <c r="H45" s="43">
        <v>6341.1111111111113</v>
      </c>
      <c r="I45" s="44">
        <f t="shared" ref="I45:I49" si="3">(F45-H45)/H45</f>
        <v>-1.4893989837042069E-3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6035.1111111111113</v>
      </c>
      <c r="F46" s="47">
        <v>6144.2222222222226</v>
      </c>
      <c r="G46" s="48">
        <f t="shared" si="1"/>
        <v>1.8079387289196586E-2</v>
      </c>
      <c r="H46" s="47">
        <v>6144.4444444444443</v>
      </c>
      <c r="I46" s="87">
        <f t="shared" si="3"/>
        <v>-3.6166365280207095E-5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19273.75</v>
      </c>
      <c r="F47" s="47">
        <v>19273.75</v>
      </c>
      <c r="G47" s="48">
        <f t="shared" si="1"/>
        <v>0</v>
      </c>
      <c r="H47" s="47">
        <v>19273.75</v>
      </c>
      <c r="I47" s="87">
        <f t="shared" si="3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18778.964071428571</v>
      </c>
      <c r="F48" s="47">
        <v>18424.682222222225</v>
      </c>
      <c r="G48" s="48">
        <f t="shared" si="1"/>
        <v>-1.8865888866860907E-2</v>
      </c>
      <c r="H48" s="47">
        <v>18816.34888888889</v>
      </c>
      <c r="I48" s="87">
        <f t="shared" si="3"/>
        <v>-2.0815231954906224E-2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1975.3571428571427</v>
      </c>
      <c r="F49" s="47">
        <v>2264.2857142857142</v>
      </c>
      <c r="G49" s="48">
        <f t="shared" si="1"/>
        <v>0.14626649792081006</v>
      </c>
      <c r="H49" s="47">
        <v>2204.1666666666665</v>
      </c>
      <c r="I49" s="44">
        <f t="shared" si="3"/>
        <v>2.727518228463412E-2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24068.944444444445</v>
      </c>
      <c r="F50" s="50">
        <v>27101</v>
      </c>
      <c r="G50" s="56">
        <f t="shared" si="1"/>
        <v>0.12597376517919584</v>
      </c>
      <c r="H50" s="50">
        <v>27101</v>
      </c>
      <c r="I50" s="59">
        <f>(F50-H50)/H50</f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3750</v>
      </c>
      <c r="G52" s="45">
        <f>(F52-E52)/E52</f>
        <v>0</v>
      </c>
      <c r="H52" s="66">
        <v>3750</v>
      </c>
      <c r="I52" s="125">
        <f t="shared" ref="I52:I60" si="4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3908.0000000000005</v>
      </c>
      <c r="F53" s="70">
        <v>3303.5714285714284</v>
      </c>
      <c r="G53" s="48">
        <f t="shared" si="1"/>
        <v>-0.15466442462348309</v>
      </c>
      <c r="H53" s="70">
        <v>3303.5714285714284</v>
      </c>
      <c r="I53" s="87">
        <f t="shared" si="4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2044.5833333333333</v>
      </c>
      <c r="F54" s="70">
        <v>2015</v>
      </c>
      <c r="G54" s="48">
        <f t="shared" si="1"/>
        <v>-1.4469125738740539E-2</v>
      </c>
      <c r="H54" s="70">
        <v>2031.6666666666667</v>
      </c>
      <c r="I54" s="87">
        <f t="shared" si="4"/>
        <v>-8.2034454470878131E-3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4515</v>
      </c>
      <c r="G55" s="48">
        <f t="shared" si="1"/>
        <v>-0.17909090909090908</v>
      </c>
      <c r="H55" s="70">
        <v>4507.5</v>
      </c>
      <c r="I55" s="87">
        <f t="shared" si="4"/>
        <v>1.6638935108153079E-3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2108.75</v>
      </c>
      <c r="F56" s="105">
        <v>2073.3333333333335</v>
      </c>
      <c r="G56" s="55">
        <f t="shared" si="1"/>
        <v>-1.6795099782651576E-2</v>
      </c>
      <c r="H56" s="105">
        <v>2073.3333333333335</v>
      </c>
      <c r="I56" s="88">
        <f t="shared" si="4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4619.479166666667</v>
      </c>
      <c r="F57" s="50">
        <v>4384.75</v>
      </c>
      <c r="G57" s="51">
        <f t="shared" si="1"/>
        <v>-5.0812907299253675E-2</v>
      </c>
      <c r="H57" s="50">
        <v>4761.666666666667</v>
      </c>
      <c r="I57" s="126">
        <f t="shared" si="4"/>
        <v>-7.9156457822891199E-2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5361.25</v>
      </c>
      <c r="F58" s="68">
        <v>5188.75</v>
      </c>
      <c r="G58" s="44">
        <f t="shared" si="1"/>
        <v>-3.2175332245278618E-2</v>
      </c>
      <c r="H58" s="68">
        <v>5138.75</v>
      </c>
      <c r="I58" s="44">
        <f t="shared" si="4"/>
        <v>9.7299927025054737E-3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4707.45</v>
      </c>
      <c r="F59" s="70">
        <v>5039.5</v>
      </c>
      <c r="G59" s="48">
        <f t="shared" si="1"/>
        <v>7.053712731946174E-2</v>
      </c>
      <c r="H59" s="70">
        <v>5039.5</v>
      </c>
      <c r="I59" s="44">
        <f t="shared" si="4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18730.5</v>
      </c>
      <c r="F60" s="73">
        <v>21480</v>
      </c>
      <c r="G60" s="51">
        <f t="shared" si="1"/>
        <v>0.14679266437094579</v>
      </c>
      <c r="H60" s="73">
        <v>21480</v>
      </c>
      <c r="I60" s="51">
        <f t="shared" si="4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6376.5</v>
      </c>
      <c r="F62" s="54">
        <v>6430.5</v>
      </c>
      <c r="G62" s="45">
        <f t="shared" si="1"/>
        <v>8.4685956245589278E-3</v>
      </c>
      <c r="H62" s="54">
        <v>6430.5</v>
      </c>
      <c r="I62" s="44">
        <f t="shared" ref="I62:I67" si="5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47046.625</v>
      </c>
      <c r="G63" s="48">
        <f t="shared" si="1"/>
        <v>0</v>
      </c>
      <c r="H63" s="46">
        <v>47046.625</v>
      </c>
      <c r="I63" s="44">
        <f t="shared" si="5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12111.875</v>
      </c>
      <c r="F64" s="46">
        <v>10658.75</v>
      </c>
      <c r="G64" s="48">
        <f t="shared" si="1"/>
        <v>-0.11997523092006812</v>
      </c>
      <c r="H64" s="46">
        <v>10658.75</v>
      </c>
      <c r="I64" s="87">
        <f t="shared" si="5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7350.8888888888887</v>
      </c>
      <c r="F65" s="46">
        <v>7871.5</v>
      </c>
      <c r="G65" s="48">
        <f t="shared" si="1"/>
        <v>7.0822878563439065E-2</v>
      </c>
      <c r="H65" s="46">
        <v>7871.5</v>
      </c>
      <c r="I65" s="87">
        <f t="shared" si="5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3635.7</v>
      </c>
      <c r="F66" s="46">
        <v>3827.5555555555557</v>
      </c>
      <c r="G66" s="48">
        <f t="shared" si="1"/>
        <v>5.2769908286040064E-2</v>
      </c>
      <c r="H66" s="46">
        <v>3912.5</v>
      </c>
      <c r="I66" s="87">
        <f t="shared" si="5"/>
        <v>-2.1711040113595998E-2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3438.7738095238096</v>
      </c>
      <c r="F67" s="58">
        <v>3640</v>
      </c>
      <c r="G67" s="51">
        <f t="shared" si="1"/>
        <v>5.851684397470025E-2</v>
      </c>
      <c r="H67" s="58">
        <v>3640</v>
      </c>
      <c r="I67" s="88">
        <f t="shared" si="5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3607.5</v>
      </c>
      <c r="F69" s="43">
        <v>3725.8</v>
      </c>
      <c r="G69" s="45">
        <f t="shared" si="1"/>
        <v>3.2792792792792846E-2</v>
      </c>
      <c r="H69" s="43">
        <v>3725.8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2690</v>
      </c>
      <c r="F70" s="47">
        <v>2780.3333333333335</v>
      </c>
      <c r="G70" s="48">
        <f t="shared" si="1"/>
        <v>3.3581164807930663E-2</v>
      </c>
      <c r="H70" s="47">
        <v>2780.3333333333335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1318.3333333333333</v>
      </c>
      <c r="F71" s="47">
        <v>1323.7777777777778</v>
      </c>
      <c r="G71" s="48">
        <f t="shared" si="1"/>
        <v>4.12979351032458E-3</v>
      </c>
      <c r="H71" s="47">
        <v>1323.7777777777778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2118.9652777777778</v>
      </c>
      <c r="F72" s="47">
        <v>2218.3000000000002</v>
      </c>
      <c r="G72" s="48">
        <f t="shared" si="1"/>
        <v>4.6878881529572605E-2</v>
      </c>
      <c r="H72" s="47">
        <v>2218.3000000000002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1635.875</v>
      </c>
      <c r="F73" s="50">
        <v>1645.5</v>
      </c>
      <c r="G73" s="48">
        <f t="shared" si="1"/>
        <v>5.8837013830518835E-3</v>
      </c>
      <c r="H73" s="50">
        <v>1645.5</v>
      </c>
      <c r="I73" s="59">
        <f>(F73-H73)/H73</f>
        <v>0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1466.4285714285713</v>
      </c>
      <c r="G75" s="44">
        <f t="shared" si="1"/>
        <v>0</v>
      </c>
      <c r="H75" s="43">
        <v>1466.4285714285713</v>
      </c>
      <c r="I75" s="45">
        <f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1431.075</v>
      </c>
      <c r="F76" s="32">
        <v>1266.6666666666667</v>
      </c>
      <c r="G76" s="48">
        <f t="shared" si="1"/>
        <v>-0.11488449825014992</v>
      </c>
      <c r="H76" s="32">
        <v>1266.6666666666667</v>
      </c>
      <c r="I76" s="44">
        <f t="shared" ref="I76:I81" si="6">(F76-H76)/H76</f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882</v>
      </c>
      <c r="F77" s="47">
        <v>808.5</v>
      </c>
      <c r="G77" s="48">
        <f t="shared" si="1"/>
        <v>-8.3333333333333329E-2</v>
      </c>
      <c r="H77" s="47">
        <v>808.5</v>
      </c>
      <c r="I77" s="44">
        <f t="shared" si="6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1454.7777777777778</v>
      </c>
      <c r="F78" s="47">
        <v>1531.3</v>
      </c>
      <c r="G78" s="48">
        <f t="shared" si="1"/>
        <v>5.2600626288856575E-2</v>
      </c>
      <c r="H78" s="47">
        <v>1531.3</v>
      </c>
      <c r="I78" s="44">
        <f t="shared" si="6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1743.2</v>
      </c>
      <c r="F79" s="61">
        <v>1932.8</v>
      </c>
      <c r="G79" s="48">
        <f t="shared" si="1"/>
        <v>0.10876548875631017</v>
      </c>
      <c r="H79" s="61">
        <v>1932.8</v>
      </c>
      <c r="I79" s="44">
        <f t="shared" si="6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8625</v>
      </c>
      <c r="F80" s="61">
        <v>8830</v>
      </c>
      <c r="G80" s="48">
        <f>(F80-E80)/E80</f>
        <v>2.3768115942028985E-2</v>
      </c>
      <c r="H80" s="61">
        <v>8830</v>
      </c>
      <c r="I80" s="44">
        <f t="shared" si="6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3868.45</v>
      </c>
      <c r="F81" s="50">
        <v>3995.8888888888887</v>
      </c>
      <c r="G81" s="51">
        <f>(F81-E81)/E81</f>
        <v>3.2943139730095744E-2</v>
      </c>
      <c r="H81" s="50">
        <v>3988.8</v>
      </c>
      <c r="I81" s="56">
        <f t="shared" si="6"/>
        <v>1.7771983776796291E-3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zoomScaleNormal="100" workbookViewId="0">
      <selection activeCell="I40" sqref="I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203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220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7" t="s">
        <v>3</v>
      </c>
      <c r="B12" s="153"/>
      <c r="C12" s="155" t="s">
        <v>0</v>
      </c>
      <c r="D12" s="149" t="s">
        <v>23</v>
      </c>
      <c r="E12" s="149" t="s">
        <v>225</v>
      </c>
      <c r="F12" s="157" t="s">
        <v>222</v>
      </c>
      <c r="G12" s="149" t="s">
        <v>197</v>
      </c>
      <c r="H12" s="157" t="s">
        <v>218</v>
      </c>
      <c r="I12" s="149" t="s">
        <v>187</v>
      </c>
    </row>
    <row r="13" spans="1:9" ht="30.75" customHeight="1" thickBot="1" x14ac:dyDescent="0.25">
      <c r="A13" s="148"/>
      <c r="B13" s="154"/>
      <c r="C13" s="156"/>
      <c r="D13" s="150"/>
      <c r="E13" s="150"/>
      <c r="F13" s="158"/>
      <c r="G13" s="150"/>
      <c r="H13" s="158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1621.1750000000002</v>
      </c>
      <c r="F15" s="83">
        <v>1800</v>
      </c>
      <c r="G15" s="44">
        <f>(F15-E15)/E15</f>
        <v>0.1103057967215136</v>
      </c>
      <c r="H15" s="83">
        <v>1733.2</v>
      </c>
      <c r="I15" s="127">
        <f>(F15-H15)/H15</f>
        <v>3.8541426263558706E-2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1865.3332500000001</v>
      </c>
      <c r="F16" s="83">
        <v>2516.6</v>
      </c>
      <c r="G16" s="48">
        <f t="shared" ref="G16:G39" si="0">(F16-E16)/E16</f>
        <v>0.34914230473294772</v>
      </c>
      <c r="H16" s="83">
        <v>1616.6</v>
      </c>
      <c r="I16" s="48">
        <f>(F16-H16)/H16</f>
        <v>0.55672398861808736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1426.7249999999999</v>
      </c>
      <c r="F17" s="83">
        <v>1683.3340000000001</v>
      </c>
      <c r="G17" s="48">
        <f t="shared" si="0"/>
        <v>0.17985876745693821</v>
      </c>
      <c r="H17" s="83">
        <v>1450</v>
      </c>
      <c r="I17" s="48">
        <f t="shared" ref="I17:I29" si="1">(F17-H17)/H17</f>
        <v>0.16092000000000004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751.36674999999991</v>
      </c>
      <c r="F18" s="83">
        <v>931.53399999999999</v>
      </c>
      <c r="G18" s="48">
        <f t="shared" si="0"/>
        <v>0.2397860299248005</v>
      </c>
      <c r="H18" s="83">
        <v>883.2</v>
      </c>
      <c r="I18" s="48">
        <f t="shared" si="1"/>
        <v>5.4725996376811532E-2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2139.8721388888889</v>
      </c>
      <c r="F19" s="83">
        <v>2416.5340000000001</v>
      </c>
      <c r="G19" s="48">
        <f t="shared" si="0"/>
        <v>0.12928896829077161</v>
      </c>
      <c r="H19" s="83">
        <v>1733.2</v>
      </c>
      <c r="I19" s="48">
        <f t="shared" si="1"/>
        <v>0.39426148165243485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1586.96675</v>
      </c>
      <c r="F20" s="83">
        <v>1883.3340000000001</v>
      </c>
      <c r="G20" s="48">
        <f t="shared" si="0"/>
        <v>0.18675076210638944</v>
      </c>
      <c r="H20" s="83">
        <v>1666.6</v>
      </c>
      <c r="I20" s="48">
        <f t="shared" si="1"/>
        <v>0.13004560182407307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1337.05</v>
      </c>
      <c r="F21" s="83">
        <v>1391.6659999999999</v>
      </c>
      <c r="G21" s="48">
        <f t="shared" si="0"/>
        <v>4.0848135821397846E-2</v>
      </c>
      <c r="H21" s="83">
        <v>1341.6</v>
      </c>
      <c r="I21" s="48">
        <f t="shared" si="1"/>
        <v>3.7318127608825309E-2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410.74149999999997</v>
      </c>
      <c r="F22" s="83">
        <v>416.6</v>
      </c>
      <c r="G22" s="48">
        <f t="shared" si="0"/>
        <v>1.4263228819099237E-2</v>
      </c>
      <c r="H22" s="83">
        <v>438.33000000000004</v>
      </c>
      <c r="I22" s="48">
        <f t="shared" si="1"/>
        <v>-4.957452147925083E-2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506.15</v>
      </c>
      <c r="F23" s="83">
        <v>462.5</v>
      </c>
      <c r="G23" s="48">
        <f t="shared" si="0"/>
        <v>-8.6239257137212241E-2</v>
      </c>
      <c r="H23" s="83">
        <v>462.5</v>
      </c>
      <c r="I23" s="48">
        <f t="shared" si="1"/>
        <v>0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520.51675</v>
      </c>
      <c r="F24" s="83">
        <v>443.334</v>
      </c>
      <c r="G24" s="48">
        <f t="shared" si="0"/>
        <v>-0.14828101112980513</v>
      </c>
      <c r="H24" s="83">
        <v>470</v>
      </c>
      <c r="I24" s="48">
        <f t="shared" si="1"/>
        <v>-5.6736170212765953E-2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499.26675</v>
      </c>
      <c r="F25" s="83">
        <v>520</v>
      </c>
      <c r="G25" s="48">
        <f t="shared" si="0"/>
        <v>4.1527399932000275E-2</v>
      </c>
      <c r="H25" s="83">
        <v>503.33000000000004</v>
      </c>
      <c r="I25" s="48">
        <f t="shared" si="1"/>
        <v>3.3119424631951118E-2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1212.81675</v>
      </c>
      <c r="F26" s="83">
        <v>2133.1999999999998</v>
      </c>
      <c r="G26" s="48">
        <f t="shared" si="0"/>
        <v>0.75888072126312556</v>
      </c>
      <c r="H26" s="83">
        <v>1550</v>
      </c>
      <c r="I26" s="48">
        <f t="shared" si="1"/>
        <v>0.37625806451612892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528.01675</v>
      </c>
      <c r="F27" s="83">
        <v>470</v>
      </c>
      <c r="G27" s="48">
        <f t="shared" si="0"/>
        <v>-0.10987672266078681</v>
      </c>
      <c r="H27" s="83">
        <v>466.666</v>
      </c>
      <c r="I27" s="48">
        <f t="shared" si="1"/>
        <v>7.1442959204227503E-3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926.08749999999998</v>
      </c>
      <c r="F28" s="83">
        <v>1250</v>
      </c>
      <c r="G28" s="48">
        <f t="shared" si="0"/>
        <v>0.34976446610066547</v>
      </c>
      <c r="H28" s="83">
        <v>1075</v>
      </c>
      <c r="I28" s="48">
        <f t="shared" si="1"/>
        <v>0.16279069767441862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1659.3041666666668</v>
      </c>
      <c r="F29" s="83">
        <v>1166.5</v>
      </c>
      <c r="G29" s="48">
        <f t="shared" si="0"/>
        <v>-0.29699447308485238</v>
      </c>
      <c r="H29" s="83">
        <v>1125</v>
      </c>
      <c r="I29" s="48">
        <f t="shared" si="1"/>
        <v>3.6888888888888888E-2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909.38324999999998</v>
      </c>
      <c r="F30" s="95">
        <v>1249.866</v>
      </c>
      <c r="G30" s="51">
        <f t="shared" si="0"/>
        <v>0.37441062390361823</v>
      </c>
      <c r="H30" s="95">
        <v>1258.2</v>
      </c>
      <c r="I30" s="51">
        <f>(F30-H30)/H30</f>
        <v>-6.6237482117310915E-3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2157.90825</v>
      </c>
      <c r="F32" s="83">
        <v>2058.1999999999998</v>
      </c>
      <c r="G32" s="44">
        <f t="shared" si="0"/>
        <v>-4.6205972844304263E-2</v>
      </c>
      <c r="H32" s="83">
        <v>2166.6</v>
      </c>
      <c r="I32" s="45">
        <f>(F32-H32)/H32</f>
        <v>-5.0032308686421167E-2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1945.98325</v>
      </c>
      <c r="F33" s="83">
        <v>1966.5340000000001</v>
      </c>
      <c r="G33" s="48">
        <f t="shared" si="0"/>
        <v>1.0560599635171633E-2</v>
      </c>
      <c r="H33" s="83">
        <v>2050</v>
      </c>
      <c r="I33" s="48">
        <f>(F33-H33)/H33</f>
        <v>-4.0715121951219457E-2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1356.1125</v>
      </c>
      <c r="F34" s="83">
        <v>1191.5999999999999</v>
      </c>
      <c r="G34" s="48">
        <f t="shared" si="0"/>
        <v>-0.12131183806653213</v>
      </c>
      <c r="H34" s="83">
        <v>1216.5999999999999</v>
      </c>
      <c r="I34" s="48">
        <f>(F34-H34)/H34</f>
        <v>-2.0549071181982577E-2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1367.7437500000001</v>
      </c>
      <c r="F35" s="83">
        <v>1500</v>
      </c>
      <c r="G35" s="48">
        <f t="shared" si="0"/>
        <v>9.6696658273890776E-2</v>
      </c>
      <c r="H35" s="83">
        <v>1525</v>
      </c>
      <c r="I35" s="48">
        <f>(F35-H35)/H35</f>
        <v>-1.6393442622950821E-2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1250.2332499999998</v>
      </c>
      <c r="F36" s="83">
        <v>1275</v>
      </c>
      <c r="G36" s="55">
        <f t="shared" si="0"/>
        <v>1.9809703509325347E-2</v>
      </c>
      <c r="H36" s="83">
        <v>1300</v>
      </c>
      <c r="I36" s="48">
        <f>(F36-H36)/H36</f>
        <v>-1.9230769230769232E-2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26177.052861111111</v>
      </c>
      <c r="F38" s="84">
        <v>25266.6</v>
      </c>
      <c r="G38" s="45">
        <f t="shared" si="0"/>
        <v>-3.4780571592292975E-2</v>
      </c>
      <c r="H38" s="84">
        <v>25266.6</v>
      </c>
      <c r="I38" s="45">
        <f>(F38-H38)/H38</f>
        <v>0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14651.8</v>
      </c>
      <c r="F39" s="85">
        <v>16200</v>
      </c>
      <c r="G39" s="51">
        <f t="shared" si="0"/>
        <v>0.1056661980098009</v>
      </c>
      <c r="H39" s="85">
        <v>15800</v>
      </c>
      <c r="I39" s="51">
        <f>(F39-H39)/H39</f>
        <v>2.5316455696202531E-2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204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220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47" t="s">
        <v>3</v>
      </c>
      <c r="B12" s="153"/>
      <c r="C12" s="155" t="s">
        <v>0</v>
      </c>
      <c r="D12" s="149" t="s">
        <v>223</v>
      </c>
      <c r="E12" s="157" t="s">
        <v>222</v>
      </c>
      <c r="F12" s="164" t="s">
        <v>186</v>
      </c>
      <c r="G12" s="149" t="s">
        <v>225</v>
      </c>
      <c r="H12" s="166" t="s">
        <v>224</v>
      </c>
      <c r="I12" s="162" t="s">
        <v>196</v>
      </c>
    </row>
    <row r="13" spans="1:9" ht="39.75" customHeight="1" thickBot="1" x14ac:dyDescent="0.25">
      <c r="A13" s="148"/>
      <c r="B13" s="154"/>
      <c r="C13" s="156"/>
      <c r="D13" s="150"/>
      <c r="E13" s="158"/>
      <c r="F13" s="165"/>
      <c r="G13" s="150"/>
      <c r="H13" s="167"/>
      <c r="I13" s="163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1703.8</v>
      </c>
      <c r="E15" s="83">
        <v>1800</v>
      </c>
      <c r="F15" s="67">
        <f t="shared" ref="F15:F30" si="0">D15-E15</f>
        <v>-96.200000000000045</v>
      </c>
      <c r="G15" s="42">
        <v>1621.1750000000002</v>
      </c>
      <c r="H15" s="66">
        <f>AVERAGE(D15:E15)</f>
        <v>1751.9</v>
      </c>
      <c r="I15" s="69">
        <f>(H15-G15)/G15</f>
        <v>8.0635958486899875E-2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2604.8000000000002</v>
      </c>
      <c r="E16" s="83">
        <v>2516.6</v>
      </c>
      <c r="F16" s="71">
        <f t="shared" si="0"/>
        <v>88.200000000000273</v>
      </c>
      <c r="G16" s="46">
        <v>1865.3332500000001</v>
      </c>
      <c r="H16" s="68">
        <f t="shared" ref="H16:H30" si="1">AVERAGE(D16:E16)</f>
        <v>2560.6999999999998</v>
      </c>
      <c r="I16" s="72">
        <f t="shared" ref="I16:I39" si="2">(H16-G16)/G16</f>
        <v>0.3727841928513308</v>
      </c>
    </row>
    <row r="17" spans="1:9" ht="16.5" x14ac:dyDescent="0.3">
      <c r="A17" s="37"/>
      <c r="B17" s="34" t="s">
        <v>6</v>
      </c>
      <c r="C17" s="15" t="s">
        <v>165</v>
      </c>
      <c r="D17" s="47">
        <v>1364.8</v>
      </c>
      <c r="E17" s="83">
        <v>1683.3340000000001</v>
      </c>
      <c r="F17" s="71">
        <f t="shared" si="0"/>
        <v>-318.53400000000011</v>
      </c>
      <c r="G17" s="46">
        <v>1426.7249999999999</v>
      </c>
      <c r="H17" s="68">
        <f t="shared" si="1"/>
        <v>1524.067</v>
      </c>
      <c r="I17" s="72">
        <f t="shared" si="2"/>
        <v>6.8227584152517201E-2</v>
      </c>
    </row>
    <row r="18" spans="1:9" ht="16.5" x14ac:dyDescent="0.3">
      <c r="A18" s="37"/>
      <c r="B18" s="34" t="s">
        <v>7</v>
      </c>
      <c r="C18" s="15" t="s">
        <v>166</v>
      </c>
      <c r="D18" s="47">
        <v>613.79999999999995</v>
      </c>
      <c r="E18" s="83">
        <v>931.53399999999999</v>
      </c>
      <c r="F18" s="71">
        <f t="shared" si="0"/>
        <v>-317.73400000000004</v>
      </c>
      <c r="G18" s="46">
        <v>751.36674999999991</v>
      </c>
      <c r="H18" s="68">
        <f t="shared" si="1"/>
        <v>772.66699999999992</v>
      </c>
      <c r="I18" s="72">
        <f t="shared" si="2"/>
        <v>2.8348672602294428E-2</v>
      </c>
    </row>
    <row r="19" spans="1:9" ht="16.5" x14ac:dyDescent="0.3">
      <c r="A19" s="37"/>
      <c r="B19" s="34" t="s">
        <v>8</v>
      </c>
      <c r="C19" s="15" t="s">
        <v>167</v>
      </c>
      <c r="D19" s="47">
        <v>2429.8000000000002</v>
      </c>
      <c r="E19" s="83">
        <v>2416.5340000000001</v>
      </c>
      <c r="F19" s="71">
        <f t="shared" si="0"/>
        <v>13.266000000000076</v>
      </c>
      <c r="G19" s="46">
        <v>2139.8721388888889</v>
      </c>
      <c r="H19" s="68">
        <f t="shared" si="1"/>
        <v>2423.1670000000004</v>
      </c>
      <c r="I19" s="72">
        <f t="shared" si="2"/>
        <v>0.13238868620356448</v>
      </c>
    </row>
    <row r="20" spans="1:9" ht="16.5" x14ac:dyDescent="0.3">
      <c r="A20" s="37"/>
      <c r="B20" s="34" t="s">
        <v>9</v>
      </c>
      <c r="C20" s="15" t="s">
        <v>168</v>
      </c>
      <c r="D20" s="47">
        <v>1814.8</v>
      </c>
      <c r="E20" s="83">
        <v>1883.3340000000001</v>
      </c>
      <c r="F20" s="71">
        <f t="shared" si="0"/>
        <v>-68.534000000000106</v>
      </c>
      <c r="G20" s="46">
        <v>1586.96675</v>
      </c>
      <c r="H20" s="68">
        <f t="shared" si="1"/>
        <v>1849.067</v>
      </c>
      <c r="I20" s="72">
        <f t="shared" si="2"/>
        <v>0.16515799716660728</v>
      </c>
    </row>
    <row r="21" spans="1:9" ht="16.5" x14ac:dyDescent="0.3">
      <c r="A21" s="37"/>
      <c r="B21" s="34" t="s">
        <v>10</v>
      </c>
      <c r="C21" s="15" t="s">
        <v>169</v>
      </c>
      <c r="D21" s="47">
        <v>1434.8</v>
      </c>
      <c r="E21" s="83">
        <v>1391.6659999999999</v>
      </c>
      <c r="F21" s="71">
        <f t="shared" si="0"/>
        <v>43.134000000000015</v>
      </c>
      <c r="G21" s="46">
        <v>1337.05</v>
      </c>
      <c r="H21" s="68">
        <f t="shared" si="1"/>
        <v>1413.2329999999999</v>
      </c>
      <c r="I21" s="72">
        <f t="shared" si="2"/>
        <v>5.6978422646871842E-2</v>
      </c>
    </row>
    <row r="22" spans="1:9" ht="16.5" x14ac:dyDescent="0.3">
      <c r="A22" s="37"/>
      <c r="B22" s="34" t="s">
        <v>11</v>
      </c>
      <c r="C22" s="15" t="s">
        <v>170</v>
      </c>
      <c r="D22" s="47">
        <v>434.8</v>
      </c>
      <c r="E22" s="83">
        <v>416.6</v>
      </c>
      <c r="F22" s="71">
        <f t="shared" si="0"/>
        <v>18.199999999999989</v>
      </c>
      <c r="G22" s="46">
        <v>410.74149999999997</v>
      </c>
      <c r="H22" s="68">
        <f t="shared" si="1"/>
        <v>425.70000000000005</v>
      </c>
      <c r="I22" s="72">
        <f t="shared" si="2"/>
        <v>3.6418282545104583E-2</v>
      </c>
    </row>
    <row r="23" spans="1:9" ht="16.5" x14ac:dyDescent="0.3">
      <c r="A23" s="37"/>
      <c r="B23" s="34" t="s">
        <v>12</v>
      </c>
      <c r="C23" s="15" t="s">
        <v>171</v>
      </c>
      <c r="D23" s="47">
        <v>614.79999999999995</v>
      </c>
      <c r="E23" s="83">
        <v>462.5</v>
      </c>
      <c r="F23" s="71">
        <f t="shared" si="0"/>
        <v>152.29999999999995</v>
      </c>
      <c r="G23" s="46">
        <v>506.15</v>
      </c>
      <c r="H23" s="68">
        <f t="shared" si="1"/>
        <v>538.65</v>
      </c>
      <c r="I23" s="72">
        <f t="shared" si="2"/>
        <v>6.4210214363331033E-2</v>
      </c>
    </row>
    <row r="24" spans="1:9" ht="16.5" x14ac:dyDescent="0.3">
      <c r="A24" s="37"/>
      <c r="B24" s="34" t="s">
        <v>13</v>
      </c>
      <c r="C24" s="15" t="s">
        <v>172</v>
      </c>
      <c r="D24" s="47">
        <v>589.79999999999995</v>
      </c>
      <c r="E24" s="83">
        <v>443.334</v>
      </c>
      <c r="F24" s="71">
        <f t="shared" si="0"/>
        <v>146.46599999999995</v>
      </c>
      <c r="G24" s="46">
        <v>520.51675</v>
      </c>
      <c r="H24" s="68">
        <f t="shared" si="1"/>
        <v>516.56700000000001</v>
      </c>
      <c r="I24" s="72">
        <f t="shared" si="2"/>
        <v>-7.588132370380001E-3</v>
      </c>
    </row>
    <row r="25" spans="1:9" ht="16.5" x14ac:dyDescent="0.3">
      <c r="A25" s="37"/>
      <c r="B25" s="34" t="s">
        <v>14</v>
      </c>
      <c r="C25" s="15" t="s">
        <v>173</v>
      </c>
      <c r="D25" s="47">
        <v>597.29999999999995</v>
      </c>
      <c r="E25" s="83">
        <v>520</v>
      </c>
      <c r="F25" s="71">
        <f t="shared" si="0"/>
        <v>77.299999999999955</v>
      </c>
      <c r="G25" s="46">
        <v>499.26675</v>
      </c>
      <c r="H25" s="68">
        <f t="shared" si="1"/>
        <v>558.65</v>
      </c>
      <c r="I25" s="72">
        <f t="shared" si="2"/>
        <v>0.11894092686925371</v>
      </c>
    </row>
    <row r="26" spans="1:9" ht="16.5" x14ac:dyDescent="0.3">
      <c r="A26" s="37"/>
      <c r="B26" s="34" t="s">
        <v>15</v>
      </c>
      <c r="C26" s="15" t="s">
        <v>174</v>
      </c>
      <c r="D26" s="47">
        <v>2149.8000000000002</v>
      </c>
      <c r="E26" s="83">
        <v>2133.1999999999998</v>
      </c>
      <c r="F26" s="71">
        <f t="shared" si="0"/>
        <v>16.600000000000364</v>
      </c>
      <c r="G26" s="46">
        <v>1212.81675</v>
      </c>
      <c r="H26" s="68">
        <f t="shared" si="1"/>
        <v>2141.5</v>
      </c>
      <c r="I26" s="72">
        <f t="shared" si="2"/>
        <v>0.76572429429260447</v>
      </c>
    </row>
    <row r="27" spans="1:9" ht="16.5" x14ac:dyDescent="0.3">
      <c r="A27" s="37"/>
      <c r="B27" s="34" t="s">
        <v>16</v>
      </c>
      <c r="C27" s="15" t="s">
        <v>175</v>
      </c>
      <c r="D27" s="47">
        <v>584.79999999999995</v>
      </c>
      <c r="E27" s="83">
        <v>470</v>
      </c>
      <c r="F27" s="71">
        <f t="shared" si="0"/>
        <v>114.79999999999995</v>
      </c>
      <c r="G27" s="46">
        <v>528.01675</v>
      </c>
      <c r="H27" s="68">
        <f t="shared" si="1"/>
        <v>527.4</v>
      </c>
      <c r="I27" s="72">
        <f t="shared" si="2"/>
        <v>-1.1680500665935778E-3</v>
      </c>
    </row>
    <row r="28" spans="1:9" ht="16.5" x14ac:dyDescent="0.3">
      <c r="A28" s="37"/>
      <c r="B28" s="34" t="s">
        <v>17</v>
      </c>
      <c r="C28" s="15" t="s">
        <v>176</v>
      </c>
      <c r="D28" s="47">
        <v>973.8</v>
      </c>
      <c r="E28" s="83">
        <v>1250</v>
      </c>
      <c r="F28" s="71">
        <f t="shared" si="0"/>
        <v>-276.20000000000005</v>
      </c>
      <c r="G28" s="46">
        <v>926.08749999999998</v>
      </c>
      <c r="H28" s="68">
        <f t="shared" si="1"/>
        <v>1111.9000000000001</v>
      </c>
      <c r="I28" s="72">
        <f t="shared" si="2"/>
        <v>0.20064248788586406</v>
      </c>
    </row>
    <row r="29" spans="1:9" ht="16.5" x14ac:dyDescent="0.3">
      <c r="A29" s="37"/>
      <c r="B29" s="34" t="s">
        <v>18</v>
      </c>
      <c r="C29" s="15" t="s">
        <v>177</v>
      </c>
      <c r="D29" s="47">
        <v>1363</v>
      </c>
      <c r="E29" s="83">
        <v>1166.5</v>
      </c>
      <c r="F29" s="71">
        <f t="shared" si="0"/>
        <v>196.5</v>
      </c>
      <c r="G29" s="46">
        <v>1659.3041666666668</v>
      </c>
      <c r="H29" s="68">
        <f t="shared" si="1"/>
        <v>1264.75</v>
      </c>
      <c r="I29" s="72">
        <f t="shared" si="2"/>
        <v>-0.23778290598719851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1184.7</v>
      </c>
      <c r="E30" s="95">
        <v>1249.866</v>
      </c>
      <c r="F30" s="74">
        <f t="shared" si="0"/>
        <v>-65.16599999999994</v>
      </c>
      <c r="G30" s="49">
        <v>909.38324999999998</v>
      </c>
      <c r="H30" s="107">
        <f t="shared" si="1"/>
        <v>1217.2829999999999</v>
      </c>
      <c r="I30" s="75">
        <f t="shared" si="2"/>
        <v>0.33858084586449105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2136.25</v>
      </c>
      <c r="E32" s="83">
        <v>2058.1999999999998</v>
      </c>
      <c r="F32" s="67">
        <f>D32-E32</f>
        <v>78.050000000000182</v>
      </c>
      <c r="G32" s="54">
        <v>2157.90825</v>
      </c>
      <c r="H32" s="68">
        <f>AVERAGE(D32:E32)</f>
        <v>2097.2249999999999</v>
      </c>
      <c r="I32" s="78">
        <f t="shared" si="2"/>
        <v>-2.8121329996305469E-2</v>
      </c>
    </row>
    <row r="33" spans="1:9" ht="16.5" x14ac:dyDescent="0.3">
      <c r="A33" s="37"/>
      <c r="B33" s="34" t="s">
        <v>27</v>
      </c>
      <c r="C33" s="15" t="s">
        <v>180</v>
      </c>
      <c r="D33" s="47">
        <v>1858.8</v>
      </c>
      <c r="E33" s="83">
        <v>1966.5340000000001</v>
      </c>
      <c r="F33" s="79">
        <f>D33-E33</f>
        <v>-107.73400000000015</v>
      </c>
      <c r="G33" s="46">
        <v>1945.98325</v>
      </c>
      <c r="H33" s="68">
        <f>AVERAGE(D33:E33)</f>
        <v>1912.6669999999999</v>
      </c>
      <c r="I33" s="72">
        <f t="shared" si="2"/>
        <v>-1.7120522491650473E-2</v>
      </c>
    </row>
    <row r="34" spans="1:9" ht="16.5" x14ac:dyDescent="0.3">
      <c r="A34" s="37"/>
      <c r="B34" s="39" t="s">
        <v>28</v>
      </c>
      <c r="C34" s="15" t="s">
        <v>181</v>
      </c>
      <c r="D34" s="47">
        <v>1356.125</v>
      </c>
      <c r="E34" s="83">
        <v>1191.5999999999999</v>
      </c>
      <c r="F34" s="71">
        <f>D34-E34</f>
        <v>164.52500000000009</v>
      </c>
      <c r="G34" s="46">
        <v>1356.1125</v>
      </c>
      <c r="H34" s="68">
        <f>AVERAGE(D34:E34)</f>
        <v>1273.8625</v>
      </c>
      <c r="I34" s="72">
        <f t="shared" si="2"/>
        <v>-6.0651310271087396E-2</v>
      </c>
    </row>
    <row r="35" spans="1:9" ht="16.5" x14ac:dyDescent="0.3">
      <c r="A35" s="37"/>
      <c r="B35" s="34" t="s">
        <v>29</v>
      </c>
      <c r="C35" s="15" t="s">
        <v>182</v>
      </c>
      <c r="D35" s="47">
        <v>1458</v>
      </c>
      <c r="E35" s="83">
        <v>1500</v>
      </c>
      <c r="F35" s="79">
        <f>D35-E35</f>
        <v>-42</v>
      </c>
      <c r="G35" s="46">
        <v>1367.7437500000001</v>
      </c>
      <c r="H35" s="68">
        <f>AVERAGE(D35:E35)</f>
        <v>1479</v>
      </c>
      <c r="I35" s="72">
        <f t="shared" si="2"/>
        <v>8.1342905058056303E-2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1254.7</v>
      </c>
      <c r="E36" s="83">
        <v>1275</v>
      </c>
      <c r="F36" s="71">
        <f>D36-E36</f>
        <v>-20.299999999999955</v>
      </c>
      <c r="G36" s="49">
        <v>1250.2332499999998</v>
      </c>
      <c r="H36" s="68">
        <f>AVERAGE(D36:E36)</f>
        <v>1264.8499999999999</v>
      </c>
      <c r="I36" s="80">
        <f t="shared" si="2"/>
        <v>1.1691218418643195E-2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8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27974.444444444445</v>
      </c>
      <c r="E38" s="84">
        <v>25266.6</v>
      </c>
      <c r="F38" s="67">
        <f>D38-E38</f>
        <v>2707.8444444444467</v>
      </c>
      <c r="G38" s="46">
        <v>26177.052861111111</v>
      </c>
      <c r="H38" s="67">
        <f>AVERAGE(D38:E38)</f>
        <v>26620.522222222222</v>
      </c>
      <c r="I38" s="78">
        <f t="shared" si="2"/>
        <v>1.6941149313639242E-2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14587.555555555555</v>
      </c>
      <c r="E39" s="85">
        <v>16200</v>
      </c>
      <c r="F39" s="74">
        <f>D39-E39</f>
        <v>-1612.4444444444453</v>
      </c>
      <c r="G39" s="46">
        <v>14651.8</v>
      </c>
      <c r="H39" s="81">
        <f>AVERAGE(D39:E39)</f>
        <v>15393.777777777777</v>
      </c>
      <c r="I39" s="75">
        <f t="shared" si="2"/>
        <v>5.0640725219957827E-2</v>
      </c>
    </row>
    <row r="40" spans="1:9" ht="15.75" customHeight="1" thickBot="1" x14ac:dyDescent="0.25">
      <c r="A40" s="159"/>
      <c r="B40" s="160"/>
      <c r="C40" s="161"/>
      <c r="D40" s="86">
        <f>SUM(D15:D39)</f>
        <v>71085.274999999994</v>
      </c>
      <c r="E40" s="86">
        <f>SUM(E15:E39)</f>
        <v>70192.936000000002</v>
      </c>
      <c r="F40" s="86">
        <f>SUM(F15:F39)</f>
        <v>892.33900000000176</v>
      </c>
      <c r="G40" s="86">
        <f>SUM(G15:G39)</f>
        <v>66807.606166666665</v>
      </c>
      <c r="H40" s="86">
        <f>AVERAGE(D40:E40)</f>
        <v>70639.105500000005</v>
      </c>
      <c r="I40" s="75">
        <f>(H40-G40)/G40</f>
        <v>5.7351244164845543E-2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A4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7" t="s">
        <v>3</v>
      </c>
      <c r="B13" s="153"/>
      <c r="C13" s="155" t="s">
        <v>0</v>
      </c>
      <c r="D13" s="149" t="s">
        <v>23</v>
      </c>
      <c r="E13" s="149" t="s">
        <v>225</v>
      </c>
      <c r="F13" s="166" t="s">
        <v>224</v>
      </c>
      <c r="G13" s="149" t="s">
        <v>197</v>
      </c>
      <c r="H13" s="166" t="s">
        <v>219</v>
      </c>
      <c r="I13" s="149" t="s">
        <v>187</v>
      </c>
    </row>
    <row r="14" spans="1:9" ht="33.75" customHeight="1" thickBot="1" x14ac:dyDescent="0.25">
      <c r="A14" s="148"/>
      <c r="B14" s="154"/>
      <c r="C14" s="156"/>
      <c r="D14" s="169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1621.1750000000002</v>
      </c>
      <c r="F16" s="42">
        <v>1751.9</v>
      </c>
      <c r="G16" s="21">
        <f>(F16-E16)/E16</f>
        <v>8.0635958486899875E-2</v>
      </c>
      <c r="H16" s="42">
        <v>1828.5</v>
      </c>
      <c r="I16" s="21">
        <f>(F16-H16)/H16</f>
        <v>-4.1892261416461532E-2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1865.3332500000001</v>
      </c>
      <c r="F17" s="46">
        <v>2560.6999999999998</v>
      </c>
      <c r="G17" s="21">
        <f t="shared" ref="G17:G80" si="0">(F17-E17)/E17</f>
        <v>0.3727841928513308</v>
      </c>
      <c r="H17" s="46">
        <v>1710.1999999999998</v>
      </c>
      <c r="I17" s="21">
        <f t="shared" ref="I17:I31" si="1">(F17-H17)/H17</f>
        <v>0.49731025611039648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1426.7249999999999</v>
      </c>
      <c r="F18" s="46">
        <v>1524.067</v>
      </c>
      <c r="G18" s="21">
        <f t="shared" si="0"/>
        <v>6.8227584152517201E-2</v>
      </c>
      <c r="H18" s="46">
        <v>1392.35</v>
      </c>
      <c r="I18" s="21">
        <f t="shared" si="1"/>
        <v>9.460049556505197E-2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751.36674999999991</v>
      </c>
      <c r="F19" s="46">
        <v>772.66699999999992</v>
      </c>
      <c r="G19" s="21">
        <f t="shared" si="0"/>
        <v>2.8348672602294428E-2</v>
      </c>
      <c r="H19" s="46">
        <v>806</v>
      </c>
      <c r="I19" s="21">
        <f t="shared" si="1"/>
        <v>-4.1356079404466603E-2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2139.8721388888889</v>
      </c>
      <c r="F20" s="46">
        <v>2423.1670000000004</v>
      </c>
      <c r="G20" s="21">
        <f>(F20-E20)/E20</f>
        <v>0.13238868620356448</v>
      </c>
      <c r="H20" s="46">
        <v>2023.5</v>
      </c>
      <c r="I20" s="21">
        <f t="shared" si="1"/>
        <v>0.19751272547566118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1586.96675</v>
      </c>
      <c r="F21" s="46">
        <v>1849.067</v>
      </c>
      <c r="G21" s="21">
        <f t="shared" si="0"/>
        <v>0.16515799716660728</v>
      </c>
      <c r="H21" s="46">
        <v>1650.1999999999998</v>
      </c>
      <c r="I21" s="21">
        <f t="shared" si="1"/>
        <v>0.12051084717004013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1337.05</v>
      </c>
      <c r="F22" s="46">
        <v>1413.2329999999999</v>
      </c>
      <c r="G22" s="21">
        <f t="shared" si="0"/>
        <v>5.6978422646871842E-2</v>
      </c>
      <c r="H22" s="46">
        <v>1375.1999999999998</v>
      </c>
      <c r="I22" s="21">
        <f t="shared" si="1"/>
        <v>2.765634089586979E-2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410.74149999999997</v>
      </c>
      <c r="F23" s="46">
        <v>425.70000000000005</v>
      </c>
      <c r="G23" s="21">
        <f t="shared" si="0"/>
        <v>3.6418282545104583E-2</v>
      </c>
      <c r="H23" s="46">
        <v>434.06500000000005</v>
      </c>
      <c r="I23" s="21">
        <f t="shared" si="1"/>
        <v>-1.9271307292686599E-2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506.15</v>
      </c>
      <c r="F24" s="46">
        <v>538.65</v>
      </c>
      <c r="G24" s="21">
        <f t="shared" si="0"/>
        <v>6.4210214363331033E-2</v>
      </c>
      <c r="H24" s="46">
        <v>538.65</v>
      </c>
      <c r="I24" s="21">
        <f t="shared" si="1"/>
        <v>0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520.51675</v>
      </c>
      <c r="F25" s="46">
        <v>516.56700000000001</v>
      </c>
      <c r="G25" s="21">
        <f t="shared" si="0"/>
        <v>-7.588132370380001E-3</v>
      </c>
      <c r="H25" s="46">
        <v>557.4</v>
      </c>
      <c r="I25" s="21">
        <f t="shared" si="1"/>
        <v>-7.3256189451022552E-2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499.26675</v>
      </c>
      <c r="F26" s="46">
        <v>558.65</v>
      </c>
      <c r="G26" s="21">
        <f t="shared" si="0"/>
        <v>0.11894092686925371</v>
      </c>
      <c r="H26" s="46">
        <v>561.56500000000005</v>
      </c>
      <c r="I26" s="21">
        <f t="shared" si="1"/>
        <v>-5.1908505693910355E-3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1212.81675</v>
      </c>
      <c r="F27" s="46">
        <v>2141.5</v>
      </c>
      <c r="G27" s="21">
        <f t="shared" si="0"/>
        <v>0.76572429429260447</v>
      </c>
      <c r="H27" s="46">
        <v>1849.9</v>
      </c>
      <c r="I27" s="21">
        <f t="shared" si="1"/>
        <v>0.15763014216984697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528.01675</v>
      </c>
      <c r="F28" s="46">
        <v>527.4</v>
      </c>
      <c r="G28" s="21">
        <f t="shared" si="0"/>
        <v>-1.1680500665935778E-3</v>
      </c>
      <c r="H28" s="46">
        <v>530.73299999999995</v>
      </c>
      <c r="I28" s="21">
        <f t="shared" si="1"/>
        <v>-6.2799938952354016E-3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926.08749999999998</v>
      </c>
      <c r="F29" s="46">
        <v>1111.9000000000001</v>
      </c>
      <c r="G29" s="21">
        <f t="shared" si="0"/>
        <v>0.20064248788586406</v>
      </c>
      <c r="H29" s="46">
        <v>999.9</v>
      </c>
      <c r="I29" s="21">
        <f t="shared" si="1"/>
        <v>0.11201120112011213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1659.3041666666668</v>
      </c>
      <c r="F30" s="46">
        <v>1264.75</v>
      </c>
      <c r="G30" s="21">
        <f t="shared" si="0"/>
        <v>-0.23778290598719851</v>
      </c>
      <c r="H30" s="46">
        <v>1273.1666666666665</v>
      </c>
      <c r="I30" s="21">
        <f t="shared" si="1"/>
        <v>-6.6108129336299379E-3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909.38324999999998</v>
      </c>
      <c r="F31" s="49">
        <v>1217.2829999999999</v>
      </c>
      <c r="G31" s="23">
        <f t="shared" si="0"/>
        <v>0.33858084586449105</v>
      </c>
      <c r="H31" s="49">
        <v>1181.45</v>
      </c>
      <c r="I31" s="23">
        <f t="shared" si="1"/>
        <v>3.032967963096183E-2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2157.90825</v>
      </c>
      <c r="F33" s="54">
        <v>2097.2249999999999</v>
      </c>
      <c r="G33" s="21">
        <f t="shared" si="0"/>
        <v>-2.8121329996305469E-2</v>
      </c>
      <c r="H33" s="54">
        <v>2142.6750000000002</v>
      </c>
      <c r="I33" s="21">
        <f>(F33-H33)/H33</f>
        <v>-2.1211803003255401E-2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1945.98325</v>
      </c>
      <c r="F34" s="46">
        <v>1912.6669999999999</v>
      </c>
      <c r="G34" s="21">
        <f t="shared" si="0"/>
        <v>-1.7120522491650473E-2</v>
      </c>
      <c r="H34" s="46">
        <v>1947.4</v>
      </c>
      <c r="I34" s="21">
        <f>(F34-H34)/H34</f>
        <v>-1.7835575639314045E-2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1356.1125</v>
      </c>
      <c r="F35" s="46">
        <v>1273.8625</v>
      </c>
      <c r="G35" s="21">
        <f t="shared" si="0"/>
        <v>-6.0651310271087396E-2</v>
      </c>
      <c r="H35" s="46">
        <v>1295.175</v>
      </c>
      <c r="I35" s="21">
        <f>(F35-H35)/H35</f>
        <v>-1.6455305267627927E-2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1367.7437500000001</v>
      </c>
      <c r="F36" s="46">
        <v>1479</v>
      </c>
      <c r="G36" s="21">
        <f t="shared" si="0"/>
        <v>8.1342905058056303E-2</v>
      </c>
      <c r="H36" s="46">
        <v>1542.5</v>
      </c>
      <c r="I36" s="21">
        <f>(F36-H36)/H36</f>
        <v>-4.1166936790923828E-2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1250.2332499999998</v>
      </c>
      <c r="F37" s="49">
        <v>1264.8499999999999</v>
      </c>
      <c r="G37" s="23">
        <f t="shared" si="0"/>
        <v>1.1691218418643195E-2</v>
      </c>
      <c r="H37" s="49">
        <v>1369.4</v>
      </c>
      <c r="I37" s="23">
        <f>(F37-H37)/H37</f>
        <v>-7.6347305389221687E-2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26177.052861111111</v>
      </c>
      <c r="F39" s="46">
        <v>26620.522222222222</v>
      </c>
      <c r="G39" s="21">
        <f t="shared" si="0"/>
        <v>1.6941149313639242E-2</v>
      </c>
      <c r="H39" s="46">
        <v>26898.3</v>
      </c>
      <c r="I39" s="21">
        <f t="shared" ref="I39:I44" si="2">(F39-H39)/H39</f>
        <v>-1.0326964074970441E-2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14651.8</v>
      </c>
      <c r="F40" s="46">
        <v>15393.777777777777</v>
      </c>
      <c r="G40" s="21">
        <f t="shared" si="0"/>
        <v>5.0640725219957827E-2</v>
      </c>
      <c r="H40" s="46">
        <v>15027.111111111111</v>
      </c>
      <c r="I40" s="21">
        <f t="shared" si="2"/>
        <v>2.4400343083611803E-2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10842.25</v>
      </c>
      <c r="F41" s="57">
        <v>10948.5</v>
      </c>
      <c r="G41" s="21">
        <f t="shared" si="0"/>
        <v>9.7996264612972405E-3</v>
      </c>
      <c r="H41" s="57">
        <v>10073.5</v>
      </c>
      <c r="I41" s="21">
        <f t="shared" si="2"/>
        <v>8.6861567479029136E-2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6105.6750000000002</v>
      </c>
      <c r="F42" s="47">
        <v>5790</v>
      </c>
      <c r="G42" s="21">
        <f t="shared" si="0"/>
        <v>-5.1701900281295711E-2</v>
      </c>
      <c r="H42" s="47">
        <v>5900</v>
      </c>
      <c r="I42" s="21">
        <f t="shared" si="2"/>
        <v>-1.864406779661017E-2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9968.4523809523816</v>
      </c>
      <c r="F43" s="47">
        <v>9968.3333333333339</v>
      </c>
      <c r="G43" s="21">
        <f t="shared" si="0"/>
        <v>-1.1942437451492536E-5</v>
      </c>
      <c r="H43" s="47">
        <v>9968.3333333333339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11950</v>
      </c>
      <c r="F44" s="50">
        <v>12950</v>
      </c>
      <c r="G44" s="31">
        <f t="shared" si="0"/>
        <v>8.3682008368200833E-2</v>
      </c>
      <c r="H44" s="50">
        <v>12830</v>
      </c>
      <c r="I44" s="31">
        <f t="shared" si="2"/>
        <v>9.3530787217459086E-3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6545.2222222222217</v>
      </c>
      <c r="F46" s="43">
        <v>6331.666666666667</v>
      </c>
      <c r="G46" s="21">
        <f t="shared" si="0"/>
        <v>-3.262770129186672E-2</v>
      </c>
      <c r="H46" s="43">
        <v>6341.1111111111113</v>
      </c>
      <c r="I46" s="21">
        <f t="shared" ref="I46:I51" si="3">(F46-H46)/H46</f>
        <v>-1.4893989837042069E-3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6035.1111111111113</v>
      </c>
      <c r="F47" s="47">
        <v>6144.2222222222226</v>
      </c>
      <c r="G47" s="21">
        <f t="shared" si="0"/>
        <v>1.8079387289196586E-2</v>
      </c>
      <c r="H47" s="47">
        <v>6144.4444444444443</v>
      </c>
      <c r="I47" s="21">
        <f t="shared" si="3"/>
        <v>-3.6166365280207095E-5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19273.75</v>
      </c>
      <c r="F48" s="47">
        <v>19273.75</v>
      </c>
      <c r="G48" s="21">
        <f t="shared" si="0"/>
        <v>0</v>
      </c>
      <c r="H48" s="47">
        <v>19273.75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18778.964071428571</v>
      </c>
      <c r="F49" s="47">
        <v>18424.682222222225</v>
      </c>
      <c r="G49" s="21">
        <f t="shared" si="0"/>
        <v>-1.8865888866860907E-2</v>
      </c>
      <c r="H49" s="47">
        <v>18816.34888888889</v>
      </c>
      <c r="I49" s="21">
        <f t="shared" si="3"/>
        <v>-2.0815231954906224E-2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1975.3571428571427</v>
      </c>
      <c r="F50" s="47">
        <v>2264.2857142857142</v>
      </c>
      <c r="G50" s="21">
        <f t="shared" si="0"/>
        <v>0.14626649792081006</v>
      </c>
      <c r="H50" s="47">
        <v>2204.1666666666665</v>
      </c>
      <c r="I50" s="21">
        <f t="shared" si="3"/>
        <v>2.727518228463412E-2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24068.944444444445</v>
      </c>
      <c r="F51" s="50">
        <v>27101</v>
      </c>
      <c r="G51" s="31">
        <f t="shared" si="0"/>
        <v>0.12597376517919584</v>
      </c>
      <c r="H51" s="50">
        <v>27101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3750</v>
      </c>
      <c r="G53" s="22">
        <f t="shared" si="0"/>
        <v>0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3908.0000000000005</v>
      </c>
      <c r="F54" s="70">
        <v>3303.5714285714284</v>
      </c>
      <c r="G54" s="21">
        <f t="shared" si="0"/>
        <v>-0.15466442462348309</v>
      </c>
      <c r="H54" s="70">
        <v>3303.5714285714284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2044.5833333333333</v>
      </c>
      <c r="F55" s="70">
        <v>2015</v>
      </c>
      <c r="G55" s="21">
        <f t="shared" si="0"/>
        <v>-1.4469125738740539E-2</v>
      </c>
      <c r="H55" s="70">
        <v>2031.6666666666667</v>
      </c>
      <c r="I55" s="21">
        <f t="shared" si="4"/>
        <v>-8.2034454470878131E-3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4515</v>
      </c>
      <c r="G56" s="21">
        <f t="shared" si="0"/>
        <v>-0.17909090909090908</v>
      </c>
      <c r="H56" s="70">
        <v>4507.5</v>
      </c>
      <c r="I56" s="21">
        <f t="shared" si="4"/>
        <v>1.6638935108153079E-3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2108.75</v>
      </c>
      <c r="F57" s="105">
        <v>2073.3333333333335</v>
      </c>
      <c r="G57" s="21">
        <f t="shared" si="0"/>
        <v>-1.6795099782651576E-2</v>
      </c>
      <c r="H57" s="105">
        <v>2073.3333333333335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4619.479166666667</v>
      </c>
      <c r="F58" s="50">
        <v>4384.75</v>
      </c>
      <c r="G58" s="29">
        <f t="shared" si="0"/>
        <v>-5.0812907299253675E-2</v>
      </c>
      <c r="H58" s="50">
        <v>4761.666666666667</v>
      </c>
      <c r="I58" s="29">
        <f t="shared" si="4"/>
        <v>-7.9156457822891199E-2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5361.25</v>
      </c>
      <c r="F59" s="68">
        <v>5188.75</v>
      </c>
      <c r="G59" s="21">
        <f t="shared" si="0"/>
        <v>-3.2175332245278618E-2</v>
      </c>
      <c r="H59" s="68">
        <v>5138.75</v>
      </c>
      <c r="I59" s="21">
        <f t="shared" si="4"/>
        <v>9.7299927025054737E-3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4707.45</v>
      </c>
      <c r="F60" s="70">
        <v>5039.5</v>
      </c>
      <c r="G60" s="21">
        <f t="shared" si="0"/>
        <v>7.053712731946174E-2</v>
      </c>
      <c r="H60" s="70">
        <v>5039.5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18730.5</v>
      </c>
      <c r="F61" s="73">
        <v>21480</v>
      </c>
      <c r="G61" s="29">
        <f t="shared" si="0"/>
        <v>0.14679266437094579</v>
      </c>
      <c r="H61" s="73">
        <v>21480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6376.5</v>
      </c>
      <c r="F63" s="54">
        <v>6430.5</v>
      </c>
      <c r="G63" s="21">
        <f t="shared" si="0"/>
        <v>8.4685956245589278E-3</v>
      </c>
      <c r="H63" s="54">
        <v>6430.5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47046.625</v>
      </c>
      <c r="G64" s="21">
        <f t="shared" si="0"/>
        <v>0</v>
      </c>
      <c r="H64" s="46">
        <v>47046.625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12111.875</v>
      </c>
      <c r="F65" s="46">
        <v>10658.75</v>
      </c>
      <c r="G65" s="21">
        <f t="shared" si="0"/>
        <v>-0.11997523092006812</v>
      </c>
      <c r="H65" s="46">
        <v>10658.75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7350.8888888888887</v>
      </c>
      <c r="F66" s="46">
        <v>7871.5</v>
      </c>
      <c r="G66" s="21">
        <f t="shared" si="0"/>
        <v>7.0822878563439065E-2</v>
      </c>
      <c r="H66" s="46">
        <v>7871.5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3635.7</v>
      </c>
      <c r="F67" s="46">
        <v>3827.5555555555557</v>
      </c>
      <c r="G67" s="21">
        <f t="shared" si="0"/>
        <v>5.2769908286040064E-2</v>
      </c>
      <c r="H67" s="46">
        <v>3912.5</v>
      </c>
      <c r="I67" s="21">
        <f t="shared" si="5"/>
        <v>-2.1711040113595998E-2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3438.7738095238096</v>
      </c>
      <c r="F68" s="58">
        <v>3640</v>
      </c>
      <c r="G68" s="31">
        <f t="shared" si="0"/>
        <v>5.851684397470025E-2</v>
      </c>
      <c r="H68" s="58">
        <v>3640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3607.5</v>
      </c>
      <c r="F70" s="43">
        <v>3725.8</v>
      </c>
      <c r="G70" s="21">
        <f t="shared" si="0"/>
        <v>3.2792792792792846E-2</v>
      </c>
      <c r="H70" s="43">
        <v>3725.8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2690</v>
      </c>
      <c r="F71" s="47">
        <v>2780.3333333333335</v>
      </c>
      <c r="G71" s="21">
        <f t="shared" si="0"/>
        <v>3.3581164807930663E-2</v>
      </c>
      <c r="H71" s="47">
        <v>2780.3333333333335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1318.3333333333333</v>
      </c>
      <c r="F72" s="47">
        <v>1323.7777777777778</v>
      </c>
      <c r="G72" s="21">
        <f t="shared" si="0"/>
        <v>4.12979351032458E-3</v>
      </c>
      <c r="H72" s="47">
        <v>1323.7777777777778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2118.9652777777778</v>
      </c>
      <c r="F73" s="47">
        <v>2218.3000000000002</v>
      </c>
      <c r="G73" s="21">
        <f t="shared" si="0"/>
        <v>4.6878881529572605E-2</v>
      </c>
      <c r="H73" s="47">
        <v>2218.3000000000002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1635.875</v>
      </c>
      <c r="F74" s="50">
        <v>1645.5</v>
      </c>
      <c r="G74" s="21">
        <f t="shared" si="0"/>
        <v>5.8837013830518835E-3</v>
      </c>
      <c r="H74" s="50">
        <v>1645.5</v>
      </c>
      <c r="I74" s="21">
        <f t="shared" si="5"/>
        <v>0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1466.4285714285713</v>
      </c>
      <c r="G76" s="22">
        <f t="shared" si="0"/>
        <v>0</v>
      </c>
      <c r="H76" s="43">
        <v>1466.4285714285713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1431.075</v>
      </c>
      <c r="F77" s="32">
        <v>1266.6666666666667</v>
      </c>
      <c r="G77" s="21">
        <f t="shared" si="0"/>
        <v>-0.11488449825014992</v>
      </c>
      <c r="H77" s="32">
        <v>1266.6666666666667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882</v>
      </c>
      <c r="F78" s="47">
        <v>808.5</v>
      </c>
      <c r="G78" s="21">
        <f t="shared" si="0"/>
        <v>-8.3333333333333329E-2</v>
      </c>
      <c r="H78" s="47">
        <v>808.5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1454.7777777777778</v>
      </c>
      <c r="F79" s="47">
        <v>1531.3</v>
      </c>
      <c r="G79" s="21">
        <f t="shared" si="0"/>
        <v>5.2600626288856575E-2</v>
      </c>
      <c r="H79" s="47">
        <v>1531.3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1743.2</v>
      </c>
      <c r="F80" s="61">
        <v>1932.8</v>
      </c>
      <c r="G80" s="21">
        <f t="shared" si="0"/>
        <v>0.10876548875631017</v>
      </c>
      <c r="H80" s="61">
        <v>1932.8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8625</v>
      </c>
      <c r="F81" s="61">
        <v>8830</v>
      </c>
      <c r="G81" s="21">
        <f t="shared" ref="G81:G82" si="7">(F81-E81)/E81</f>
        <v>2.3768115942028985E-2</v>
      </c>
      <c r="H81" s="61">
        <v>8830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3868.45</v>
      </c>
      <c r="F82" s="50">
        <v>3995.8888888888887</v>
      </c>
      <c r="G82" s="23">
        <f t="shared" si="7"/>
        <v>3.2943139730095744E-2</v>
      </c>
      <c r="H82" s="50">
        <v>3988.8</v>
      </c>
      <c r="I82" s="23">
        <f t="shared" si="6"/>
        <v>1.7771983776796291E-3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zoomScaleNormal="100" workbookViewId="0">
      <selection activeCell="E91" sqref="E91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0.625" customWidth="1"/>
    <col min="4" max="4" width="16.125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7" t="s">
        <v>3</v>
      </c>
      <c r="B13" s="153"/>
      <c r="C13" s="170" t="s">
        <v>0</v>
      </c>
      <c r="D13" s="172" t="s">
        <v>23</v>
      </c>
      <c r="E13" s="149" t="s">
        <v>225</v>
      </c>
      <c r="F13" s="166" t="s">
        <v>224</v>
      </c>
      <c r="G13" s="149" t="s">
        <v>196</v>
      </c>
      <c r="H13" s="166" t="s">
        <v>219</v>
      </c>
      <c r="I13" s="149" t="s">
        <v>187</v>
      </c>
    </row>
    <row r="14" spans="1:9" ht="38.25" customHeight="1" thickBot="1" x14ac:dyDescent="0.25">
      <c r="A14" s="148"/>
      <c r="B14" s="154"/>
      <c r="C14" s="171"/>
      <c r="D14" s="173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13</v>
      </c>
      <c r="C16" s="14" t="s">
        <v>93</v>
      </c>
      <c r="D16" s="11" t="s">
        <v>81</v>
      </c>
      <c r="E16" s="42">
        <v>520.51675</v>
      </c>
      <c r="F16" s="42">
        <v>516.56700000000001</v>
      </c>
      <c r="G16" s="21">
        <f t="shared" ref="G16:G31" si="0">(F16-E16)/E16</f>
        <v>-7.588132370380001E-3</v>
      </c>
      <c r="H16" s="42">
        <v>557.4</v>
      </c>
      <c r="I16" s="21">
        <f t="shared" ref="I16:I31" si="1">(F16-H16)/H16</f>
        <v>-7.3256189451022552E-2</v>
      </c>
    </row>
    <row r="17" spans="1:9" ht="16.5" x14ac:dyDescent="0.3">
      <c r="A17" s="37"/>
      <c r="B17" s="34" t="s">
        <v>4</v>
      </c>
      <c r="C17" s="15" t="s">
        <v>84</v>
      </c>
      <c r="D17" s="11" t="s">
        <v>161</v>
      </c>
      <c r="E17" s="46">
        <v>1621.1750000000002</v>
      </c>
      <c r="F17" s="46">
        <v>1751.9</v>
      </c>
      <c r="G17" s="21">
        <f t="shared" si="0"/>
        <v>8.0635958486899875E-2</v>
      </c>
      <c r="H17" s="46">
        <v>1828.5</v>
      </c>
      <c r="I17" s="21">
        <f t="shared" si="1"/>
        <v>-4.1892261416461532E-2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751.36674999999991</v>
      </c>
      <c r="F18" s="46">
        <v>772.66699999999992</v>
      </c>
      <c r="G18" s="21">
        <f t="shared" si="0"/>
        <v>2.8348672602294428E-2</v>
      </c>
      <c r="H18" s="46">
        <v>806</v>
      </c>
      <c r="I18" s="21">
        <f t="shared" si="1"/>
        <v>-4.1356079404466603E-2</v>
      </c>
    </row>
    <row r="19" spans="1:9" ht="16.5" x14ac:dyDescent="0.3">
      <c r="A19" s="37"/>
      <c r="B19" s="34" t="s">
        <v>11</v>
      </c>
      <c r="C19" s="15" t="s">
        <v>91</v>
      </c>
      <c r="D19" s="11" t="s">
        <v>81</v>
      </c>
      <c r="E19" s="46">
        <v>410.74149999999997</v>
      </c>
      <c r="F19" s="46">
        <v>425.70000000000005</v>
      </c>
      <c r="G19" s="21">
        <f t="shared" si="0"/>
        <v>3.6418282545104583E-2</v>
      </c>
      <c r="H19" s="46">
        <v>434.06500000000005</v>
      </c>
      <c r="I19" s="21">
        <f t="shared" si="1"/>
        <v>-1.9271307292686599E-2</v>
      </c>
    </row>
    <row r="20" spans="1:9" ht="16.5" x14ac:dyDescent="0.3">
      <c r="A20" s="37"/>
      <c r="B20" s="34" t="s">
        <v>18</v>
      </c>
      <c r="C20" s="15" t="s">
        <v>98</v>
      </c>
      <c r="D20" s="11" t="s">
        <v>83</v>
      </c>
      <c r="E20" s="46">
        <v>1659.3041666666668</v>
      </c>
      <c r="F20" s="46">
        <v>1264.75</v>
      </c>
      <c r="G20" s="21">
        <f t="shared" si="0"/>
        <v>-0.23778290598719851</v>
      </c>
      <c r="H20" s="46">
        <v>1273.1666666666665</v>
      </c>
      <c r="I20" s="21">
        <f t="shared" si="1"/>
        <v>-6.6108129336299379E-3</v>
      </c>
    </row>
    <row r="21" spans="1:9" ht="16.5" x14ac:dyDescent="0.3">
      <c r="A21" s="37"/>
      <c r="B21" s="34" t="s">
        <v>16</v>
      </c>
      <c r="C21" s="15" t="s">
        <v>96</v>
      </c>
      <c r="D21" s="11" t="s">
        <v>81</v>
      </c>
      <c r="E21" s="46">
        <v>528.01675</v>
      </c>
      <c r="F21" s="46">
        <v>527.4</v>
      </c>
      <c r="G21" s="21">
        <f t="shared" si="0"/>
        <v>-1.1680500665935778E-3</v>
      </c>
      <c r="H21" s="46">
        <v>530.73299999999995</v>
      </c>
      <c r="I21" s="21">
        <f t="shared" si="1"/>
        <v>-6.2799938952354016E-3</v>
      </c>
    </row>
    <row r="22" spans="1:9" ht="16.5" x14ac:dyDescent="0.3">
      <c r="A22" s="37"/>
      <c r="B22" s="34" t="s">
        <v>14</v>
      </c>
      <c r="C22" s="15" t="s">
        <v>94</v>
      </c>
      <c r="D22" s="11" t="s">
        <v>81</v>
      </c>
      <c r="E22" s="46">
        <v>499.26675</v>
      </c>
      <c r="F22" s="46">
        <v>558.65</v>
      </c>
      <c r="G22" s="21">
        <f t="shared" si="0"/>
        <v>0.11894092686925371</v>
      </c>
      <c r="H22" s="46">
        <v>561.56500000000005</v>
      </c>
      <c r="I22" s="21">
        <f t="shared" si="1"/>
        <v>-5.1908505693910355E-3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506.15</v>
      </c>
      <c r="F23" s="46">
        <v>538.65</v>
      </c>
      <c r="G23" s="21">
        <f t="shared" si="0"/>
        <v>6.4210214363331033E-2</v>
      </c>
      <c r="H23" s="46">
        <v>538.65</v>
      </c>
      <c r="I23" s="21">
        <f t="shared" si="1"/>
        <v>0</v>
      </c>
    </row>
    <row r="24" spans="1:9" ht="16.5" x14ac:dyDescent="0.3">
      <c r="A24" s="37"/>
      <c r="B24" s="34" t="s">
        <v>10</v>
      </c>
      <c r="C24" s="15" t="s">
        <v>90</v>
      </c>
      <c r="D24" s="13" t="s">
        <v>161</v>
      </c>
      <c r="E24" s="46">
        <v>1337.05</v>
      </c>
      <c r="F24" s="46">
        <v>1413.2329999999999</v>
      </c>
      <c r="G24" s="21">
        <f t="shared" si="0"/>
        <v>5.6978422646871842E-2</v>
      </c>
      <c r="H24" s="46">
        <v>1375.1999999999998</v>
      </c>
      <c r="I24" s="21">
        <f t="shared" si="1"/>
        <v>2.765634089586979E-2</v>
      </c>
    </row>
    <row r="25" spans="1:9" ht="16.5" x14ac:dyDescent="0.3">
      <c r="A25" s="37"/>
      <c r="B25" s="34" t="s">
        <v>19</v>
      </c>
      <c r="C25" s="15" t="s">
        <v>99</v>
      </c>
      <c r="D25" s="13" t="s">
        <v>161</v>
      </c>
      <c r="E25" s="46">
        <v>909.38324999999998</v>
      </c>
      <c r="F25" s="46">
        <v>1217.2829999999999</v>
      </c>
      <c r="G25" s="21">
        <f t="shared" si="0"/>
        <v>0.33858084586449105</v>
      </c>
      <c r="H25" s="46">
        <v>1181.45</v>
      </c>
      <c r="I25" s="21">
        <f t="shared" si="1"/>
        <v>3.032967963096183E-2</v>
      </c>
    </row>
    <row r="26" spans="1:9" ht="16.5" x14ac:dyDescent="0.3">
      <c r="A26" s="37"/>
      <c r="B26" s="34" t="s">
        <v>6</v>
      </c>
      <c r="C26" s="15" t="s">
        <v>86</v>
      </c>
      <c r="D26" s="13" t="s">
        <v>161</v>
      </c>
      <c r="E26" s="46">
        <v>1426.7249999999999</v>
      </c>
      <c r="F26" s="46">
        <v>1524.067</v>
      </c>
      <c r="G26" s="21">
        <f t="shared" si="0"/>
        <v>6.8227584152517201E-2</v>
      </c>
      <c r="H26" s="46">
        <v>1392.35</v>
      </c>
      <c r="I26" s="21">
        <f t="shared" si="1"/>
        <v>9.460049556505197E-2</v>
      </c>
    </row>
    <row r="27" spans="1:9" ht="16.5" x14ac:dyDescent="0.3">
      <c r="A27" s="37"/>
      <c r="B27" s="34" t="s">
        <v>17</v>
      </c>
      <c r="C27" s="15" t="s">
        <v>97</v>
      </c>
      <c r="D27" s="13" t="s">
        <v>161</v>
      </c>
      <c r="E27" s="46">
        <v>926.08749999999998</v>
      </c>
      <c r="F27" s="46">
        <v>1111.9000000000001</v>
      </c>
      <c r="G27" s="21">
        <f t="shared" si="0"/>
        <v>0.20064248788586406</v>
      </c>
      <c r="H27" s="46">
        <v>999.9</v>
      </c>
      <c r="I27" s="21">
        <f t="shared" si="1"/>
        <v>0.11201120112011213</v>
      </c>
    </row>
    <row r="28" spans="1:9" ht="16.5" x14ac:dyDescent="0.3">
      <c r="A28" s="37"/>
      <c r="B28" s="34" t="s">
        <v>9</v>
      </c>
      <c r="C28" s="15" t="s">
        <v>88</v>
      </c>
      <c r="D28" s="13" t="s">
        <v>161</v>
      </c>
      <c r="E28" s="46">
        <v>1586.96675</v>
      </c>
      <c r="F28" s="46">
        <v>1849.067</v>
      </c>
      <c r="G28" s="21">
        <f t="shared" si="0"/>
        <v>0.16515799716660728</v>
      </c>
      <c r="H28" s="46">
        <v>1650.1999999999998</v>
      </c>
      <c r="I28" s="21">
        <f t="shared" si="1"/>
        <v>0.12051084717004013</v>
      </c>
    </row>
    <row r="29" spans="1:9" ht="17.25" thickBot="1" x14ac:dyDescent="0.35">
      <c r="A29" s="38"/>
      <c r="B29" s="34" t="s">
        <v>15</v>
      </c>
      <c r="C29" s="15" t="s">
        <v>95</v>
      </c>
      <c r="D29" s="13" t="s">
        <v>82</v>
      </c>
      <c r="E29" s="46">
        <v>1212.81675</v>
      </c>
      <c r="F29" s="46">
        <v>2141.5</v>
      </c>
      <c r="G29" s="21">
        <f t="shared" si="0"/>
        <v>0.76572429429260447</v>
      </c>
      <c r="H29" s="46">
        <v>1849.9</v>
      </c>
      <c r="I29" s="21">
        <f t="shared" si="1"/>
        <v>0.15763014216984697</v>
      </c>
    </row>
    <row r="30" spans="1:9" ht="16.5" x14ac:dyDescent="0.3">
      <c r="A30" s="37"/>
      <c r="B30" s="34" t="s">
        <v>8</v>
      </c>
      <c r="C30" s="15" t="s">
        <v>89</v>
      </c>
      <c r="D30" s="13" t="s">
        <v>161</v>
      </c>
      <c r="E30" s="46">
        <v>2139.8721388888889</v>
      </c>
      <c r="F30" s="46">
        <v>2423.1670000000004</v>
      </c>
      <c r="G30" s="21">
        <f t="shared" si="0"/>
        <v>0.13238868620356448</v>
      </c>
      <c r="H30" s="46">
        <v>2023.5</v>
      </c>
      <c r="I30" s="21">
        <f t="shared" si="1"/>
        <v>0.19751272547566118</v>
      </c>
    </row>
    <row r="31" spans="1:9" ht="17.25" thickBot="1" x14ac:dyDescent="0.35">
      <c r="A31" s="38"/>
      <c r="B31" s="36" t="s">
        <v>5</v>
      </c>
      <c r="C31" s="16" t="s">
        <v>85</v>
      </c>
      <c r="D31" s="12" t="s">
        <v>161</v>
      </c>
      <c r="E31" s="49">
        <v>1865.3332500000001</v>
      </c>
      <c r="F31" s="49">
        <v>2560.6999999999998</v>
      </c>
      <c r="G31" s="23">
        <f t="shared" si="0"/>
        <v>0.3727841928513308</v>
      </c>
      <c r="H31" s="49">
        <v>1710.1999999999998</v>
      </c>
      <c r="I31" s="23">
        <f t="shared" si="1"/>
        <v>0.49731025611039648</v>
      </c>
    </row>
    <row r="32" spans="1:9" ht="15.75" customHeight="1" thickBot="1" x14ac:dyDescent="0.25">
      <c r="A32" s="159" t="s">
        <v>188</v>
      </c>
      <c r="B32" s="160"/>
      <c r="C32" s="160"/>
      <c r="D32" s="161"/>
      <c r="E32" s="106">
        <f>SUM(E16:E31)</f>
        <v>17900.772305555554</v>
      </c>
      <c r="F32" s="107">
        <f>SUM(F16:F31)</f>
        <v>20597.201000000001</v>
      </c>
      <c r="G32" s="108">
        <f t="shared" ref="G32" si="2">(F32-E32)/E32</f>
        <v>0.15063197544876891</v>
      </c>
      <c r="H32" s="107">
        <f>SUM(H16:H31)</f>
        <v>18712.779666666665</v>
      </c>
      <c r="I32" s="111">
        <f t="shared" ref="I32" si="3">(F32-H32)/H32</f>
        <v>0.10070237382691367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30</v>
      </c>
      <c r="C34" s="18" t="s">
        <v>104</v>
      </c>
      <c r="D34" s="20" t="s">
        <v>161</v>
      </c>
      <c r="E34" s="54">
        <v>1250.2332499999998</v>
      </c>
      <c r="F34" s="54">
        <v>1264.8499999999999</v>
      </c>
      <c r="G34" s="21">
        <v>1.1691218418643195E-2</v>
      </c>
      <c r="H34" s="54">
        <v>1369.4</v>
      </c>
      <c r="I34" s="21">
        <v>-7.6347305389221687E-2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1367.7437500000001</v>
      </c>
      <c r="F35" s="46">
        <v>1479</v>
      </c>
      <c r="G35" s="21">
        <v>8.1342905058056303E-2</v>
      </c>
      <c r="H35" s="46">
        <v>1542.5</v>
      </c>
      <c r="I35" s="21">
        <v>-4.1166936790923828E-2</v>
      </c>
    </row>
    <row r="36" spans="1:9" ht="16.5" x14ac:dyDescent="0.3">
      <c r="A36" s="37"/>
      <c r="B36" s="39" t="s">
        <v>26</v>
      </c>
      <c r="C36" s="15" t="s">
        <v>100</v>
      </c>
      <c r="D36" s="11" t="s">
        <v>161</v>
      </c>
      <c r="E36" s="46">
        <v>2157.90825</v>
      </c>
      <c r="F36" s="46">
        <v>2097.2249999999999</v>
      </c>
      <c r="G36" s="21">
        <v>-2.8121329996305469E-2</v>
      </c>
      <c r="H36" s="46">
        <v>2142.6750000000002</v>
      </c>
      <c r="I36" s="21">
        <v>-2.1211803003255401E-2</v>
      </c>
    </row>
    <row r="37" spans="1:9" ht="16.5" x14ac:dyDescent="0.3">
      <c r="A37" s="37"/>
      <c r="B37" s="34" t="s">
        <v>27</v>
      </c>
      <c r="C37" s="15" t="s">
        <v>101</v>
      </c>
      <c r="D37" s="11" t="s">
        <v>161</v>
      </c>
      <c r="E37" s="46">
        <v>1945.98325</v>
      </c>
      <c r="F37" s="46">
        <v>1912.6669999999999</v>
      </c>
      <c r="G37" s="21">
        <v>-1.7120522491650473E-2</v>
      </c>
      <c r="H37" s="46">
        <v>1947.4</v>
      </c>
      <c r="I37" s="21">
        <v>-1.7835575639314045E-2</v>
      </c>
    </row>
    <row r="38" spans="1:9" ht="17.25" thickBot="1" x14ac:dyDescent="0.35">
      <c r="A38" s="38"/>
      <c r="B38" s="39" t="s">
        <v>28</v>
      </c>
      <c r="C38" s="15" t="s">
        <v>102</v>
      </c>
      <c r="D38" s="24" t="s">
        <v>161</v>
      </c>
      <c r="E38" s="49">
        <v>1356.1125</v>
      </c>
      <c r="F38" s="49">
        <v>1273.8625</v>
      </c>
      <c r="G38" s="23">
        <v>-6.0651310271087396E-2</v>
      </c>
      <c r="H38" s="49">
        <v>1295.175</v>
      </c>
      <c r="I38" s="23">
        <v>-1.6455305267627927E-2</v>
      </c>
    </row>
    <row r="39" spans="1:9" ht="15.75" customHeight="1" thickBot="1" x14ac:dyDescent="0.25">
      <c r="A39" s="159" t="s">
        <v>189</v>
      </c>
      <c r="B39" s="160"/>
      <c r="C39" s="160"/>
      <c r="D39" s="161"/>
      <c r="E39" s="86">
        <f>SUM(E34:E38)</f>
        <v>8077.9809999999998</v>
      </c>
      <c r="F39" s="109">
        <f>SUM(F34:F38)</f>
        <v>8027.6045000000004</v>
      </c>
      <c r="G39" s="110">
        <f t="shared" ref="G39" si="4">(F39-E39)/E39</f>
        <v>-6.2362736431293159E-3</v>
      </c>
      <c r="H39" s="109">
        <f>SUM(H34:H38)</f>
        <v>8297.15</v>
      </c>
      <c r="I39" s="111">
        <f t="shared" ref="I39" si="5">(F39-H39)/H39</f>
        <v>-3.2486516454445113E-2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34</v>
      </c>
      <c r="C41" s="15" t="s">
        <v>154</v>
      </c>
      <c r="D41" s="20" t="s">
        <v>161</v>
      </c>
      <c r="E41" s="46">
        <v>6105.6750000000002</v>
      </c>
      <c r="F41" s="46">
        <v>5790</v>
      </c>
      <c r="G41" s="21">
        <f t="shared" ref="G41:G46" si="6">(F41-E41)/E41</f>
        <v>-5.1701900281295711E-2</v>
      </c>
      <c r="H41" s="46">
        <v>5900</v>
      </c>
      <c r="I41" s="21">
        <f t="shared" ref="I41:I46" si="7">(F41-H41)/H41</f>
        <v>-1.864406779661017E-2</v>
      </c>
    </row>
    <row r="42" spans="1:9" ht="16.5" x14ac:dyDescent="0.3">
      <c r="A42" s="37"/>
      <c r="B42" s="34" t="s">
        <v>31</v>
      </c>
      <c r="C42" s="15" t="s">
        <v>105</v>
      </c>
      <c r="D42" s="11" t="s">
        <v>161</v>
      </c>
      <c r="E42" s="46">
        <v>26177.052861111111</v>
      </c>
      <c r="F42" s="46">
        <v>26620.522222222222</v>
      </c>
      <c r="G42" s="21">
        <f t="shared" si="6"/>
        <v>1.6941149313639242E-2</v>
      </c>
      <c r="H42" s="46">
        <v>26898.3</v>
      </c>
      <c r="I42" s="21">
        <f t="shared" si="7"/>
        <v>-1.0326964074970441E-2</v>
      </c>
    </row>
    <row r="43" spans="1:9" ht="16.5" x14ac:dyDescent="0.3">
      <c r="A43" s="37"/>
      <c r="B43" s="39" t="s">
        <v>35</v>
      </c>
      <c r="C43" s="15" t="s">
        <v>152</v>
      </c>
      <c r="D43" s="11" t="s">
        <v>161</v>
      </c>
      <c r="E43" s="57">
        <v>9968.4523809523816</v>
      </c>
      <c r="F43" s="57">
        <v>9968.3333333333339</v>
      </c>
      <c r="G43" s="21">
        <f t="shared" si="6"/>
        <v>-1.1942437451492536E-5</v>
      </c>
      <c r="H43" s="57">
        <v>9968.3333333333339</v>
      </c>
      <c r="I43" s="21">
        <f t="shared" si="7"/>
        <v>0</v>
      </c>
    </row>
    <row r="44" spans="1:9" ht="16.5" x14ac:dyDescent="0.3">
      <c r="A44" s="37"/>
      <c r="B44" s="34" t="s">
        <v>36</v>
      </c>
      <c r="C44" s="15" t="s">
        <v>153</v>
      </c>
      <c r="D44" s="11" t="s">
        <v>161</v>
      </c>
      <c r="E44" s="47">
        <v>11950</v>
      </c>
      <c r="F44" s="47">
        <v>12950</v>
      </c>
      <c r="G44" s="21">
        <f t="shared" si="6"/>
        <v>8.3682008368200833E-2</v>
      </c>
      <c r="H44" s="47">
        <v>12830</v>
      </c>
      <c r="I44" s="21">
        <f t="shared" si="7"/>
        <v>9.3530787217459086E-3</v>
      </c>
    </row>
    <row r="45" spans="1:9" ht="16.5" x14ac:dyDescent="0.3">
      <c r="A45" s="37"/>
      <c r="B45" s="34" t="s">
        <v>32</v>
      </c>
      <c r="C45" s="15" t="s">
        <v>106</v>
      </c>
      <c r="D45" s="11" t="s">
        <v>161</v>
      </c>
      <c r="E45" s="47">
        <v>14651.8</v>
      </c>
      <c r="F45" s="47">
        <v>15393.777777777777</v>
      </c>
      <c r="G45" s="21">
        <f t="shared" si="6"/>
        <v>5.0640725219957827E-2</v>
      </c>
      <c r="H45" s="47">
        <v>15027.111111111111</v>
      </c>
      <c r="I45" s="21">
        <f t="shared" si="7"/>
        <v>2.4400343083611803E-2</v>
      </c>
    </row>
    <row r="46" spans="1:9" ht="16.5" customHeight="1" thickBot="1" x14ac:dyDescent="0.35">
      <c r="A46" s="38"/>
      <c r="B46" s="34" t="s">
        <v>33</v>
      </c>
      <c r="C46" s="15" t="s">
        <v>107</v>
      </c>
      <c r="D46" s="24" t="s">
        <v>161</v>
      </c>
      <c r="E46" s="50">
        <v>10842.25</v>
      </c>
      <c r="F46" s="50">
        <v>10948.5</v>
      </c>
      <c r="G46" s="31">
        <f t="shared" si="6"/>
        <v>9.7996264612972405E-3</v>
      </c>
      <c r="H46" s="50">
        <v>10073.5</v>
      </c>
      <c r="I46" s="31">
        <f t="shared" si="7"/>
        <v>8.6861567479029136E-2</v>
      </c>
    </row>
    <row r="47" spans="1:9" ht="15.75" customHeight="1" thickBot="1" x14ac:dyDescent="0.25">
      <c r="A47" s="159" t="s">
        <v>190</v>
      </c>
      <c r="B47" s="160"/>
      <c r="C47" s="160"/>
      <c r="D47" s="161"/>
      <c r="E47" s="86">
        <f>SUM(E41:E46)</f>
        <v>79695.230242063495</v>
      </c>
      <c r="F47" s="86">
        <f>SUM(F41:F46)</f>
        <v>81671.133333333331</v>
      </c>
      <c r="G47" s="110">
        <f t="shared" ref="G47" si="8">(F47-E47)/E47</f>
        <v>2.4793241518573917E-2</v>
      </c>
      <c r="H47" s="109">
        <f>SUM(H41:H46)</f>
        <v>80697.244444444455</v>
      </c>
      <c r="I47" s="111">
        <f t="shared" ref="I47" si="9">(F47-H47)/H47</f>
        <v>1.206842805592134E-2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48</v>
      </c>
      <c r="C49" s="15" t="s">
        <v>157</v>
      </c>
      <c r="D49" s="20" t="s">
        <v>114</v>
      </c>
      <c r="E49" s="43">
        <v>18778.964071428571</v>
      </c>
      <c r="F49" s="43">
        <v>18424.682222222225</v>
      </c>
      <c r="G49" s="21">
        <f t="shared" ref="G49:G54" si="10">(F49-E49)/E49</f>
        <v>-1.8865888866860907E-2</v>
      </c>
      <c r="H49" s="43">
        <v>18816.34888888889</v>
      </c>
      <c r="I49" s="21">
        <f t="shared" ref="I49:I54" si="11">(F49-H49)/H49</f>
        <v>-2.0815231954906224E-2</v>
      </c>
    </row>
    <row r="50" spans="1:9" ht="16.5" x14ac:dyDescent="0.3">
      <c r="A50" s="37"/>
      <c r="B50" s="34" t="s">
        <v>45</v>
      </c>
      <c r="C50" s="15" t="s">
        <v>109</v>
      </c>
      <c r="D50" s="13" t="s">
        <v>108</v>
      </c>
      <c r="E50" s="47">
        <v>6545.2222222222217</v>
      </c>
      <c r="F50" s="47">
        <v>6331.666666666667</v>
      </c>
      <c r="G50" s="21">
        <f t="shared" si="10"/>
        <v>-3.262770129186672E-2</v>
      </c>
      <c r="H50" s="47">
        <v>6341.1111111111113</v>
      </c>
      <c r="I50" s="21">
        <f t="shared" si="11"/>
        <v>-1.4893989837042069E-3</v>
      </c>
    </row>
    <row r="51" spans="1:9" ht="16.5" x14ac:dyDescent="0.3">
      <c r="A51" s="37"/>
      <c r="B51" s="34" t="s">
        <v>46</v>
      </c>
      <c r="C51" s="15" t="s">
        <v>111</v>
      </c>
      <c r="D51" s="11" t="s">
        <v>110</v>
      </c>
      <c r="E51" s="47">
        <v>6035.1111111111113</v>
      </c>
      <c r="F51" s="47">
        <v>6144.2222222222226</v>
      </c>
      <c r="G51" s="21">
        <f t="shared" si="10"/>
        <v>1.8079387289196586E-2</v>
      </c>
      <c r="H51" s="47">
        <v>6144.4444444444443</v>
      </c>
      <c r="I51" s="21">
        <f t="shared" si="11"/>
        <v>-3.6166365280207095E-5</v>
      </c>
    </row>
    <row r="52" spans="1:9" ht="16.5" x14ac:dyDescent="0.3">
      <c r="A52" s="37"/>
      <c r="B52" s="34" t="s">
        <v>47</v>
      </c>
      <c r="C52" s="15" t="s">
        <v>113</v>
      </c>
      <c r="D52" s="11" t="s">
        <v>114</v>
      </c>
      <c r="E52" s="47">
        <v>19273.75</v>
      </c>
      <c r="F52" s="47">
        <v>19273.75</v>
      </c>
      <c r="G52" s="21">
        <f t="shared" si="10"/>
        <v>0</v>
      </c>
      <c r="H52" s="47">
        <v>19273.75</v>
      </c>
      <c r="I52" s="21">
        <f t="shared" si="11"/>
        <v>0</v>
      </c>
    </row>
    <row r="53" spans="1:9" ht="16.5" x14ac:dyDescent="0.3">
      <c r="A53" s="37"/>
      <c r="B53" s="34" t="s">
        <v>50</v>
      </c>
      <c r="C53" s="15" t="s">
        <v>159</v>
      </c>
      <c r="D53" s="13" t="s">
        <v>112</v>
      </c>
      <c r="E53" s="47">
        <v>24068.944444444445</v>
      </c>
      <c r="F53" s="47">
        <v>27101</v>
      </c>
      <c r="G53" s="21">
        <f t="shared" si="10"/>
        <v>0.12597376517919584</v>
      </c>
      <c r="H53" s="47">
        <v>27101</v>
      </c>
      <c r="I53" s="21">
        <f t="shared" si="11"/>
        <v>0</v>
      </c>
    </row>
    <row r="54" spans="1:9" ht="16.5" customHeight="1" thickBot="1" x14ac:dyDescent="0.35">
      <c r="A54" s="38"/>
      <c r="B54" s="34" t="s">
        <v>49</v>
      </c>
      <c r="C54" s="15" t="s">
        <v>158</v>
      </c>
      <c r="D54" s="12" t="s">
        <v>199</v>
      </c>
      <c r="E54" s="50">
        <v>1975.3571428571427</v>
      </c>
      <c r="F54" s="50">
        <v>2264.2857142857142</v>
      </c>
      <c r="G54" s="31">
        <f t="shared" si="10"/>
        <v>0.14626649792081006</v>
      </c>
      <c r="H54" s="50">
        <v>2204.1666666666665</v>
      </c>
      <c r="I54" s="31">
        <f t="shared" si="11"/>
        <v>2.727518228463412E-2</v>
      </c>
    </row>
    <row r="55" spans="1:9" ht="15.75" customHeight="1" thickBot="1" x14ac:dyDescent="0.25">
      <c r="A55" s="159" t="s">
        <v>191</v>
      </c>
      <c r="B55" s="160"/>
      <c r="C55" s="160"/>
      <c r="D55" s="161"/>
      <c r="E55" s="86">
        <f>SUM(E49:E54)</f>
        <v>76677.348992063504</v>
      </c>
      <c r="F55" s="86">
        <f>SUM(F49:F54)</f>
        <v>79539.606825396826</v>
      </c>
      <c r="G55" s="110">
        <f t="shared" ref="G55" si="12">(F55-E55)/E55</f>
        <v>3.7328596658050613E-2</v>
      </c>
      <c r="H55" s="86">
        <f>SUM(H49:H54)</f>
        <v>79880.821111111116</v>
      </c>
      <c r="I55" s="111">
        <f t="shared" ref="I55" si="13">(F55-H55)/H55</f>
        <v>-4.2715420418585094E-3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43</v>
      </c>
      <c r="C57" s="19" t="s">
        <v>119</v>
      </c>
      <c r="D57" s="20" t="s">
        <v>114</v>
      </c>
      <c r="E57" s="43">
        <v>4619.479166666667</v>
      </c>
      <c r="F57" s="43">
        <v>4384.75</v>
      </c>
      <c r="G57" s="22">
        <f t="shared" ref="G57:G65" si="14">(F57-E57)/E57</f>
        <v>-5.0812907299253675E-2</v>
      </c>
      <c r="H57" s="43">
        <v>4761.666666666667</v>
      </c>
      <c r="I57" s="22">
        <f t="shared" ref="I57:I65" si="15">(F57-H57)/H57</f>
        <v>-7.9156457822891199E-2</v>
      </c>
    </row>
    <row r="58" spans="1:9" ht="16.5" x14ac:dyDescent="0.3">
      <c r="A58" s="118"/>
      <c r="B58" s="99" t="s">
        <v>40</v>
      </c>
      <c r="C58" s="15" t="s">
        <v>117</v>
      </c>
      <c r="D58" s="11" t="s">
        <v>114</v>
      </c>
      <c r="E58" s="47">
        <v>2044.5833333333333</v>
      </c>
      <c r="F58" s="70">
        <v>2015</v>
      </c>
      <c r="G58" s="21">
        <f t="shared" si="14"/>
        <v>-1.4469125738740539E-2</v>
      </c>
      <c r="H58" s="70">
        <v>2031.6666666666667</v>
      </c>
      <c r="I58" s="21">
        <f t="shared" si="15"/>
        <v>-8.2034454470878131E-3</v>
      </c>
    </row>
    <row r="59" spans="1:9" ht="16.5" x14ac:dyDescent="0.3">
      <c r="A59" s="118"/>
      <c r="B59" s="99" t="s">
        <v>38</v>
      </c>
      <c r="C59" s="15" t="s">
        <v>115</v>
      </c>
      <c r="D59" s="11" t="s">
        <v>114</v>
      </c>
      <c r="E59" s="47">
        <v>3750</v>
      </c>
      <c r="F59" s="70">
        <v>3750</v>
      </c>
      <c r="G59" s="21">
        <f t="shared" si="14"/>
        <v>0</v>
      </c>
      <c r="H59" s="70">
        <v>3750</v>
      </c>
      <c r="I59" s="21">
        <f t="shared" si="15"/>
        <v>0</v>
      </c>
    </row>
    <row r="60" spans="1:9" ht="16.5" x14ac:dyDescent="0.3">
      <c r="A60" s="118"/>
      <c r="B60" s="99" t="s">
        <v>39</v>
      </c>
      <c r="C60" s="15" t="s">
        <v>116</v>
      </c>
      <c r="D60" s="11" t="s">
        <v>114</v>
      </c>
      <c r="E60" s="47">
        <v>3908.0000000000005</v>
      </c>
      <c r="F60" s="70">
        <v>3303.5714285714284</v>
      </c>
      <c r="G60" s="21">
        <f t="shared" si="14"/>
        <v>-0.15466442462348309</v>
      </c>
      <c r="H60" s="70">
        <v>3303.5714285714284</v>
      </c>
      <c r="I60" s="21">
        <f t="shared" si="15"/>
        <v>0</v>
      </c>
    </row>
    <row r="61" spans="1:9" ht="16.5" x14ac:dyDescent="0.3">
      <c r="A61" s="118"/>
      <c r="B61" s="99" t="s">
        <v>42</v>
      </c>
      <c r="C61" s="15" t="s">
        <v>198</v>
      </c>
      <c r="D61" s="11" t="s">
        <v>114</v>
      </c>
      <c r="E61" s="47">
        <v>2108.75</v>
      </c>
      <c r="F61" s="105">
        <v>2073.3333333333335</v>
      </c>
      <c r="G61" s="21">
        <f t="shared" si="14"/>
        <v>-1.6795099782651576E-2</v>
      </c>
      <c r="H61" s="105">
        <v>2073.3333333333335</v>
      </c>
      <c r="I61" s="21">
        <f t="shared" si="15"/>
        <v>0</v>
      </c>
    </row>
    <row r="62" spans="1:9" ht="17.25" thickBot="1" x14ac:dyDescent="0.35">
      <c r="A62" s="118"/>
      <c r="B62" s="100" t="s">
        <v>55</v>
      </c>
      <c r="C62" s="16" t="s">
        <v>122</v>
      </c>
      <c r="D62" s="12" t="s">
        <v>120</v>
      </c>
      <c r="E62" s="50">
        <v>4707.45</v>
      </c>
      <c r="F62" s="73">
        <v>5039.5</v>
      </c>
      <c r="G62" s="29">
        <f t="shared" si="14"/>
        <v>7.053712731946174E-2</v>
      </c>
      <c r="H62" s="73">
        <v>5039.5</v>
      </c>
      <c r="I62" s="29">
        <f t="shared" si="15"/>
        <v>0</v>
      </c>
    </row>
    <row r="63" spans="1:9" ht="16.5" x14ac:dyDescent="0.3">
      <c r="A63" s="118"/>
      <c r="B63" s="101" t="s">
        <v>56</v>
      </c>
      <c r="C63" s="14" t="s">
        <v>123</v>
      </c>
      <c r="D63" s="11" t="s">
        <v>120</v>
      </c>
      <c r="E63" s="43">
        <v>18730.5</v>
      </c>
      <c r="F63" s="68">
        <v>21480</v>
      </c>
      <c r="G63" s="21">
        <f t="shared" si="14"/>
        <v>0.14679266437094579</v>
      </c>
      <c r="H63" s="68">
        <v>21480</v>
      </c>
      <c r="I63" s="21">
        <f t="shared" si="15"/>
        <v>0</v>
      </c>
    </row>
    <row r="64" spans="1:9" ht="16.5" x14ac:dyDescent="0.3">
      <c r="A64" s="118"/>
      <c r="B64" s="99" t="s">
        <v>41</v>
      </c>
      <c r="C64" s="15" t="s">
        <v>118</v>
      </c>
      <c r="D64" s="13" t="s">
        <v>114</v>
      </c>
      <c r="E64" s="47">
        <v>5500</v>
      </c>
      <c r="F64" s="70">
        <v>4515</v>
      </c>
      <c r="G64" s="21">
        <f t="shared" si="14"/>
        <v>-0.17909090909090908</v>
      </c>
      <c r="H64" s="70">
        <v>4507.5</v>
      </c>
      <c r="I64" s="21">
        <f t="shared" si="15"/>
        <v>1.6638935108153079E-3</v>
      </c>
    </row>
    <row r="65" spans="1:9" ht="16.5" customHeight="1" thickBot="1" x14ac:dyDescent="0.35">
      <c r="A65" s="119"/>
      <c r="B65" s="100" t="s">
        <v>54</v>
      </c>
      <c r="C65" s="16" t="s">
        <v>121</v>
      </c>
      <c r="D65" s="12" t="s">
        <v>120</v>
      </c>
      <c r="E65" s="50">
        <v>5361.25</v>
      </c>
      <c r="F65" s="73">
        <v>5188.75</v>
      </c>
      <c r="G65" s="29">
        <f t="shared" si="14"/>
        <v>-3.2175332245278618E-2</v>
      </c>
      <c r="H65" s="73">
        <v>5138.75</v>
      </c>
      <c r="I65" s="29">
        <f t="shared" si="15"/>
        <v>9.7299927025054737E-3</v>
      </c>
    </row>
    <row r="66" spans="1:9" ht="15.75" customHeight="1" thickBot="1" x14ac:dyDescent="0.25">
      <c r="A66" s="159" t="s">
        <v>192</v>
      </c>
      <c r="B66" s="174"/>
      <c r="C66" s="174"/>
      <c r="D66" s="175"/>
      <c r="E66" s="106">
        <f>SUM(E57:E65)</f>
        <v>50730.012499999997</v>
      </c>
      <c r="F66" s="106">
        <f>SUM(F57:F65)</f>
        <v>51749.904761904763</v>
      </c>
      <c r="G66" s="108">
        <f t="shared" ref="G66" si="16">(F66-E66)/E66</f>
        <v>2.0104317181170936E-2</v>
      </c>
      <c r="H66" s="106">
        <f>SUM(H57:H65)</f>
        <v>52085.988095238099</v>
      </c>
      <c r="I66" s="111">
        <f t="shared" ref="I66" si="17">(F66-H66)/H66</f>
        <v>-6.4524711083298386E-3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63</v>
      </c>
      <c r="C68" s="15" t="s">
        <v>132</v>
      </c>
      <c r="D68" s="20" t="s">
        <v>126</v>
      </c>
      <c r="E68" s="43">
        <v>3635.7</v>
      </c>
      <c r="F68" s="54">
        <v>3827.5555555555557</v>
      </c>
      <c r="G68" s="21">
        <f t="shared" ref="G68:G73" si="18">(F68-E68)/E68</f>
        <v>5.2769908286040064E-2</v>
      </c>
      <c r="H68" s="54">
        <v>3912.5</v>
      </c>
      <c r="I68" s="21">
        <f t="shared" ref="I68:I73" si="19">(F68-H68)/H68</f>
        <v>-2.1711040113595998E-2</v>
      </c>
    </row>
    <row r="69" spans="1:9" ht="16.5" x14ac:dyDescent="0.3">
      <c r="A69" s="37"/>
      <c r="B69" s="34" t="s">
        <v>59</v>
      </c>
      <c r="C69" s="15" t="s">
        <v>128</v>
      </c>
      <c r="D69" s="13" t="s">
        <v>124</v>
      </c>
      <c r="E69" s="47">
        <v>6376.5</v>
      </c>
      <c r="F69" s="46">
        <v>6430.5</v>
      </c>
      <c r="G69" s="21">
        <f t="shared" si="18"/>
        <v>8.4685956245589278E-3</v>
      </c>
      <c r="H69" s="46">
        <v>6430.5</v>
      </c>
      <c r="I69" s="21">
        <f t="shared" si="19"/>
        <v>0</v>
      </c>
    </row>
    <row r="70" spans="1:9" ht="16.5" x14ac:dyDescent="0.3">
      <c r="A70" s="37"/>
      <c r="B70" s="34" t="s">
        <v>60</v>
      </c>
      <c r="C70" s="15" t="s">
        <v>129</v>
      </c>
      <c r="D70" s="13" t="s">
        <v>215</v>
      </c>
      <c r="E70" s="47">
        <v>47046.625</v>
      </c>
      <c r="F70" s="46">
        <v>47046.625</v>
      </c>
      <c r="G70" s="21">
        <f t="shared" si="18"/>
        <v>0</v>
      </c>
      <c r="H70" s="46">
        <v>47046.625</v>
      </c>
      <c r="I70" s="21">
        <f t="shared" si="19"/>
        <v>0</v>
      </c>
    </row>
    <row r="71" spans="1:9" ht="16.5" x14ac:dyDescent="0.3">
      <c r="A71" s="37"/>
      <c r="B71" s="34" t="s">
        <v>61</v>
      </c>
      <c r="C71" s="15" t="s">
        <v>130</v>
      </c>
      <c r="D71" s="13" t="s">
        <v>216</v>
      </c>
      <c r="E71" s="47">
        <v>12111.875</v>
      </c>
      <c r="F71" s="46">
        <v>10658.75</v>
      </c>
      <c r="G71" s="21">
        <f t="shared" si="18"/>
        <v>-0.11997523092006812</v>
      </c>
      <c r="H71" s="46">
        <v>10658.75</v>
      </c>
      <c r="I71" s="21">
        <f t="shared" si="19"/>
        <v>0</v>
      </c>
    </row>
    <row r="72" spans="1:9" ht="16.5" x14ac:dyDescent="0.3">
      <c r="A72" s="37"/>
      <c r="B72" s="34" t="s">
        <v>62</v>
      </c>
      <c r="C72" s="15" t="s">
        <v>131</v>
      </c>
      <c r="D72" s="13" t="s">
        <v>125</v>
      </c>
      <c r="E72" s="47">
        <v>7350.8888888888887</v>
      </c>
      <c r="F72" s="46">
        <v>7871.5</v>
      </c>
      <c r="G72" s="21">
        <f t="shared" si="18"/>
        <v>7.0822878563439065E-2</v>
      </c>
      <c r="H72" s="46">
        <v>7871.5</v>
      </c>
      <c r="I72" s="21">
        <f t="shared" si="19"/>
        <v>0</v>
      </c>
    </row>
    <row r="73" spans="1:9" ht="16.5" customHeight="1" thickBot="1" x14ac:dyDescent="0.35">
      <c r="A73" s="37"/>
      <c r="B73" s="34" t="s">
        <v>64</v>
      </c>
      <c r="C73" s="15" t="s">
        <v>133</v>
      </c>
      <c r="D73" s="12" t="s">
        <v>127</v>
      </c>
      <c r="E73" s="50">
        <v>3438.7738095238096</v>
      </c>
      <c r="F73" s="58">
        <v>3640</v>
      </c>
      <c r="G73" s="31">
        <f t="shared" si="18"/>
        <v>5.851684397470025E-2</v>
      </c>
      <c r="H73" s="58">
        <v>3640</v>
      </c>
      <c r="I73" s="31">
        <f t="shared" si="19"/>
        <v>0</v>
      </c>
    </row>
    <row r="74" spans="1:9" ht="15.75" customHeight="1" thickBot="1" x14ac:dyDescent="0.25">
      <c r="A74" s="159" t="s">
        <v>214</v>
      </c>
      <c r="B74" s="160"/>
      <c r="C74" s="160"/>
      <c r="D74" s="161"/>
      <c r="E74" s="86">
        <f>SUM(E68:E73)</f>
        <v>79960.362698412704</v>
      </c>
      <c r="F74" s="86">
        <f>SUM(F68:F73)</f>
        <v>79474.930555555562</v>
      </c>
      <c r="G74" s="110">
        <f t="shared" ref="G74" si="20">(F74-E74)/E74</f>
        <v>-6.0709097167061547E-3</v>
      </c>
      <c r="H74" s="86">
        <f>SUM(H68:H73)</f>
        <v>79559.875</v>
      </c>
      <c r="I74" s="111">
        <f t="shared" ref="I74" si="21">(F74-H74)/H74</f>
        <v>-1.067679460839248E-3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68</v>
      </c>
      <c r="C76" s="18" t="s">
        <v>138</v>
      </c>
      <c r="D76" s="20" t="s">
        <v>134</v>
      </c>
      <c r="E76" s="43">
        <v>3607.5</v>
      </c>
      <c r="F76" s="43">
        <v>3725.8</v>
      </c>
      <c r="G76" s="21">
        <f>(F76-E76)/E76</f>
        <v>3.2792792792792846E-2</v>
      </c>
      <c r="H76" s="43">
        <v>3725.8</v>
      </c>
      <c r="I76" s="21">
        <f>(F76-H76)/H76</f>
        <v>0</v>
      </c>
    </row>
    <row r="77" spans="1:9" ht="16.5" x14ac:dyDescent="0.3">
      <c r="A77" s="37"/>
      <c r="B77" s="34" t="s">
        <v>67</v>
      </c>
      <c r="C77" s="15" t="s">
        <v>139</v>
      </c>
      <c r="D77" s="13" t="s">
        <v>135</v>
      </c>
      <c r="E77" s="47">
        <v>2690</v>
      </c>
      <c r="F77" s="47">
        <v>2780.3333333333335</v>
      </c>
      <c r="G77" s="21">
        <f>(F77-E77)/E77</f>
        <v>3.3581164807930663E-2</v>
      </c>
      <c r="H77" s="47">
        <v>2780.3333333333335</v>
      </c>
      <c r="I77" s="21">
        <f>(F77-H77)/H77</f>
        <v>0</v>
      </c>
    </row>
    <row r="78" spans="1:9" ht="16.5" x14ac:dyDescent="0.3">
      <c r="A78" s="37"/>
      <c r="B78" s="34" t="s">
        <v>69</v>
      </c>
      <c r="C78" s="15" t="s">
        <v>140</v>
      </c>
      <c r="D78" s="13" t="s">
        <v>136</v>
      </c>
      <c r="E78" s="47">
        <v>1318.3333333333333</v>
      </c>
      <c r="F78" s="47">
        <v>1323.7777777777778</v>
      </c>
      <c r="G78" s="21">
        <f>(F78-E78)/E78</f>
        <v>4.12979351032458E-3</v>
      </c>
      <c r="H78" s="47">
        <v>1323.7777777777778</v>
      </c>
      <c r="I78" s="21">
        <f>(F78-H78)/H78</f>
        <v>0</v>
      </c>
    </row>
    <row r="79" spans="1:9" ht="16.5" x14ac:dyDescent="0.3">
      <c r="A79" s="37"/>
      <c r="B79" s="34" t="s">
        <v>70</v>
      </c>
      <c r="C79" s="15" t="s">
        <v>141</v>
      </c>
      <c r="D79" s="13" t="s">
        <v>137</v>
      </c>
      <c r="E79" s="47">
        <v>2118.9652777777778</v>
      </c>
      <c r="F79" s="47">
        <v>2218.3000000000002</v>
      </c>
      <c r="G79" s="21">
        <f>(F79-E79)/E79</f>
        <v>4.6878881529572605E-2</v>
      </c>
      <c r="H79" s="47">
        <v>2218.3000000000002</v>
      </c>
      <c r="I79" s="21">
        <f>(F79-H79)/H79</f>
        <v>0</v>
      </c>
    </row>
    <row r="80" spans="1:9" ht="16.5" customHeight="1" thickBot="1" x14ac:dyDescent="0.35">
      <c r="A80" s="38"/>
      <c r="B80" s="34" t="s">
        <v>71</v>
      </c>
      <c r="C80" s="15" t="s">
        <v>200</v>
      </c>
      <c r="D80" s="12" t="s">
        <v>134</v>
      </c>
      <c r="E80" s="50">
        <v>1635.875</v>
      </c>
      <c r="F80" s="50">
        <v>1645.5</v>
      </c>
      <c r="G80" s="21">
        <f>(F80-E80)/E80</f>
        <v>5.8837013830518835E-3</v>
      </c>
      <c r="H80" s="50">
        <v>1645.5</v>
      </c>
      <c r="I80" s="21">
        <f>(F80-H80)/H80</f>
        <v>0</v>
      </c>
    </row>
    <row r="81" spans="1:11" ht="15.75" customHeight="1" thickBot="1" x14ac:dyDescent="0.25">
      <c r="A81" s="159" t="s">
        <v>193</v>
      </c>
      <c r="B81" s="160"/>
      <c r="C81" s="160"/>
      <c r="D81" s="161"/>
      <c r="E81" s="86">
        <f>SUM(E76:E80)</f>
        <v>11370.673611111111</v>
      </c>
      <c r="F81" s="86">
        <f>SUM(F76:F80)</f>
        <v>11693.711111111112</v>
      </c>
      <c r="G81" s="110">
        <f t="shared" ref="G81" si="22">(F81-E81)/E81</f>
        <v>2.8409706500091336E-2</v>
      </c>
      <c r="H81" s="86">
        <f>SUM(H76:H80)</f>
        <v>11693.711111111112</v>
      </c>
      <c r="I81" s="111">
        <f t="shared" ref="I81" si="23">(F81-H81)/H81</f>
        <v>0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1466.4285714285713</v>
      </c>
      <c r="F83" s="43">
        <v>1466.4285714285713</v>
      </c>
      <c r="G83" s="22">
        <f t="shared" ref="G83:G89" si="24">(F83-E83)/E83</f>
        <v>0</v>
      </c>
      <c r="H83" s="43">
        <v>1466.4285714285713</v>
      </c>
      <c r="I83" s="22">
        <f t="shared" ref="I83:I89" si="25">(F83-H83)/H83</f>
        <v>0</v>
      </c>
    </row>
    <row r="84" spans="1:11" ht="16.5" x14ac:dyDescent="0.3">
      <c r="A84" s="37"/>
      <c r="B84" s="34" t="s">
        <v>76</v>
      </c>
      <c r="C84" s="15" t="s">
        <v>143</v>
      </c>
      <c r="D84" s="11" t="s">
        <v>161</v>
      </c>
      <c r="E84" s="47">
        <v>1431.075</v>
      </c>
      <c r="F84" s="32">
        <v>1266.6666666666667</v>
      </c>
      <c r="G84" s="21">
        <f t="shared" si="24"/>
        <v>-0.11488449825014992</v>
      </c>
      <c r="H84" s="32">
        <v>1266.6666666666667</v>
      </c>
      <c r="I84" s="21">
        <f t="shared" si="25"/>
        <v>0</v>
      </c>
    </row>
    <row r="85" spans="1:11" ht="16.5" x14ac:dyDescent="0.3">
      <c r="A85" s="37"/>
      <c r="B85" s="34" t="s">
        <v>75</v>
      </c>
      <c r="C85" s="15" t="s">
        <v>148</v>
      </c>
      <c r="D85" s="13" t="s">
        <v>145</v>
      </c>
      <c r="E85" s="47">
        <v>882</v>
      </c>
      <c r="F85" s="47">
        <v>808.5</v>
      </c>
      <c r="G85" s="21">
        <f t="shared" si="24"/>
        <v>-8.3333333333333329E-2</v>
      </c>
      <c r="H85" s="47">
        <v>808.5</v>
      </c>
      <c r="I85" s="21">
        <f t="shared" si="25"/>
        <v>0</v>
      </c>
    </row>
    <row r="86" spans="1:11" ht="16.5" x14ac:dyDescent="0.3">
      <c r="A86" s="37"/>
      <c r="B86" s="34" t="s">
        <v>77</v>
      </c>
      <c r="C86" s="15" t="s">
        <v>146</v>
      </c>
      <c r="D86" s="13" t="s">
        <v>162</v>
      </c>
      <c r="E86" s="47">
        <v>1454.7777777777778</v>
      </c>
      <c r="F86" s="47">
        <v>1531.3</v>
      </c>
      <c r="G86" s="21">
        <f t="shared" si="24"/>
        <v>5.2600626288856575E-2</v>
      </c>
      <c r="H86" s="47">
        <v>1531.3</v>
      </c>
      <c r="I86" s="21">
        <f t="shared" si="25"/>
        <v>0</v>
      </c>
    </row>
    <row r="87" spans="1:11" ht="16.5" x14ac:dyDescent="0.3">
      <c r="A87" s="37"/>
      <c r="B87" s="34" t="s">
        <v>78</v>
      </c>
      <c r="C87" s="15" t="s">
        <v>149</v>
      </c>
      <c r="D87" s="25" t="s">
        <v>147</v>
      </c>
      <c r="E87" s="61">
        <v>1743.2</v>
      </c>
      <c r="F87" s="61">
        <v>1932.8</v>
      </c>
      <c r="G87" s="21">
        <f t="shared" si="24"/>
        <v>0.10876548875631017</v>
      </c>
      <c r="H87" s="61">
        <v>1932.8</v>
      </c>
      <c r="I87" s="21">
        <f t="shared" si="25"/>
        <v>0</v>
      </c>
    </row>
    <row r="88" spans="1:11" ht="16.5" x14ac:dyDescent="0.3">
      <c r="A88" s="37"/>
      <c r="B88" s="34" t="s">
        <v>79</v>
      </c>
      <c r="C88" s="15" t="s">
        <v>155</v>
      </c>
      <c r="D88" s="25" t="s">
        <v>156</v>
      </c>
      <c r="E88" s="61">
        <v>8625</v>
      </c>
      <c r="F88" s="61">
        <v>8830</v>
      </c>
      <c r="G88" s="21">
        <f t="shared" si="24"/>
        <v>2.3768115942028985E-2</v>
      </c>
      <c r="H88" s="61">
        <v>8830</v>
      </c>
      <c r="I88" s="21">
        <f t="shared" si="25"/>
        <v>0</v>
      </c>
    </row>
    <row r="89" spans="1:11" ht="16.5" customHeight="1" thickBot="1" x14ac:dyDescent="0.35">
      <c r="A89" s="35"/>
      <c r="B89" s="36" t="s">
        <v>80</v>
      </c>
      <c r="C89" s="16" t="s">
        <v>151</v>
      </c>
      <c r="D89" s="12" t="s">
        <v>150</v>
      </c>
      <c r="E89" s="50">
        <v>3868.45</v>
      </c>
      <c r="F89" s="50">
        <v>3995.8888888888887</v>
      </c>
      <c r="G89" s="23">
        <f t="shared" si="24"/>
        <v>3.2943139730095744E-2</v>
      </c>
      <c r="H89" s="50">
        <v>3988.8</v>
      </c>
      <c r="I89" s="23">
        <f t="shared" si="25"/>
        <v>1.7771983776796291E-3</v>
      </c>
    </row>
    <row r="90" spans="1:11" ht="15.75" customHeight="1" thickBot="1" x14ac:dyDescent="0.25">
      <c r="A90" s="159" t="s">
        <v>194</v>
      </c>
      <c r="B90" s="160"/>
      <c r="C90" s="160"/>
      <c r="D90" s="161"/>
      <c r="E90" s="86">
        <f>SUM(E83:E89)</f>
        <v>19470.931349206348</v>
      </c>
      <c r="F90" s="86">
        <f>SUM(F83:F89)</f>
        <v>19831.584126984126</v>
      </c>
      <c r="G90" s="120">
        <f t="shared" ref="G90:G91" si="26">(F90-E90)/E90</f>
        <v>1.852262592423335E-2</v>
      </c>
      <c r="H90" s="86">
        <f>SUM(H83:H89)</f>
        <v>19824.495238095238</v>
      </c>
      <c r="I90" s="111">
        <f t="shared" ref="I90:I91" si="27">(F90-H90)/H90</f>
        <v>3.5758231439181424E-4</v>
      </c>
    </row>
    <row r="91" spans="1:11" ht="15.75" customHeight="1" thickBot="1" x14ac:dyDescent="0.25">
      <c r="A91" s="159" t="s">
        <v>195</v>
      </c>
      <c r="B91" s="160"/>
      <c r="C91" s="160"/>
      <c r="D91" s="161"/>
      <c r="E91" s="106">
        <f>SUM(E90+E81+E74+E66+E55+E47+E39+E32)</f>
        <v>343883.31269841269</v>
      </c>
      <c r="F91" s="106">
        <f>SUM(F32,F39,F47,F55,F66,F74,F81,F90)</f>
        <v>352585.67621428566</v>
      </c>
      <c r="G91" s="108">
        <f t="shared" si="26"/>
        <v>2.5306152391014646E-2</v>
      </c>
      <c r="H91" s="106">
        <f>SUM(H32,H39,H47,H55,H66,H74,H81,H90)</f>
        <v>350752.06466666667</v>
      </c>
      <c r="I91" s="121">
        <f t="shared" si="27"/>
        <v>5.2276571753370584E-3</v>
      </c>
      <c r="J91" s="122"/>
    </row>
    <row r="92" spans="1:11" x14ac:dyDescent="0.25">
      <c r="E92" s="123"/>
      <c r="F92" s="123"/>
      <c r="K92" s="124"/>
    </row>
    <row r="95" spans="1:11" x14ac:dyDescent="0.25">
      <c r="E95" s="139"/>
      <c r="F95" s="139"/>
      <c r="G95" s="139"/>
      <c r="H95" s="139"/>
      <c r="I95" s="139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opLeftCell="A4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4.875" style="9" customWidth="1"/>
    <col min="3" max="3" width="31.25" customWidth="1"/>
    <col min="4" max="4" width="13.125" customWidth="1"/>
    <col min="5" max="5" width="11.25" customWidth="1"/>
    <col min="6" max="6" width="13.125" customWidth="1"/>
    <col min="7" max="7" width="10.1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5" t="s">
        <v>205</v>
      </c>
      <c r="B9" s="26"/>
      <c r="C9" s="26"/>
      <c r="D9" s="26"/>
      <c r="E9" s="144"/>
      <c r="F9" s="14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220</v>
      </c>
    </row>
    <row r="12" spans="1:9" ht="15.75" thickBot="1" x14ac:dyDescent="0.3"/>
    <row r="13" spans="1:9" ht="24.75" customHeight="1" x14ac:dyDescent="0.2">
      <c r="A13" s="153" t="s">
        <v>3</v>
      </c>
      <c r="B13" s="153"/>
      <c r="C13" s="155" t="s">
        <v>0</v>
      </c>
      <c r="D13" s="149" t="s">
        <v>207</v>
      </c>
      <c r="E13" s="149" t="s">
        <v>208</v>
      </c>
      <c r="F13" s="149" t="s">
        <v>209</v>
      </c>
      <c r="G13" s="149" t="s">
        <v>210</v>
      </c>
      <c r="H13" s="149" t="s">
        <v>211</v>
      </c>
      <c r="I13" s="149" t="s">
        <v>212</v>
      </c>
    </row>
    <row r="14" spans="1:9" ht="24.75" customHeight="1" thickBot="1" x14ac:dyDescent="0.25">
      <c r="A14" s="154"/>
      <c r="B14" s="154"/>
      <c r="C14" s="156"/>
      <c r="D14" s="169"/>
      <c r="E14" s="169"/>
      <c r="F14" s="169"/>
      <c r="G14" s="150"/>
      <c r="H14" s="169"/>
      <c r="I14" s="169"/>
    </row>
    <row r="15" spans="1:9" ht="17.25" customHeight="1" thickBot="1" x14ac:dyDescent="0.3">
      <c r="A15" s="90" t="s">
        <v>24</v>
      </c>
      <c r="B15" s="129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0" t="s">
        <v>4</v>
      </c>
      <c r="C16" s="14" t="s">
        <v>163</v>
      </c>
      <c r="D16" s="135">
        <v>1500</v>
      </c>
      <c r="E16" s="135">
        <v>2000</v>
      </c>
      <c r="F16" s="135">
        <v>2000</v>
      </c>
      <c r="G16" s="135">
        <v>2000</v>
      </c>
      <c r="H16" s="136">
        <v>1500</v>
      </c>
      <c r="I16" s="83">
        <v>1800</v>
      </c>
    </row>
    <row r="17" spans="1:9" ht="16.5" x14ac:dyDescent="0.3">
      <c r="A17" s="92"/>
      <c r="B17" s="141" t="s">
        <v>5</v>
      </c>
      <c r="C17" s="15" t="s">
        <v>164</v>
      </c>
      <c r="D17" s="93">
        <v>3250</v>
      </c>
      <c r="E17" s="93">
        <v>1500</v>
      </c>
      <c r="F17" s="93">
        <v>3000</v>
      </c>
      <c r="G17" s="93">
        <v>2750</v>
      </c>
      <c r="H17" s="32">
        <v>2083</v>
      </c>
      <c r="I17" s="83">
        <v>2516.6</v>
      </c>
    </row>
    <row r="18" spans="1:9" ht="16.5" x14ac:dyDescent="0.3">
      <c r="A18" s="92"/>
      <c r="B18" s="141" t="s">
        <v>6</v>
      </c>
      <c r="C18" s="15" t="s">
        <v>165</v>
      </c>
      <c r="D18" s="93">
        <v>1416.67</v>
      </c>
      <c r="E18" s="93">
        <v>2000</v>
      </c>
      <c r="F18" s="93">
        <v>1500</v>
      </c>
      <c r="G18" s="93">
        <v>2000</v>
      </c>
      <c r="H18" s="32">
        <v>1500</v>
      </c>
      <c r="I18" s="83">
        <v>1683.3340000000001</v>
      </c>
    </row>
    <row r="19" spans="1:9" ht="16.5" x14ac:dyDescent="0.3">
      <c r="A19" s="92"/>
      <c r="B19" s="141" t="s">
        <v>7</v>
      </c>
      <c r="C19" s="15" t="s">
        <v>166</v>
      </c>
      <c r="D19" s="93">
        <v>666.67</v>
      </c>
      <c r="E19" s="93">
        <v>750</v>
      </c>
      <c r="F19" s="93">
        <v>1500</v>
      </c>
      <c r="G19" s="93">
        <v>825</v>
      </c>
      <c r="H19" s="32">
        <v>916</v>
      </c>
      <c r="I19" s="83">
        <v>931.53399999999999</v>
      </c>
    </row>
    <row r="20" spans="1:9" ht="16.5" x14ac:dyDescent="0.3">
      <c r="A20" s="92"/>
      <c r="B20" s="141" t="s">
        <v>8</v>
      </c>
      <c r="C20" s="15" t="s">
        <v>167</v>
      </c>
      <c r="D20" s="93">
        <v>1916.67</v>
      </c>
      <c r="E20" s="93">
        <v>2500</v>
      </c>
      <c r="F20" s="93">
        <v>2500</v>
      </c>
      <c r="G20" s="93">
        <v>3000</v>
      </c>
      <c r="H20" s="32">
        <v>2166</v>
      </c>
      <c r="I20" s="83">
        <v>2416.5340000000001</v>
      </c>
    </row>
    <row r="21" spans="1:9" ht="16.5" x14ac:dyDescent="0.3">
      <c r="A21" s="92"/>
      <c r="B21" s="141" t="s">
        <v>9</v>
      </c>
      <c r="C21" s="15" t="s">
        <v>168</v>
      </c>
      <c r="D21" s="93">
        <v>1666.67</v>
      </c>
      <c r="E21" s="93">
        <v>1750</v>
      </c>
      <c r="F21" s="93">
        <v>2000</v>
      </c>
      <c r="G21" s="93">
        <v>2000</v>
      </c>
      <c r="H21" s="32">
        <v>2000</v>
      </c>
      <c r="I21" s="83">
        <v>1883.3340000000001</v>
      </c>
    </row>
    <row r="22" spans="1:9" ht="16.5" x14ac:dyDescent="0.3">
      <c r="A22" s="92"/>
      <c r="B22" s="141" t="s">
        <v>10</v>
      </c>
      <c r="C22" s="15" t="s">
        <v>169</v>
      </c>
      <c r="D22" s="93">
        <v>1333.33</v>
      </c>
      <c r="E22" s="93">
        <v>1500</v>
      </c>
      <c r="F22" s="93">
        <v>1500</v>
      </c>
      <c r="G22" s="93">
        <v>1375</v>
      </c>
      <c r="H22" s="32">
        <v>1250</v>
      </c>
      <c r="I22" s="83">
        <v>1391.6659999999999</v>
      </c>
    </row>
    <row r="23" spans="1:9" ht="16.5" x14ac:dyDescent="0.3">
      <c r="A23" s="92"/>
      <c r="B23" s="141" t="s">
        <v>11</v>
      </c>
      <c r="C23" s="15" t="s">
        <v>170</v>
      </c>
      <c r="D23" s="93">
        <v>350</v>
      </c>
      <c r="E23" s="93">
        <v>350</v>
      </c>
      <c r="F23" s="93">
        <v>500</v>
      </c>
      <c r="G23" s="93">
        <v>500</v>
      </c>
      <c r="H23" s="32">
        <v>383</v>
      </c>
      <c r="I23" s="83">
        <v>416.6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350</v>
      </c>
      <c r="F24" s="93">
        <v>500</v>
      </c>
      <c r="G24" s="93">
        <v>500</v>
      </c>
      <c r="H24" s="32">
        <v>500</v>
      </c>
      <c r="I24" s="83">
        <v>462.5</v>
      </c>
    </row>
    <row r="25" spans="1:9" ht="16.5" x14ac:dyDescent="0.3">
      <c r="A25" s="92"/>
      <c r="B25" s="141" t="s">
        <v>13</v>
      </c>
      <c r="C25" s="15" t="s">
        <v>172</v>
      </c>
      <c r="D25" s="93">
        <v>366.67</v>
      </c>
      <c r="E25" s="93">
        <v>350</v>
      </c>
      <c r="F25" s="93">
        <v>500</v>
      </c>
      <c r="G25" s="93">
        <v>500</v>
      </c>
      <c r="H25" s="32">
        <v>500</v>
      </c>
      <c r="I25" s="83">
        <v>443.334</v>
      </c>
    </row>
    <row r="26" spans="1:9" ht="16.5" x14ac:dyDescent="0.3">
      <c r="A26" s="92"/>
      <c r="B26" s="141" t="s">
        <v>14</v>
      </c>
      <c r="C26" s="15" t="s">
        <v>173</v>
      </c>
      <c r="D26" s="93">
        <v>350</v>
      </c>
      <c r="E26" s="93">
        <v>500</v>
      </c>
      <c r="F26" s="93">
        <v>750</v>
      </c>
      <c r="G26" s="93">
        <v>500</v>
      </c>
      <c r="H26" s="32">
        <v>500</v>
      </c>
      <c r="I26" s="83">
        <v>520</v>
      </c>
    </row>
    <row r="27" spans="1:9" ht="16.5" x14ac:dyDescent="0.3">
      <c r="A27" s="92"/>
      <c r="B27" s="141" t="s">
        <v>15</v>
      </c>
      <c r="C27" s="15" t="s">
        <v>174</v>
      </c>
      <c r="D27" s="93">
        <v>1750</v>
      </c>
      <c r="E27" s="93">
        <v>2500</v>
      </c>
      <c r="F27" s="93">
        <v>1750</v>
      </c>
      <c r="G27" s="93">
        <v>2500</v>
      </c>
      <c r="H27" s="32">
        <v>2166</v>
      </c>
      <c r="I27" s="83">
        <v>2133.1999999999998</v>
      </c>
    </row>
    <row r="28" spans="1:9" ht="16.5" x14ac:dyDescent="0.3">
      <c r="A28" s="92"/>
      <c r="B28" s="141" t="s">
        <v>16</v>
      </c>
      <c r="C28" s="15" t="s">
        <v>175</v>
      </c>
      <c r="D28" s="93">
        <v>350</v>
      </c>
      <c r="E28" s="93">
        <v>500</v>
      </c>
      <c r="F28" s="93">
        <v>500</v>
      </c>
      <c r="G28" s="93">
        <v>500</v>
      </c>
      <c r="H28" s="32">
        <v>500</v>
      </c>
      <c r="I28" s="83">
        <v>470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2000</v>
      </c>
      <c r="F29" s="93">
        <v>1000</v>
      </c>
      <c r="G29" s="93">
        <v>1000</v>
      </c>
      <c r="H29" s="32">
        <v>1000</v>
      </c>
      <c r="I29" s="83">
        <v>1250</v>
      </c>
    </row>
    <row r="30" spans="1:9" ht="16.5" x14ac:dyDescent="0.3">
      <c r="A30" s="92"/>
      <c r="B30" s="141" t="s">
        <v>18</v>
      </c>
      <c r="C30" s="15" t="s">
        <v>177</v>
      </c>
      <c r="D30" s="93"/>
      <c r="E30" s="93">
        <v>1500</v>
      </c>
      <c r="F30" s="93">
        <v>1500</v>
      </c>
      <c r="G30" s="93">
        <v>1000</v>
      </c>
      <c r="H30" s="32">
        <v>666</v>
      </c>
      <c r="I30" s="83">
        <v>1166.5</v>
      </c>
    </row>
    <row r="31" spans="1:9" ht="17.25" thickBot="1" x14ac:dyDescent="0.35">
      <c r="A31" s="94"/>
      <c r="B31" s="142" t="s">
        <v>19</v>
      </c>
      <c r="C31" s="16" t="s">
        <v>178</v>
      </c>
      <c r="D31" s="49">
        <v>1083.33</v>
      </c>
      <c r="E31" s="49">
        <v>1500</v>
      </c>
      <c r="F31" s="49">
        <v>1250</v>
      </c>
      <c r="G31" s="49">
        <v>1250</v>
      </c>
      <c r="H31" s="134">
        <v>1166</v>
      </c>
      <c r="I31" s="85">
        <v>1249.866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40" t="s">
        <v>26</v>
      </c>
      <c r="C33" s="18" t="s">
        <v>179</v>
      </c>
      <c r="D33" s="135">
        <v>1500</v>
      </c>
      <c r="E33" s="135">
        <v>2500</v>
      </c>
      <c r="F33" s="135">
        <v>2125</v>
      </c>
      <c r="G33" s="135">
        <v>2500</v>
      </c>
      <c r="H33" s="136">
        <v>1666</v>
      </c>
      <c r="I33" s="83">
        <v>2058.1999999999998</v>
      </c>
    </row>
    <row r="34" spans="1:9" ht="16.5" x14ac:dyDescent="0.3">
      <c r="A34" s="92"/>
      <c r="B34" s="141" t="s">
        <v>27</v>
      </c>
      <c r="C34" s="15" t="s">
        <v>180</v>
      </c>
      <c r="D34" s="93">
        <v>1666.67</v>
      </c>
      <c r="E34" s="93">
        <v>2500</v>
      </c>
      <c r="F34" s="93">
        <v>1500</v>
      </c>
      <c r="G34" s="93">
        <v>2500</v>
      </c>
      <c r="H34" s="32">
        <v>1666</v>
      </c>
      <c r="I34" s="83">
        <v>1966.5340000000001</v>
      </c>
    </row>
    <row r="35" spans="1:9" ht="16.5" x14ac:dyDescent="0.3">
      <c r="A35" s="92"/>
      <c r="B35" s="140" t="s">
        <v>28</v>
      </c>
      <c r="C35" s="15" t="s">
        <v>181</v>
      </c>
      <c r="D35" s="93">
        <v>1250</v>
      </c>
      <c r="E35" s="93">
        <v>1000</v>
      </c>
      <c r="F35" s="93">
        <v>1500</v>
      </c>
      <c r="G35" s="93">
        <v>1125</v>
      </c>
      <c r="H35" s="32">
        <v>1083</v>
      </c>
      <c r="I35" s="83">
        <v>1191.5999999999999</v>
      </c>
    </row>
    <row r="36" spans="1:9" ht="16.5" x14ac:dyDescent="0.3">
      <c r="A36" s="92"/>
      <c r="B36" s="141" t="s">
        <v>29</v>
      </c>
      <c r="C36" s="15" t="s">
        <v>182</v>
      </c>
      <c r="D36" s="93">
        <v>1000</v>
      </c>
      <c r="E36" s="93">
        <v>2000</v>
      </c>
      <c r="F36" s="93">
        <v>2000</v>
      </c>
      <c r="G36" s="93">
        <v>1500</v>
      </c>
      <c r="H36" s="32">
        <v>1000</v>
      </c>
      <c r="I36" s="83">
        <v>1500</v>
      </c>
    </row>
    <row r="37" spans="1:9" ht="16.5" customHeight="1" thickBot="1" x14ac:dyDescent="0.35">
      <c r="A37" s="94"/>
      <c r="B37" s="140" t="s">
        <v>30</v>
      </c>
      <c r="C37" s="15" t="s">
        <v>183</v>
      </c>
      <c r="D37" s="137">
        <v>1000</v>
      </c>
      <c r="E37" s="137">
        <v>1500</v>
      </c>
      <c r="F37" s="137">
        <v>1500</v>
      </c>
      <c r="G37" s="137">
        <v>1375</v>
      </c>
      <c r="H37" s="138">
        <v>1000</v>
      </c>
      <c r="I37" s="83">
        <v>1275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43" t="s">
        <v>31</v>
      </c>
      <c r="C39" s="19" t="s">
        <v>213</v>
      </c>
      <c r="D39" s="42">
        <v>25000</v>
      </c>
      <c r="E39" s="42">
        <v>27000</v>
      </c>
      <c r="F39" s="42">
        <v>30000</v>
      </c>
      <c r="G39" s="42">
        <v>20000</v>
      </c>
      <c r="H39" s="136">
        <v>24333</v>
      </c>
      <c r="I39" s="84">
        <v>25266.6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17500</v>
      </c>
      <c r="E40" s="49">
        <v>17000</v>
      </c>
      <c r="F40" s="49">
        <v>16000</v>
      </c>
      <c r="G40" s="49">
        <v>14500</v>
      </c>
      <c r="H40" s="134">
        <v>16000</v>
      </c>
      <c r="I40" s="85">
        <v>16200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05-11-2018</vt:lpstr>
      <vt:lpstr>By Order</vt:lpstr>
      <vt:lpstr>All Stores</vt:lpstr>
      <vt:lpstr>'05-11-2018'!Print_Titles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2018-11-09T07:49:52Z</cp:lastPrinted>
  <dcterms:created xsi:type="dcterms:W3CDTF">2010-10-20T06:23:14Z</dcterms:created>
  <dcterms:modified xsi:type="dcterms:W3CDTF">2018-11-09T07:56:05Z</dcterms:modified>
</cp:coreProperties>
</file>