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6-11-2018" sheetId="9" r:id="rId4"/>
    <sheet name="By Order" sheetId="11" r:id="rId5"/>
    <sheet name="All Stores" sheetId="12" r:id="rId6"/>
  </sheets>
  <definedNames>
    <definedName name="_xlnm.Print_Titles" localSheetId="3">'26-11-2018'!$12:$14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D40" i="8" l="1"/>
  <c r="E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<sst xmlns="http://schemas.openxmlformats.org/spreadsheetml/2006/main" count="848" uniqueCount="226">
  <si>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</si>
  <si>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</si>
  <si>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</si>
  <si>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</si>
  <si>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</si>
  <si>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</si>
  <si>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</si>
  <si>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</si>
  <si>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</si>
  <si>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</si>
  <si>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</si>
  <si>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</si>
  <si>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</si>
  <si>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</si>
  <si>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</si>
  <si>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</si>
  <si>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</si>
  <si>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</si>
  <si>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</si>
  <si>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</si>
  <si>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</si>
  <si>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</si>
  <si>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</si>
  <si>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</si>
  <si>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</si>
  <si>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</si>
  <si>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</si>
  <si>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</si>
  <si>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</si>
  <si>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</si>
  <si>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</si>
  <si>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</si>
  <si>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</si>
  <si>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</si>
  <si>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</si>
  <si>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</si>
  <si>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</si>
  <si>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</si>
  <si>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</si>
  <si>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</si>
  <si>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</si>
  <si>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</si>
  <si>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</si>
  <si>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</si>
  <si>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</si>
  <si>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</si>
  <si>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</si>
  <si>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</si>
  <si>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</si>
  <si>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</si>
  <si>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</si>
  <si>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</si>
  <si>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</si>
  <si>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</si>
  <si>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</si>
  <si>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</si>
  <si>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</si>
  <si>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</si>
  <si>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</si>
  <si>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</si>
  <si>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</si>
  <si>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</si>
  <si>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</si>
  <si>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</si>
  <si>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</si>
  <si>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</si>
  <si>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</si>
  <si>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</si>
  <si>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</si>
  <si>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</si>
  <si>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</si>
  <si>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</si>
  <si>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</si>
  <si>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</si>
  <si>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</si>
  <si>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</si>
  <si>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</si>
  <si>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</si>
  <si>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</si>
  <si>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</si>
  <si>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</si>
  <si>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</si>
  <si>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</si>
  <si>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</si>
  <si>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</si>
  <si>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</si>
  <si>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</si>
  <si>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</si>
  <si>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</si>
  <si>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</si>
  <si>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</si>
  <si>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</si>
  <si>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</si>
  <si>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</si>
  <si>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</si>
  <si>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</si>
  <si>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</si>
  <si>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</si>
  <si>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</si>
  <si>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</si>
  <si>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</si>
  <si>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</si>
  <si>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</si>
  <si>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</si>
  <si>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</si>
  <si>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</si>
  <si>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</si>
  <si>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</si>
  <si>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</si>
  <si>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</si>
  <si>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</si>
  <si>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</si>
  <si>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</si>
  <si>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</si>
  <si>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</si>
  <si>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</si>
  <si>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</si>
  <si>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</si>
  <si>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</si>
  <si>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</si>
  <si>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</si>
  <si>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</si>
  <si>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</si>
  <si>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</si>
  <si>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</si>
  <si>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</si>
  <si>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</si>
  <si>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</si>
  <si>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</si>
  <si>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</si>
  <si>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</si>
  <si>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</si>
  <si>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</si>
  <si>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</si>
  <si>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</si>
  <si>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</si>
  <si>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</si>
  <si>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</si>
  <si>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</si>
  <si>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</si>
  <si>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</si>
  <si>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</si>
  <si>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</si>
  <si>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</si>
  <si>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</si>
  <si>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</si>
  <si>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</si>
  <si>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</si>
  <si>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</si>
  <si>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</si>
  <si>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</si>
  <si>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</si>
  <si>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</si>
  <si>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</si>
  <si>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</si>
  <si>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</si>
  <si>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</si>
  <si>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</si>
  <si>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</si>
  <si>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</si>
  <si>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</si>
  <si>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</si>
  <si>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</si>
  <si>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</si>
  <si>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</si>
  <si>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</si>
  <si>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</si>
  <si>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</si>
  <si>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</si>
  <si>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</si>
  <si>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</si>
  <si>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</si>
  <si>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</si>
  <si>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</si>
  <si>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</si>
  <si>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</si>
  <si>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</si>
  <si>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</si>
  <si>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</si>
  <si>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</si>
  <si>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</si>
  <si>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</si>
  <si>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</si>
  <si>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</si>
  <si>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</si>
  <si>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</si>
  <si>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</si>
  <si>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</si>
  <si>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</si>
  <si>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</si>
  <si>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</si>
  <si>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</si>
  <si>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</si>
  <si>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</si>
  <si>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</si>
  <si>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</si>
  <si>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</si>
  <si>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</si>
  <si>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</si>
  <si>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</si>
  <si>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</si>
  <si>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</si>
  <si>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</si>
  <si>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</si>
  <si>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</si>
  <si>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</si>
  <si>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</si>
  <si>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</si>
  <si>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</si>
  <si>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</si>
  <si>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</si>
  <si>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</si>
  <si>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</si>
  <si>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</si>
  <si>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</si>
  <si>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</si>
  <si>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</si>
  <si>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2017 (ل.ل.)</t>
  </si>
  <si>
    <t>معدل أسعار  السوبرماركات في 19-11-2018 (ل.ل.)</t>
  </si>
  <si>
    <t>معدل أسعار المحلات والملاحم في 19-11-2018 (ل.ل.)</t>
  </si>
  <si>
    <t>المعدل العام للأسعار في 19-11-2018  (ل.ل.)</t>
  </si>
  <si>
    <t>معدل أسعار  السوبرماركات في 26-11-2018 (ل.ل.)</t>
  </si>
  <si>
    <t xml:space="preserve"> التاريخ 26 تشرين الثاني 2018</t>
  </si>
  <si>
    <t>معدل أسعار المحلات والملاحم في 26-11-2018 (ل.ل.)</t>
  </si>
  <si>
    <t>المعدل العام للأسعار في 26-11-2018  (ل.ل.)</t>
  </si>
  <si>
    <t>جبنة  قطع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</si>
</sst>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1" fontId="18" fillId="2" borderId="21" xfId="0" applyNumberFormat="1" applyFont="1" applyFill="1" applyBorder="1" applyAlignment="1">
      <alignment horizontal="center"/>
    </xf>
    <xf numFmtId="1" fontId="18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8" t="s">
        <v>202</v>
      </c>
      <c r="B9" s="168"/>
      <c r="C9" s="168"/>
      <c r="D9" s="168"/>
      <c r="E9" s="168"/>
      <c r="F9" s="168"/>
      <c r="G9" s="168"/>
      <c r="H9" s="168"/>
      <c r="I9" s="168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9" t="s">
        <v>3</v>
      </c>
      <c r="B12" s="175"/>
      <c r="C12" s="173" t="s">
        <v>0</v>
      </c>
      <c r="D12" s="171" t="s">
        <v>23</v>
      </c>
      <c r="E12" s="171" t="s">
        <v>217</v>
      </c>
      <c r="F12" s="171" t="s">
        <v>221</v>
      </c>
      <c r="G12" s="171" t="s">
        <v>197</v>
      </c>
      <c r="H12" s="171" t="s">
        <v>218</v>
      </c>
      <c r="I12" s="171" t="s">
        <v>187</v>
      </c>
    </row>
    <row r="13" spans="1:9" ht="38.25" customHeight="1" thickBot="1" x14ac:dyDescent="0.25">
      <c r="A13" s="170"/>
      <c r="B13" s="176"/>
      <c r="C13" s="174"/>
      <c r="D13" s="172"/>
      <c r="E13" s="172"/>
      <c r="F13" s="172"/>
      <c r="G13" s="172"/>
      <c r="H13" s="172"/>
      <c r="I13" s="17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1621.1750000000002</v>
      </c>
      <c r="F15" s="43">
        <v>1659.8</v>
      </c>
      <c r="G15" s="45">
        <f>(F15-E15)/E15</f>
        <v>2.3825311887982339E-2</v>
      </c>
      <c r="H15" s="43">
        <v>1669.8</v>
      </c>
      <c r="I15" s="45">
        <f>(F15-H15)/H15</f>
        <v>-5.9887411666067793E-3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1865.3332500000001</v>
      </c>
      <c r="F16" s="47">
        <v>2178.8000000000002</v>
      </c>
      <c r="G16" s="48">
        <f>(F16-E16)/E16</f>
        <v>0.16804865832955052</v>
      </c>
      <c r="H16" s="47">
        <v>2408.8000000000002</v>
      </c>
      <c r="I16" s="44">
        <f t="shared" ref="I16:I30" si="0">(F16-H16)/H16</f>
        <v>-9.5483228163400852E-2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1426.7249999999999</v>
      </c>
      <c r="F17" s="47">
        <v>1374.8</v>
      </c>
      <c r="G17" s="48">
        <f t="shared" ref="G17:G79" si="1">(F17-E17)/E17</f>
        <v>-3.6394539942876135E-2</v>
      </c>
      <c r="H17" s="47">
        <v>1463.8</v>
      </c>
      <c r="I17" s="44">
        <f t="shared" si="0"/>
        <v>-6.0800655827298815E-2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751.36674999999991</v>
      </c>
      <c r="F18" s="47">
        <v>668.8</v>
      </c>
      <c r="G18" s="48">
        <f>(F18-E18)/E18</f>
        <v>-0.10988874607506915</v>
      </c>
      <c r="H18" s="47">
        <v>694.8</v>
      </c>
      <c r="I18" s="44">
        <f>(F18-H18)/H18</f>
        <v>-3.7420840529648822E-2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2139.8721388888889</v>
      </c>
      <c r="F19" s="47">
        <v>3038.8</v>
      </c>
      <c r="G19" s="48">
        <f>(F19-E19)/E19</f>
        <v>0.42008484748900565</v>
      </c>
      <c r="H19" s="47">
        <v>3148.8</v>
      </c>
      <c r="I19" s="44">
        <f t="shared" si="0"/>
        <v>-3.4933943089430895E-2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1586.96675</v>
      </c>
      <c r="F20" s="47">
        <v>1734.8</v>
      </c>
      <c r="G20" s="48">
        <f t="shared" si="1"/>
        <v>9.3154598229609975E-2</v>
      </c>
      <c r="H20" s="47">
        <v>1708.8</v>
      </c>
      <c r="I20" s="44">
        <f t="shared" si="0"/>
        <v>1.5215355805243446E-2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1337.05</v>
      </c>
      <c r="F21" s="47">
        <v>1458.8</v>
      </c>
      <c r="G21" s="48">
        <f t="shared" si="1"/>
        <v>9.1058673946374485E-2</v>
      </c>
      <c r="H21" s="47">
        <v>1433.8</v>
      </c>
      <c r="I21" s="44">
        <f t="shared" si="0"/>
        <v>1.7436183568140605E-2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410.74149999999997</v>
      </c>
      <c r="F22" s="47">
        <v>439.8</v>
      </c>
      <c r="G22" s="48">
        <f t="shared" si="1"/>
        <v>7.0746442713969834E-2</v>
      </c>
      <c r="H22" s="47">
        <v>449.8</v>
      </c>
      <c r="I22" s="44">
        <f>(F22-H22)/H22</f>
        <v>-2.2232103156958647E-2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506.15</v>
      </c>
      <c r="F23" s="47">
        <v>617.29999999999995</v>
      </c>
      <c r="G23" s="48">
        <f t="shared" si="1"/>
        <v>0.21959893312259207</v>
      </c>
      <c r="H23" s="47">
        <v>647.29999999999995</v>
      </c>
      <c r="I23" s="44">
        <f t="shared" si="0"/>
        <v>-4.6346361810597869E-2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520.51675</v>
      </c>
      <c r="F24" s="47">
        <v>597.29999999999995</v>
      </c>
      <c r="G24" s="48">
        <f t="shared" si="1"/>
        <v>0.14751350460864124</v>
      </c>
      <c r="H24" s="47">
        <v>627.29999999999995</v>
      </c>
      <c r="I24" s="44">
        <f t="shared" si="0"/>
        <v>-4.7824007651841229E-2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499.26675</v>
      </c>
      <c r="F25" s="47">
        <v>599.79999999999995</v>
      </c>
      <c r="G25" s="48">
        <f t="shared" si="1"/>
        <v>0.20136179707541099</v>
      </c>
      <c r="H25" s="47">
        <v>609.79999999999995</v>
      </c>
      <c r="I25" s="44">
        <f t="shared" si="0"/>
        <v>-1.6398819285011482E-2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1212.81675</v>
      </c>
      <c r="F26" s="47">
        <v>2114.8000000000002</v>
      </c>
      <c r="G26" s="48">
        <f t="shared" si="1"/>
        <v>0.74370942683632979</v>
      </c>
      <c r="H26" s="47">
        <v>2239.8000000000002</v>
      </c>
      <c r="I26" s="44">
        <f t="shared" si="0"/>
        <v>-5.5808554335208496E-2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528.01675</v>
      </c>
      <c r="F27" s="47">
        <v>589.79999999999995</v>
      </c>
      <c r="G27" s="48">
        <f t="shared" si="1"/>
        <v>0.11701001909503808</v>
      </c>
      <c r="H27" s="47">
        <v>599.79999999999995</v>
      </c>
      <c r="I27" s="44">
        <f t="shared" si="0"/>
        <v>-1.6672224074691565E-2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926.08749999999998</v>
      </c>
      <c r="F28" s="47">
        <v>989.7</v>
      </c>
      <c r="G28" s="48">
        <f t="shared" si="1"/>
        <v>6.8689513679862937E-2</v>
      </c>
      <c r="H28" s="47">
        <v>1038.8</v>
      </c>
      <c r="I28" s="44">
        <f t="shared" si="0"/>
        <v>-4.7266076241817397E-2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1659.3041666666668</v>
      </c>
      <c r="F29" s="47">
        <v>1353</v>
      </c>
      <c r="G29" s="48">
        <f t="shared" si="1"/>
        <v>-0.18459796149490379</v>
      </c>
      <c r="H29" s="47">
        <v>1323</v>
      </c>
      <c r="I29" s="44">
        <f t="shared" si="0"/>
        <v>2.2675736961451247E-2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909.38324999999998</v>
      </c>
      <c r="F30" s="50">
        <v>1149.8</v>
      </c>
      <c r="G30" s="51">
        <f t="shared" si="1"/>
        <v>0.26437340912096191</v>
      </c>
      <c r="H30" s="50">
        <v>1123.8</v>
      </c>
      <c r="I30" s="56">
        <f t="shared" si="0"/>
        <v>2.3135789286349885E-2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2157.90825</v>
      </c>
      <c r="F32" s="43">
        <v>2325</v>
      </c>
      <c r="G32" s="45">
        <f t="shared" si="1"/>
        <v>7.7432277299092786E-2</v>
      </c>
      <c r="H32" s="43">
        <v>2212.5</v>
      </c>
      <c r="I32" s="44">
        <f>(F32-H32)/H32</f>
        <v>5.0847457627118647E-2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1945.98325</v>
      </c>
      <c r="F33" s="47">
        <v>2009.8</v>
      </c>
      <c r="G33" s="48">
        <f t="shared" si="1"/>
        <v>3.2794090082738356E-2</v>
      </c>
      <c r="H33" s="47">
        <v>1919.8</v>
      </c>
      <c r="I33" s="44">
        <f>(F33-H33)/H33</f>
        <v>4.6879883321179289E-2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1356.1125</v>
      </c>
      <c r="F34" s="47">
        <v>1268.625</v>
      </c>
      <c r="G34" s="48">
        <f t="shared" si="1"/>
        <v>-6.451345297679946E-2</v>
      </c>
      <c r="H34" s="47">
        <v>1280</v>
      </c>
      <c r="I34" s="44">
        <f>(F34-H34)/H34</f>
        <v>-8.8867187499999997E-3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1367.7437500000001</v>
      </c>
      <c r="F35" s="47">
        <v>1391.6666666666667</v>
      </c>
      <c r="G35" s="48">
        <f t="shared" si="1"/>
        <v>1.749078850966539E-2</v>
      </c>
      <c r="H35" s="47">
        <v>1475</v>
      </c>
      <c r="I35" s="44">
        <f>(F35-H35)/H35</f>
        <v>-5.6497175141242889E-2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1250.2332499999998</v>
      </c>
      <c r="F36" s="50">
        <v>1229.7</v>
      </c>
      <c r="G36" s="51">
        <f t="shared" si="1"/>
        <v>-1.642353536830006E-2</v>
      </c>
      <c r="H36" s="50">
        <v>1329.8</v>
      </c>
      <c r="I36" s="56">
        <f>(F36-H36)/H36</f>
        <v>-7.5274477365017231E-2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26177.052861111111</v>
      </c>
      <c r="F38" s="43">
        <v>28191.111111111109</v>
      </c>
      <c r="G38" s="45">
        <f t="shared" si="1"/>
        <v>7.6939839663620155E-2</v>
      </c>
      <c r="H38" s="43">
        <v>28191.111111111109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14651.8</v>
      </c>
      <c r="F39" s="57">
        <v>14254.222222222223</v>
      </c>
      <c r="G39" s="48">
        <f t="shared" si="1"/>
        <v>-2.7135080862267888E-2</v>
      </c>
      <c r="H39" s="57">
        <v>14254.222222222223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10842.25</v>
      </c>
      <c r="F40" s="57">
        <v>10948.5</v>
      </c>
      <c r="G40" s="48">
        <f t="shared" si="1"/>
        <v>9.7996264612972405E-3</v>
      </c>
      <c r="H40" s="57">
        <v>10198.5</v>
      </c>
      <c r="I40" s="44">
        <f t="shared" si="2"/>
        <v>7.3540226503897632E-2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6105.6750000000002</v>
      </c>
      <c r="F41" s="47">
        <v>6033.2</v>
      </c>
      <c r="G41" s="48">
        <f t="shared" si="1"/>
        <v>-1.1870104452005776E-2</v>
      </c>
      <c r="H41" s="47">
        <v>5903.2</v>
      </c>
      <c r="I41" s="44">
        <f t="shared" si="2"/>
        <v>2.2021954194335277E-2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9968.5714285714294</v>
      </c>
      <c r="G42" s="48">
        <f t="shared" si="1"/>
        <v>1.1942437451492536E-5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11950</v>
      </c>
      <c r="F43" s="50">
        <v>12830</v>
      </c>
      <c r="G43" s="51">
        <f t="shared" si="1"/>
        <v>7.364016736401674E-2</v>
      </c>
      <c r="H43" s="50">
        <v>12830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6545.2222222222217</v>
      </c>
      <c r="F45" s="43">
        <v>6317.7777777777774</v>
      </c>
      <c r="G45" s="45">
        <f t="shared" si="1"/>
        <v>-3.4749690189620916E-2</v>
      </c>
      <c r="H45" s="43">
        <v>6326.1111111111113</v>
      </c>
      <c r="I45" s="44">
        <f t="shared" ref="I45:I49" si="3">(F45-H45)/H45</f>
        <v>-1.3172916483710452E-3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6144.2222222222226</v>
      </c>
      <c r="G46" s="48">
        <f t="shared" si="1"/>
        <v>1.8079387289196586E-2</v>
      </c>
      <c r="H46" s="47">
        <v>6166</v>
      </c>
      <c r="I46" s="87">
        <f t="shared" si="3"/>
        <v>-3.5319133600028177E-3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19273.75</v>
      </c>
      <c r="G47" s="48">
        <f t="shared" si="1"/>
        <v>0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18778.964071428571</v>
      </c>
      <c r="F48" s="47">
        <v>18674.642500000002</v>
      </c>
      <c r="G48" s="48">
        <f t="shared" si="1"/>
        <v>-5.5552356898797136E-3</v>
      </c>
      <c r="H48" s="47">
        <v>18816.34888888889</v>
      </c>
      <c r="I48" s="87">
        <f t="shared" si="3"/>
        <v>-7.5310247341643377E-3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1975.3571428571427</v>
      </c>
      <c r="F49" s="47">
        <v>2310.7142857142858</v>
      </c>
      <c r="G49" s="48">
        <f t="shared" si="1"/>
        <v>0.16977038510215164</v>
      </c>
      <c r="H49" s="47">
        <v>2282.1428571428573</v>
      </c>
      <c r="I49" s="44">
        <f t="shared" si="3"/>
        <v>1.2519561815336405E-2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24068.944444444445</v>
      </c>
      <c r="F50" s="50">
        <v>27101</v>
      </c>
      <c r="G50" s="56">
        <f t="shared" si="1"/>
        <v>0.12597376517919584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3908.0000000000005</v>
      </c>
      <c r="F53" s="70">
        <v>3203.125</v>
      </c>
      <c r="G53" s="48">
        <f t="shared" si="1"/>
        <v>-0.18036719549641769</v>
      </c>
      <c r="H53" s="70">
        <v>3203.125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2044.5833333333333</v>
      </c>
      <c r="F54" s="70">
        <v>2073.3333333333335</v>
      </c>
      <c r="G54" s="48">
        <f t="shared" si="1"/>
        <v>1.40615447320156E-2</v>
      </c>
      <c r="H54" s="70">
        <v>2015</v>
      </c>
      <c r="I54" s="87">
        <f t="shared" si="4"/>
        <v>2.8949545078577412E-2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4619.479166666667</v>
      </c>
      <c r="F57" s="50">
        <v>4428.1111111111113</v>
      </c>
      <c r="G57" s="51">
        <f t="shared" si="1"/>
        <v>-4.1426327222435208E-2</v>
      </c>
      <c r="H57" s="50">
        <v>4428.1111111111113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5361.25</v>
      </c>
      <c r="F58" s="68">
        <v>5126.25</v>
      </c>
      <c r="G58" s="44">
        <f t="shared" si="1"/>
        <v>-4.3833061319654934E-2</v>
      </c>
      <c r="H58" s="68">
        <v>5170</v>
      </c>
      <c r="I58" s="44">
        <f t="shared" si="4"/>
        <v>-8.462282398452611E-3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4707.45</v>
      </c>
      <c r="F59" s="70">
        <v>5010</v>
      </c>
      <c r="G59" s="48">
        <f t="shared" si="1"/>
        <v>6.4270464901379776E-2</v>
      </c>
      <c r="H59" s="70">
        <v>5039.5</v>
      </c>
      <c r="I59" s="44">
        <f t="shared" si="4"/>
        <v>-5.8537553328703246E-3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18730.5</v>
      </c>
      <c r="F60" s="73">
        <v>21405</v>
      </c>
      <c r="G60" s="51">
        <f t="shared" si="1"/>
        <v>0.14278850004004165</v>
      </c>
      <c r="H60" s="73">
        <v>21405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6376.5</v>
      </c>
      <c r="F62" s="54">
        <v>6430.5</v>
      </c>
      <c r="G62" s="45">
        <f t="shared" si="1"/>
        <v>8.4685956245589278E-3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12111.875</v>
      </c>
      <c r="F64" s="46">
        <v>10658.75</v>
      </c>
      <c r="G64" s="48">
        <f t="shared" si="1"/>
        <v>-0.11997523092006812</v>
      </c>
      <c r="H64" s="46">
        <v>10658.75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7350.8888888888887</v>
      </c>
      <c r="F65" s="46">
        <v>7871.5</v>
      </c>
      <c r="G65" s="48">
        <f t="shared" si="1"/>
        <v>7.0822878563439065E-2</v>
      </c>
      <c r="H65" s="46">
        <v>7871.5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3635.7</v>
      </c>
      <c r="F66" s="46">
        <v>3812.3</v>
      </c>
      <c r="G66" s="48">
        <f t="shared" si="1"/>
        <v>4.8573864730313387E-2</v>
      </c>
      <c r="H66" s="46">
        <v>3812.3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3438.7738095238096</v>
      </c>
      <c r="F67" s="58">
        <v>3640</v>
      </c>
      <c r="G67" s="51">
        <f t="shared" si="1"/>
        <v>5.851684397470025E-2</v>
      </c>
      <c r="H67" s="58">
        <v>3659.1666666666665</v>
      </c>
      <c r="I67" s="88">
        <f t="shared" si="5"/>
        <v>-5.2379867911637032E-3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3607.5</v>
      </c>
      <c r="F69" s="43">
        <v>3725.8</v>
      </c>
      <c r="G69" s="45">
        <f t="shared" si="1"/>
        <v>3.2792792792792846E-2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2690</v>
      </c>
      <c r="F70" s="47">
        <v>2780.3333333333335</v>
      </c>
      <c r="G70" s="48">
        <f t="shared" si="1"/>
        <v>3.3581164807930663E-2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1318.3333333333333</v>
      </c>
      <c r="F71" s="47">
        <v>1323.7777777777778</v>
      </c>
      <c r="G71" s="48">
        <f t="shared" si="1"/>
        <v>4.12979351032458E-3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2118.9652777777778</v>
      </c>
      <c r="F72" s="47">
        <v>2218.3000000000002</v>
      </c>
      <c r="G72" s="48">
        <f t="shared" si="1"/>
        <v>4.6878881529572605E-2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1635.875</v>
      </c>
      <c r="F73" s="50">
        <v>1572.7777777777778</v>
      </c>
      <c r="G73" s="48">
        <f t="shared" si="1"/>
        <v>-3.8570931288895653E-2</v>
      </c>
      <c r="H73" s="50">
        <v>1572.7777777777778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1431.075</v>
      </c>
      <c r="F76" s="32">
        <v>1266.6666666666667</v>
      </c>
      <c r="G76" s="48">
        <f t="shared" si="1"/>
        <v>-0.11488449825014992</v>
      </c>
      <c r="H76" s="32">
        <v>1266.6666666666667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882</v>
      </c>
      <c r="F77" s="47">
        <v>831</v>
      </c>
      <c r="G77" s="48">
        <f t="shared" si="1"/>
        <v>-5.7823129251700682E-2</v>
      </c>
      <c r="H77" s="47">
        <v>831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1454.7777777777778</v>
      </c>
      <c r="F78" s="47">
        <v>1531.3</v>
      </c>
      <c r="G78" s="48">
        <f t="shared" si="1"/>
        <v>5.2600626288856575E-2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1743.2</v>
      </c>
      <c r="F79" s="61">
        <v>1932.8</v>
      </c>
      <c r="G79" s="48">
        <f t="shared" si="1"/>
        <v>0.10876548875631017</v>
      </c>
      <c r="H79" s="61">
        <v>1932.8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8625</v>
      </c>
      <c r="F80" s="61">
        <v>8830</v>
      </c>
      <c r="G80" s="48">
        <f>(F80-E80)/E80</f>
        <v>2.3768115942028985E-2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3868.45</v>
      </c>
      <c r="F81" s="50">
        <v>3967.3</v>
      </c>
      <c r="G81" s="51">
        <f>(F81-E81)/E81</f>
        <v>2.5552870012537417E-2</v>
      </c>
      <c r="H81" s="50">
        <v>3967.3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8" t="s">
        <v>203</v>
      </c>
      <c r="B9" s="168"/>
      <c r="C9" s="168"/>
      <c r="D9" s="168"/>
      <c r="E9" s="168"/>
      <c r="F9" s="168"/>
      <c r="G9" s="168"/>
      <c r="H9" s="168"/>
      <c r="I9" s="16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9" t="s">
        <v>3</v>
      </c>
      <c r="B12" s="175"/>
      <c r="C12" s="177" t="s">
        <v>0</v>
      </c>
      <c r="D12" s="171" t="s">
        <v>23</v>
      </c>
      <c r="E12" s="171" t="s">
        <v>217</v>
      </c>
      <c r="F12" s="179" t="s">
        <v>223</v>
      </c>
      <c r="G12" s="171" t="s">
        <v>197</v>
      </c>
      <c r="H12" s="179" t="s">
        <v>219</v>
      </c>
      <c r="I12" s="171" t="s">
        <v>187</v>
      </c>
    </row>
    <row r="13" spans="1:9" ht="30.75" customHeight="1" thickBot="1" x14ac:dyDescent="0.25">
      <c r="A13" s="170"/>
      <c r="B13" s="176"/>
      <c r="C13" s="178"/>
      <c r="D13" s="172"/>
      <c r="E13" s="172"/>
      <c r="F13" s="180"/>
      <c r="G13" s="172"/>
      <c r="H13" s="180"/>
      <c r="I13" s="17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1621.1750000000002</v>
      </c>
      <c r="F15" s="83">
        <v>1533.2</v>
      </c>
      <c r="G15" s="44">
        <f>(F15-E15)/E15</f>
        <v>-5.4266195814764058E-2</v>
      </c>
      <c r="H15" s="83">
        <v>1708.2</v>
      </c>
      <c r="I15" s="127">
        <f>(F15-H15)/H15</f>
        <v>-0.10244702025523943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1865.3332500000001</v>
      </c>
      <c r="F16" s="83">
        <v>2933.2</v>
      </c>
      <c r="G16" s="48">
        <f t="shared" ref="G16:G39" si="0">(F16-E16)/E16</f>
        <v>0.57248041335241284</v>
      </c>
      <c r="H16" s="83">
        <v>2350</v>
      </c>
      <c r="I16" s="48">
        <f>(F16-H16)/H16</f>
        <v>0.24817021276595738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1426.7249999999999</v>
      </c>
      <c r="F17" s="83">
        <v>2016.6</v>
      </c>
      <c r="G17" s="48">
        <f t="shared" si="0"/>
        <v>0.41344688009251962</v>
      </c>
      <c r="H17" s="83">
        <v>1633.2</v>
      </c>
      <c r="I17" s="48">
        <f t="shared" ref="I17:I29" si="1">(F17-H17)/H17</f>
        <v>0.23475385745775157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751.36674999999991</v>
      </c>
      <c r="F18" s="83">
        <v>825</v>
      </c>
      <c r="G18" s="48">
        <f t="shared" si="0"/>
        <v>9.799907967713517E-2</v>
      </c>
      <c r="H18" s="83">
        <v>773.2</v>
      </c>
      <c r="I18" s="48">
        <f t="shared" si="1"/>
        <v>6.6994309363683335E-2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2139.8721388888889</v>
      </c>
      <c r="F19" s="83">
        <v>3366.6</v>
      </c>
      <c r="G19" s="48">
        <f t="shared" si="0"/>
        <v>0.57327157021076947</v>
      </c>
      <c r="H19" s="83">
        <v>3216.6</v>
      </c>
      <c r="I19" s="48">
        <f t="shared" si="1"/>
        <v>4.6633090841260959E-2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1586.96675</v>
      </c>
      <c r="F20" s="83">
        <v>1650</v>
      </c>
      <c r="G20" s="48">
        <f t="shared" si="0"/>
        <v>3.9719326192561973E-2</v>
      </c>
      <c r="H20" s="83">
        <v>1683.2</v>
      </c>
      <c r="I20" s="48">
        <f t="shared" si="1"/>
        <v>-1.9724334600760483E-2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1337.05</v>
      </c>
      <c r="F21" s="83">
        <v>1241.5999999999999</v>
      </c>
      <c r="G21" s="48">
        <f t="shared" si="0"/>
        <v>-7.1388504543584794E-2</v>
      </c>
      <c r="H21" s="83">
        <v>1451.6</v>
      </c>
      <c r="I21" s="48">
        <f t="shared" si="1"/>
        <v>-0.14466795260402315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410.74149999999997</v>
      </c>
      <c r="F22" s="83">
        <v>330</v>
      </c>
      <c r="G22" s="48">
        <f t="shared" si="0"/>
        <v>-0.19657497477123684</v>
      </c>
      <c r="H22" s="83">
        <v>416.6</v>
      </c>
      <c r="I22" s="48">
        <f t="shared" si="1"/>
        <v>-0.20787325972155549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506.15</v>
      </c>
      <c r="F23" s="83">
        <v>431.25</v>
      </c>
      <c r="G23" s="48">
        <f t="shared" si="0"/>
        <v>-0.1479798478711844</v>
      </c>
      <c r="H23" s="83">
        <v>462.5</v>
      </c>
      <c r="I23" s="48">
        <f t="shared" si="1"/>
        <v>-6.7567567567567571E-2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520.51675</v>
      </c>
      <c r="F24" s="83">
        <v>440</v>
      </c>
      <c r="G24" s="48">
        <f t="shared" si="0"/>
        <v>-0.15468618445035631</v>
      </c>
      <c r="H24" s="83">
        <v>430</v>
      </c>
      <c r="I24" s="48">
        <f t="shared" si="1"/>
        <v>2.3255813953488372E-2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499.26675</v>
      </c>
      <c r="F25" s="83">
        <v>470</v>
      </c>
      <c r="G25" s="48">
        <f t="shared" si="0"/>
        <v>-5.8619465446076678E-2</v>
      </c>
      <c r="H25" s="83">
        <v>460</v>
      </c>
      <c r="I25" s="48">
        <f t="shared" si="1"/>
        <v>2.1739130434782608E-2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1212.81675</v>
      </c>
      <c r="F26" s="83">
        <v>1575</v>
      </c>
      <c r="G26" s="48">
        <f t="shared" si="0"/>
        <v>0.29862982185890824</v>
      </c>
      <c r="H26" s="83">
        <v>1883.2</v>
      </c>
      <c r="I26" s="48">
        <f t="shared" si="1"/>
        <v>-0.16365760407816485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528.01675</v>
      </c>
      <c r="F27" s="83">
        <v>470</v>
      </c>
      <c r="G27" s="48">
        <f t="shared" si="0"/>
        <v>-0.10987672266078681</v>
      </c>
      <c r="H27" s="83">
        <v>460</v>
      </c>
      <c r="I27" s="48">
        <f t="shared" si="1"/>
        <v>2.1739130434782608E-2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926.08749999999998</v>
      </c>
      <c r="F28" s="83">
        <v>1156.25</v>
      </c>
      <c r="G28" s="48">
        <f t="shared" si="0"/>
        <v>0.24853213114311556</v>
      </c>
      <c r="H28" s="83">
        <v>1250</v>
      </c>
      <c r="I28" s="48">
        <f t="shared" si="1"/>
        <v>-7.4999999999999997E-2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1659.3041666666668</v>
      </c>
      <c r="F29" s="83">
        <v>1166.5</v>
      </c>
      <c r="G29" s="48">
        <f t="shared" si="0"/>
        <v>-0.29699447308485238</v>
      </c>
      <c r="H29" s="83">
        <v>1062.5</v>
      </c>
      <c r="I29" s="48">
        <f t="shared" si="1"/>
        <v>9.7882352941176476E-2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909.38324999999998</v>
      </c>
      <c r="F30" s="95">
        <v>1333.2</v>
      </c>
      <c r="G30" s="51">
        <f t="shared" si="0"/>
        <v>0.46604855543578583</v>
      </c>
      <c r="H30" s="95">
        <v>1283.2</v>
      </c>
      <c r="I30" s="51">
        <f>(F30-H30)/H30</f>
        <v>3.8965087281795513E-2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2157.90825</v>
      </c>
      <c r="F32" s="83">
        <v>2216.6</v>
      </c>
      <c r="G32" s="44">
        <f t="shared" si="0"/>
        <v>2.7198445531685583E-2</v>
      </c>
      <c r="H32" s="83">
        <v>2366.6</v>
      </c>
      <c r="I32" s="45">
        <f>(F32-H32)/H32</f>
        <v>-6.3382067100481707E-2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1945.98325</v>
      </c>
      <c r="F33" s="83">
        <v>2083.1999999999998</v>
      </c>
      <c r="G33" s="48">
        <f t="shared" si="0"/>
        <v>7.051281145405533E-2</v>
      </c>
      <c r="H33" s="83">
        <v>2316.6</v>
      </c>
      <c r="I33" s="48">
        <f>(F33-H33)/H33</f>
        <v>-0.10075110075110079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1356.1125</v>
      </c>
      <c r="F34" s="83">
        <v>1050</v>
      </c>
      <c r="G34" s="48">
        <f t="shared" si="0"/>
        <v>-0.22572795398611839</v>
      </c>
      <c r="H34" s="83">
        <v>1133.2</v>
      </c>
      <c r="I34" s="48">
        <f>(F34-H34)/H34</f>
        <v>-7.3420402400282428E-2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1367.7437500000001</v>
      </c>
      <c r="F35" s="83">
        <v>1341.6</v>
      </c>
      <c r="G35" s="48">
        <f t="shared" si="0"/>
        <v>-1.9114508839832154E-2</v>
      </c>
      <c r="H35" s="83">
        <v>1400</v>
      </c>
      <c r="I35" s="48">
        <f>(F35-H35)/H35</f>
        <v>-4.171428571428578E-2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1250.2332499999998</v>
      </c>
      <c r="F36" s="83">
        <v>1225</v>
      </c>
      <c r="G36" s="55">
        <f t="shared" si="0"/>
        <v>-2.0182833883197217E-2</v>
      </c>
      <c r="H36" s="83">
        <v>1300</v>
      </c>
      <c r="I36" s="48">
        <f>(F36-H36)/H36</f>
        <v>-5.7692307692307696E-2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26177.052861111111</v>
      </c>
      <c r="F38" s="84">
        <v>25266.6</v>
      </c>
      <c r="G38" s="45">
        <f t="shared" si="0"/>
        <v>-3.4780571592292975E-2</v>
      </c>
      <c r="H38" s="84">
        <v>24083.25</v>
      </c>
      <c r="I38" s="45">
        <f>(F38-H38)/H38</f>
        <v>4.9135810158512601E-2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14651.8</v>
      </c>
      <c r="F39" s="85">
        <v>16200</v>
      </c>
      <c r="G39" s="51">
        <f t="shared" si="0"/>
        <v>0.1056661980098009</v>
      </c>
      <c r="H39" s="85">
        <v>16000</v>
      </c>
      <c r="I39" s="51">
        <f>(F39-H39)/H39</f>
        <v>1.2500000000000001E-2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8" t="s">
        <v>204</v>
      </c>
      <c r="B9" s="168"/>
      <c r="C9" s="168"/>
      <c r="D9" s="168"/>
      <c r="E9" s="168"/>
      <c r="F9" s="168"/>
      <c r="G9" s="168"/>
      <c r="H9" s="168"/>
      <c r="I9" s="16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9" t="s">
        <v>3</v>
      </c>
      <c r="B12" s="175"/>
      <c r="C12" s="177" t="s">
        <v>0</v>
      </c>
      <c r="D12" s="171" t="s">
        <v>221</v>
      </c>
      <c r="E12" s="179" t="s">
        <v>223</v>
      </c>
      <c r="F12" s="186" t="s">
        <v>186</v>
      </c>
      <c r="G12" s="171" t="s">
        <v>217</v>
      </c>
      <c r="H12" s="188" t="s">
        <v>224</v>
      </c>
      <c r="I12" s="184" t="s">
        <v>196</v>
      </c>
    </row>
    <row r="13" spans="1:9" ht="39.75" customHeight="1" thickBot="1" x14ac:dyDescent="0.25">
      <c r="A13" s="170"/>
      <c r="B13" s="176"/>
      <c r="C13" s="178"/>
      <c r="D13" s="172"/>
      <c r="E13" s="180"/>
      <c r="F13" s="187"/>
      <c r="G13" s="172"/>
      <c r="H13" s="189"/>
      <c r="I13" s="18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1659.8</v>
      </c>
      <c r="E15" s="83">
        <v>1533.2</v>
      </c>
      <c r="F15" s="67">
        <f t="shared" ref="F15:F30" si="0">D15-E15</f>
        <v>126.59999999999991</v>
      </c>
      <c r="G15" s="42">
        <v>1621.1750000000002</v>
      </c>
      <c r="H15" s="66">
        <f>AVERAGE(D15:E15)</f>
        <v>1596.5</v>
      </c>
      <c r="I15" s="69">
        <f>(H15-G15)/G15</f>
        <v>-1.5220441963390861E-2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2178.8000000000002</v>
      </c>
      <c r="E16" s="83">
        <v>2933.2</v>
      </c>
      <c r="F16" s="71">
        <f t="shared" si="0"/>
        <v>-754.39999999999964</v>
      </c>
      <c r="G16" s="46">
        <v>1865.3332500000001</v>
      </c>
      <c r="H16" s="68">
        <f t="shared" ref="H16:H30" si="1">AVERAGE(D16:E16)</f>
        <v>2556</v>
      </c>
      <c r="I16" s="72">
        <f t="shared" ref="I16:I39" si="2">(H16-G16)/G16</f>
        <v>0.37026453584098168</v>
      </c>
    </row>
    <row r="17" spans="1:9" ht="16.5" x14ac:dyDescent="0.3">
      <c r="A17" s="37"/>
      <c r="B17" s="34" t="s">
        <v>6</v>
      </c>
      <c r="C17" s="15" t="s">
        <v>165</v>
      </c>
      <c r="D17" s="47">
        <v>1374.8</v>
      </c>
      <c r="E17" s="83">
        <v>2016.6</v>
      </c>
      <c r="F17" s="71">
        <f t="shared" si="0"/>
        <v>-641.79999999999995</v>
      </c>
      <c r="G17" s="46">
        <v>1426.7249999999999</v>
      </c>
      <c r="H17" s="68">
        <f t="shared" si="1"/>
        <v>1695.6999999999998</v>
      </c>
      <c r="I17" s="72">
        <f t="shared" si="2"/>
        <v>0.18852617007482164</v>
      </c>
    </row>
    <row r="18" spans="1:9" ht="16.5" x14ac:dyDescent="0.3">
      <c r="A18" s="37"/>
      <c r="B18" s="34" t="s">
        <v>7</v>
      </c>
      <c r="C18" s="15" t="s">
        <v>166</v>
      </c>
      <c r="D18" s="47">
        <v>668.8</v>
      </c>
      <c r="E18" s="83">
        <v>825</v>
      </c>
      <c r="F18" s="71">
        <f t="shared" si="0"/>
        <v>-156.20000000000005</v>
      </c>
      <c r="G18" s="46">
        <v>751.36674999999991</v>
      </c>
      <c r="H18" s="68">
        <f t="shared" si="1"/>
        <v>746.9</v>
      </c>
      <c r="I18" s="72">
        <f t="shared" si="2"/>
        <v>-5.9448331989669949E-3</v>
      </c>
    </row>
    <row r="19" spans="1:9" ht="16.5" x14ac:dyDescent="0.3">
      <c r="A19" s="37"/>
      <c r="B19" s="34" t="s">
        <v>8</v>
      </c>
      <c r="C19" s="15" t="s">
        <v>167</v>
      </c>
      <c r="D19" s="47">
        <v>3038.8</v>
      </c>
      <c r="E19" s="83">
        <v>3366.6</v>
      </c>
      <c r="F19" s="71">
        <f t="shared" si="0"/>
        <v>-327.79999999999973</v>
      </c>
      <c r="G19" s="46">
        <v>2139.8721388888889</v>
      </c>
      <c r="H19" s="68">
        <f t="shared" si="1"/>
        <v>3202.7</v>
      </c>
      <c r="I19" s="72">
        <f t="shared" si="2"/>
        <v>0.49667820884988745</v>
      </c>
    </row>
    <row r="20" spans="1:9" ht="16.5" x14ac:dyDescent="0.3">
      <c r="A20" s="37"/>
      <c r="B20" s="34" t="s">
        <v>9</v>
      </c>
      <c r="C20" s="15" t="s">
        <v>168</v>
      </c>
      <c r="D20" s="47">
        <v>1734.8</v>
      </c>
      <c r="E20" s="83">
        <v>1650</v>
      </c>
      <c r="F20" s="71">
        <f t="shared" si="0"/>
        <v>84.799999999999955</v>
      </c>
      <c r="G20" s="46">
        <v>1586.96675</v>
      </c>
      <c r="H20" s="68">
        <f t="shared" si="1"/>
        <v>1692.4</v>
      </c>
      <c r="I20" s="72">
        <f t="shared" si="2"/>
        <v>6.6436962211086054E-2</v>
      </c>
    </row>
    <row r="21" spans="1:9" ht="16.5" x14ac:dyDescent="0.3">
      <c r="A21" s="37"/>
      <c r="B21" s="34" t="s">
        <v>10</v>
      </c>
      <c r="C21" s="15" t="s">
        <v>169</v>
      </c>
      <c r="D21" s="47">
        <v>1458.8</v>
      </c>
      <c r="E21" s="83">
        <v>1241.5999999999999</v>
      </c>
      <c r="F21" s="71">
        <f t="shared" si="0"/>
        <v>217.20000000000005</v>
      </c>
      <c r="G21" s="46">
        <v>1337.05</v>
      </c>
      <c r="H21" s="68">
        <f t="shared" si="1"/>
        <v>1350.1999999999998</v>
      </c>
      <c r="I21" s="72">
        <f t="shared" si="2"/>
        <v>9.8350847013947609E-3</v>
      </c>
    </row>
    <row r="22" spans="1:9" ht="16.5" x14ac:dyDescent="0.3">
      <c r="A22" s="37"/>
      <c r="B22" s="34" t="s">
        <v>11</v>
      </c>
      <c r="C22" s="15" t="s">
        <v>170</v>
      </c>
      <c r="D22" s="47">
        <v>439.8</v>
      </c>
      <c r="E22" s="83">
        <v>330</v>
      </c>
      <c r="F22" s="71">
        <f t="shared" si="0"/>
        <v>109.80000000000001</v>
      </c>
      <c r="G22" s="46">
        <v>410.74149999999997</v>
      </c>
      <c r="H22" s="68">
        <f t="shared" si="1"/>
        <v>384.9</v>
      </c>
      <c r="I22" s="72">
        <f t="shared" si="2"/>
        <v>-6.2914266028633578E-2</v>
      </c>
    </row>
    <row r="23" spans="1:9" ht="16.5" x14ac:dyDescent="0.3">
      <c r="A23" s="37"/>
      <c r="B23" s="34" t="s">
        <v>12</v>
      </c>
      <c r="C23" s="15" t="s">
        <v>171</v>
      </c>
      <c r="D23" s="47">
        <v>617.29999999999995</v>
      </c>
      <c r="E23" s="83">
        <v>431.25</v>
      </c>
      <c r="F23" s="71">
        <f t="shared" si="0"/>
        <v>186.04999999999995</v>
      </c>
      <c r="G23" s="46">
        <v>506.15</v>
      </c>
      <c r="H23" s="68">
        <f t="shared" si="1"/>
        <v>524.27499999999998</v>
      </c>
      <c r="I23" s="72">
        <f t="shared" si="2"/>
        <v>3.5809542625703843E-2</v>
      </c>
    </row>
    <row r="24" spans="1:9" ht="16.5" x14ac:dyDescent="0.3">
      <c r="A24" s="37"/>
      <c r="B24" s="34" t="s">
        <v>13</v>
      </c>
      <c r="C24" s="15" t="s">
        <v>172</v>
      </c>
      <c r="D24" s="47">
        <v>597.29999999999995</v>
      </c>
      <c r="E24" s="83">
        <v>440</v>
      </c>
      <c r="F24" s="71">
        <f t="shared" si="0"/>
        <v>157.29999999999995</v>
      </c>
      <c r="G24" s="46">
        <v>520.51675</v>
      </c>
      <c r="H24" s="68">
        <f t="shared" si="1"/>
        <v>518.65</v>
      </c>
      <c r="I24" s="72">
        <f t="shared" si="2"/>
        <v>-3.5863399208575413E-3</v>
      </c>
    </row>
    <row r="25" spans="1:9" ht="16.5" x14ac:dyDescent="0.3">
      <c r="A25" s="37"/>
      <c r="B25" s="34" t="s">
        <v>14</v>
      </c>
      <c r="C25" s="15" t="s">
        <v>173</v>
      </c>
      <c r="D25" s="47">
        <v>599.79999999999995</v>
      </c>
      <c r="E25" s="83">
        <v>470</v>
      </c>
      <c r="F25" s="71">
        <f t="shared" si="0"/>
        <v>129.79999999999995</v>
      </c>
      <c r="G25" s="46">
        <v>499.26675</v>
      </c>
      <c r="H25" s="68">
        <f t="shared" si="1"/>
        <v>534.9</v>
      </c>
      <c r="I25" s="72">
        <f t="shared" si="2"/>
        <v>7.1371165814667153E-2</v>
      </c>
    </row>
    <row r="26" spans="1:9" ht="16.5" x14ac:dyDescent="0.3">
      <c r="A26" s="37"/>
      <c r="B26" s="34" t="s">
        <v>15</v>
      </c>
      <c r="C26" s="15" t="s">
        <v>174</v>
      </c>
      <c r="D26" s="47">
        <v>2114.8000000000002</v>
      </c>
      <c r="E26" s="83">
        <v>1575</v>
      </c>
      <c r="F26" s="71">
        <f t="shared" si="0"/>
        <v>539.80000000000018</v>
      </c>
      <c r="G26" s="46">
        <v>1212.81675</v>
      </c>
      <c r="H26" s="68">
        <f t="shared" si="1"/>
        <v>1844.9</v>
      </c>
      <c r="I26" s="72">
        <f t="shared" si="2"/>
        <v>0.52116962434761904</v>
      </c>
    </row>
    <row r="27" spans="1:9" ht="16.5" x14ac:dyDescent="0.3">
      <c r="A27" s="37"/>
      <c r="B27" s="34" t="s">
        <v>16</v>
      </c>
      <c r="C27" s="15" t="s">
        <v>175</v>
      </c>
      <c r="D27" s="47">
        <v>589.79999999999995</v>
      </c>
      <c r="E27" s="83">
        <v>470</v>
      </c>
      <c r="F27" s="71">
        <f t="shared" si="0"/>
        <v>119.79999999999995</v>
      </c>
      <c r="G27" s="46">
        <v>528.01675</v>
      </c>
      <c r="H27" s="68">
        <f t="shared" si="1"/>
        <v>529.9</v>
      </c>
      <c r="I27" s="72">
        <f t="shared" si="2"/>
        <v>3.5666482171256412E-3</v>
      </c>
    </row>
    <row r="28" spans="1:9" ht="16.5" x14ac:dyDescent="0.3">
      <c r="A28" s="37"/>
      <c r="B28" s="34" t="s">
        <v>17</v>
      </c>
      <c r="C28" s="15" t="s">
        <v>176</v>
      </c>
      <c r="D28" s="47">
        <v>989.7</v>
      </c>
      <c r="E28" s="83">
        <v>1156.25</v>
      </c>
      <c r="F28" s="71">
        <f t="shared" si="0"/>
        <v>-166.54999999999995</v>
      </c>
      <c r="G28" s="46">
        <v>926.08749999999998</v>
      </c>
      <c r="H28" s="68">
        <f t="shared" si="1"/>
        <v>1072.9749999999999</v>
      </c>
      <c r="I28" s="72">
        <f t="shared" si="2"/>
        <v>0.15861082241148913</v>
      </c>
    </row>
    <row r="29" spans="1:9" ht="16.5" x14ac:dyDescent="0.3">
      <c r="A29" s="37"/>
      <c r="B29" s="34" t="s">
        <v>18</v>
      </c>
      <c r="C29" s="15" t="s">
        <v>177</v>
      </c>
      <c r="D29" s="47">
        <v>1353</v>
      </c>
      <c r="E29" s="83">
        <v>1166.5</v>
      </c>
      <c r="F29" s="71">
        <f t="shared" si="0"/>
        <v>186.5</v>
      </c>
      <c r="G29" s="46">
        <v>1659.3041666666668</v>
      </c>
      <c r="H29" s="68">
        <f t="shared" si="1"/>
        <v>1259.75</v>
      </c>
      <c r="I29" s="72">
        <f t="shared" si="2"/>
        <v>-0.2407962172898781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1149.8</v>
      </c>
      <c r="E30" s="95">
        <v>1333.2</v>
      </c>
      <c r="F30" s="74">
        <f t="shared" si="0"/>
        <v>-183.40000000000009</v>
      </c>
      <c r="G30" s="49">
        <v>909.38324999999998</v>
      </c>
      <c r="H30" s="107">
        <f t="shared" si="1"/>
        <v>1241.5</v>
      </c>
      <c r="I30" s="75">
        <f t="shared" si="2"/>
        <v>0.36521098227837384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2325</v>
      </c>
      <c r="E32" s="83">
        <v>2216.6</v>
      </c>
      <c r="F32" s="67">
        <f>D32-E32</f>
        <v>108.40000000000009</v>
      </c>
      <c r="G32" s="54">
        <v>2157.90825</v>
      </c>
      <c r="H32" s="68">
        <f>AVERAGE(D32:E32)</f>
        <v>2270.8000000000002</v>
      </c>
      <c r="I32" s="78">
        <f t="shared" si="2"/>
        <v>5.231536141538929E-2</v>
      </c>
    </row>
    <row r="33" spans="1:9" ht="16.5" x14ac:dyDescent="0.3">
      <c r="A33" s="37"/>
      <c r="B33" s="34" t="s">
        <v>27</v>
      </c>
      <c r="C33" s="15" t="s">
        <v>180</v>
      </c>
      <c r="D33" s="47">
        <v>2009.8</v>
      </c>
      <c r="E33" s="83">
        <v>2083.1999999999998</v>
      </c>
      <c r="F33" s="79">
        <f>D33-E33</f>
        <v>-73.399999999999864</v>
      </c>
      <c r="G33" s="46">
        <v>1945.98325</v>
      </c>
      <c r="H33" s="68">
        <f>AVERAGE(D33:E33)</f>
        <v>2046.5</v>
      </c>
      <c r="I33" s="72">
        <f t="shared" si="2"/>
        <v>5.1653450768396905E-2</v>
      </c>
    </row>
    <row r="34" spans="1:9" ht="16.5" x14ac:dyDescent="0.3">
      <c r="A34" s="37"/>
      <c r="B34" s="39" t="s">
        <v>28</v>
      </c>
      <c r="C34" s="15" t="s">
        <v>181</v>
      </c>
      <c r="D34" s="47">
        <v>1268.625</v>
      </c>
      <c r="E34" s="83">
        <v>1050</v>
      </c>
      <c r="F34" s="71">
        <f>D34-E34</f>
        <v>218.625</v>
      </c>
      <c r="G34" s="46">
        <v>1356.1125</v>
      </c>
      <c r="H34" s="68">
        <f>AVERAGE(D34:E34)</f>
        <v>1159.3125</v>
      </c>
      <c r="I34" s="72">
        <f t="shared" si="2"/>
        <v>-0.14512070348145892</v>
      </c>
    </row>
    <row r="35" spans="1:9" ht="16.5" x14ac:dyDescent="0.3">
      <c r="A35" s="37"/>
      <c r="B35" s="34" t="s">
        <v>29</v>
      </c>
      <c r="C35" s="15" t="s">
        <v>182</v>
      </c>
      <c r="D35" s="47">
        <v>1391.6666666666667</v>
      </c>
      <c r="E35" s="83">
        <v>1341.6</v>
      </c>
      <c r="F35" s="79">
        <f>D35-E35</f>
        <v>50.066666666666833</v>
      </c>
      <c r="G35" s="46">
        <v>1367.7437500000001</v>
      </c>
      <c r="H35" s="68">
        <f>AVERAGE(D35:E35)</f>
        <v>1366.6333333333332</v>
      </c>
      <c r="I35" s="72">
        <f t="shared" si="2"/>
        <v>-8.1186016508346596E-4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1229.7</v>
      </c>
      <c r="E36" s="83">
        <v>1225</v>
      </c>
      <c r="F36" s="71">
        <f>D36-E36</f>
        <v>4.7000000000000455</v>
      </c>
      <c r="G36" s="49">
        <v>1250.2332499999998</v>
      </c>
      <c r="H36" s="68">
        <f>AVERAGE(D36:E36)</f>
        <v>1227.3499999999999</v>
      </c>
      <c r="I36" s="80">
        <f t="shared" si="2"/>
        <v>-1.8303184625748727E-2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28191.111111111109</v>
      </c>
      <c r="E38" s="84">
        <v>25266.6</v>
      </c>
      <c r="F38" s="67">
        <f>D38-E38</f>
        <v>2924.5111111111109</v>
      </c>
      <c r="G38" s="46">
        <v>26177.052861111111</v>
      </c>
      <c r="H38" s="67">
        <f>AVERAGE(D38:E38)</f>
        <v>26728.855555555554</v>
      </c>
      <c r="I38" s="78">
        <f t="shared" si="2"/>
        <v>2.107963403566359E-2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14254.222222222223</v>
      </c>
      <c r="E39" s="85">
        <v>16200</v>
      </c>
      <c r="F39" s="74">
        <f>D39-E39</f>
        <v>-1945.7777777777774</v>
      </c>
      <c r="G39" s="46">
        <v>14651.8</v>
      </c>
      <c r="H39" s="81">
        <f>AVERAGE(D39:E39)</f>
        <v>15227.111111111111</v>
      </c>
      <c r="I39" s="75">
        <f t="shared" si="2"/>
        <v>3.9265558573766506E-2</v>
      </c>
    </row>
    <row r="40" spans="1:9" ht="15.75" customHeight="1" thickBot="1" x14ac:dyDescent="0.25">
      <c r="A40" s="181"/>
      <c r="B40" s="182"/>
      <c r="C40" s="183"/>
      <c r="D40" s="86">
        <f>SUM(D15:D39)</f>
        <v>71236.024999999994</v>
      </c>
      <c r="E40" s="86">
        <f>SUM(E15:E39)</f>
        <v>70321.399999999994</v>
      </c>
      <c r="F40" s="86">
        <f>SUM(F15:F39)</f>
        <v>914.62500000000091</v>
      </c>
      <c r="G40" s="86">
        <f>SUM(G15:G39)</f>
        <v>66807.606166666665</v>
      </c>
      <c r="H40" s="86">
        <f>AVERAGE(D40:E40)</f>
        <v>70778.712499999994</v>
      </c>
      <c r="I40" s="75">
        <f>(H40-G40)/G40</f>
        <v>5.944093137279171E-2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8" t="s">
        <v>201</v>
      </c>
      <c r="B9" s="168"/>
      <c r="C9" s="168"/>
      <c r="D9" s="168"/>
      <c r="E9" s="168"/>
      <c r="F9" s="168"/>
      <c r="G9" s="168"/>
      <c r="H9" s="168"/>
      <c r="I9" s="16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9" t="s">
        <v>3</v>
      </c>
      <c r="B13" s="175"/>
      <c r="C13" s="177" t="s">
        <v>0</v>
      </c>
      <c r="D13" s="171" t="s">
        <v>23</v>
      </c>
      <c r="E13" s="171" t="s">
        <v>217</v>
      </c>
      <c r="F13" s="188" t="s">
        <v>224</v>
      </c>
      <c r="G13" s="171" t="s">
        <v>197</v>
      </c>
      <c r="H13" s="188" t="s">
        <v>220</v>
      </c>
      <c r="I13" s="171" t="s">
        <v>187</v>
      </c>
    </row>
    <row r="14" spans="1:9" ht="33.75" customHeight="1" thickBot="1" x14ac:dyDescent="0.25">
      <c r="A14" s="170"/>
      <c r="B14" s="176"/>
      <c r="C14" s="178"/>
      <c r="D14" s="191"/>
      <c r="E14" s="172"/>
      <c r="F14" s="189"/>
      <c r="G14" s="190"/>
      <c r="H14" s="189"/>
      <c r="I14" s="19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1621.1750000000002</v>
      </c>
      <c r="F16" s="42">
        <v>1596.5</v>
      </c>
      <c r="G16" s="21">
        <f>(F16-E16)/E16</f>
        <v>-1.5220441963390861E-2</v>
      </c>
      <c r="H16" s="42">
        <v>1689</v>
      </c>
      <c r="I16" s="21">
        <f>(F16-H16)/H16</f>
        <v>-5.4766133806986382E-2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1865.3332500000001</v>
      </c>
      <c r="F17" s="46">
        <v>2556</v>
      </c>
      <c r="G17" s="21">
        <f t="shared" ref="G17:G80" si="0">(F17-E17)/E17</f>
        <v>0.37026453584098168</v>
      </c>
      <c r="H17" s="46">
        <v>2379.4</v>
      </c>
      <c r="I17" s="21">
        <f t="shared" ref="I17:I31" si="1">(F17-H17)/H17</f>
        <v>7.4220391695385357E-2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1426.7249999999999</v>
      </c>
      <c r="F18" s="46">
        <v>1695.6999999999998</v>
      </c>
      <c r="G18" s="21">
        <f t="shared" si="0"/>
        <v>0.18852617007482164</v>
      </c>
      <c r="H18" s="46">
        <v>1548.5</v>
      </c>
      <c r="I18" s="21">
        <f t="shared" si="1"/>
        <v>9.5059735227639539E-2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751.36674999999991</v>
      </c>
      <c r="F19" s="46">
        <v>746.9</v>
      </c>
      <c r="G19" s="21">
        <f t="shared" si="0"/>
        <v>-5.9448331989669949E-3</v>
      </c>
      <c r="H19" s="46">
        <v>734</v>
      </c>
      <c r="I19" s="21">
        <f t="shared" si="1"/>
        <v>1.757493188010896E-2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2139.8721388888889</v>
      </c>
      <c r="F20" s="46">
        <v>3202.7</v>
      </c>
      <c r="G20" s="21">
        <f>(F20-E20)/E20</f>
        <v>0.49667820884988745</v>
      </c>
      <c r="H20" s="46">
        <v>3182.7</v>
      </c>
      <c r="I20" s="21">
        <f t="shared" si="1"/>
        <v>6.283972727558363E-3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1586.96675</v>
      </c>
      <c r="F21" s="46">
        <v>1692.4</v>
      </c>
      <c r="G21" s="21">
        <f t="shared" si="0"/>
        <v>6.6436962211086054E-2</v>
      </c>
      <c r="H21" s="46">
        <v>1696</v>
      </c>
      <c r="I21" s="21">
        <f t="shared" si="1"/>
        <v>-2.1226415094339085E-3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1337.05</v>
      </c>
      <c r="F22" s="46">
        <v>1350.1999999999998</v>
      </c>
      <c r="G22" s="21">
        <f t="shared" si="0"/>
        <v>9.8350847013947609E-3</v>
      </c>
      <c r="H22" s="46">
        <v>1442.6999999999998</v>
      </c>
      <c r="I22" s="21">
        <f t="shared" si="1"/>
        <v>-6.4115893810216956E-2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410.74149999999997</v>
      </c>
      <c r="F23" s="46">
        <v>384.9</v>
      </c>
      <c r="G23" s="21">
        <f t="shared" si="0"/>
        <v>-6.2914266028633578E-2</v>
      </c>
      <c r="H23" s="46">
        <v>433.20000000000005</v>
      </c>
      <c r="I23" s="21">
        <f t="shared" si="1"/>
        <v>-0.1114958448753464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506.15</v>
      </c>
      <c r="F24" s="46">
        <v>524.27499999999998</v>
      </c>
      <c r="G24" s="21">
        <f t="shared" si="0"/>
        <v>3.5809542625703843E-2</v>
      </c>
      <c r="H24" s="46">
        <v>554.9</v>
      </c>
      <c r="I24" s="21">
        <f t="shared" si="1"/>
        <v>-5.5190124346729146E-2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520.51675</v>
      </c>
      <c r="F25" s="46">
        <v>518.65</v>
      </c>
      <c r="G25" s="21">
        <f t="shared" si="0"/>
        <v>-3.5863399208575413E-3</v>
      </c>
      <c r="H25" s="46">
        <v>528.65</v>
      </c>
      <c r="I25" s="21">
        <f t="shared" si="1"/>
        <v>-1.8916107065165989E-2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499.26675</v>
      </c>
      <c r="F26" s="46">
        <v>534.9</v>
      </c>
      <c r="G26" s="21">
        <f t="shared" si="0"/>
        <v>7.1371165814667153E-2</v>
      </c>
      <c r="H26" s="46">
        <v>534.9</v>
      </c>
      <c r="I26" s="21">
        <f t="shared" si="1"/>
        <v>0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1212.81675</v>
      </c>
      <c r="F27" s="46">
        <v>1844.9</v>
      </c>
      <c r="G27" s="21">
        <f t="shared" si="0"/>
        <v>0.52116962434761904</v>
      </c>
      <c r="H27" s="46">
        <v>2061.5</v>
      </c>
      <c r="I27" s="21">
        <f t="shared" si="1"/>
        <v>-0.10506912442396309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528.01675</v>
      </c>
      <c r="F28" s="46">
        <v>529.9</v>
      </c>
      <c r="G28" s="21">
        <f t="shared" si="0"/>
        <v>3.5666482171256412E-3</v>
      </c>
      <c r="H28" s="46">
        <v>529.9</v>
      </c>
      <c r="I28" s="21">
        <f t="shared" si="1"/>
        <v>0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926.08749999999998</v>
      </c>
      <c r="F29" s="46">
        <v>1072.9749999999999</v>
      </c>
      <c r="G29" s="21">
        <f t="shared" si="0"/>
        <v>0.15861082241148913</v>
      </c>
      <c r="H29" s="46">
        <v>1144.4000000000001</v>
      </c>
      <c r="I29" s="21">
        <f t="shared" si="1"/>
        <v>-6.2412617965746396E-2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1659.3041666666668</v>
      </c>
      <c r="F30" s="46">
        <v>1259.75</v>
      </c>
      <c r="G30" s="21">
        <f t="shared" si="0"/>
        <v>-0.2407962172898781</v>
      </c>
      <c r="H30" s="46">
        <v>1192.75</v>
      </c>
      <c r="I30" s="21">
        <f t="shared" si="1"/>
        <v>5.6172710123663802E-2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909.38324999999998</v>
      </c>
      <c r="F31" s="49">
        <v>1241.5</v>
      </c>
      <c r="G31" s="23">
        <f t="shared" si="0"/>
        <v>0.36521098227837384</v>
      </c>
      <c r="H31" s="49">
        <v>1203.5</v>
      </c>
      <c r="I31" s="23">
        <f t="shared" si="1"/>
        <v>3.157457415870378E-2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2157.90825</v>
      </c>
      <c r="F33" s="54">
        <v>2270.8000000000002</v>
      </c>
      <c r="G33" s="21">
        <f t="shared" si="0"/>
        <v>5.231536141538929E-2</v>
      </c>
      <c r="H33" s="54">
        <v>2289.5500000000002</v>
      </c>
      <c r="I33" s="21">
        <f>(F33-H33)/H33</f>
        <v>-8.1893821930073586E-3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1945.98325</v>
      </c>
      <c r="F34" s="46">
        <v>2046.5</v>
      </c>
      <c r="G34" s="21">
        <f t="shared" si="0"/>
        <v>5.1653450768396905E-2</v>
      </c>
      <c r="H34" s="46">
        <v>2118.1999999999998</v>
      </c>
      <c r="I34" s="21">
        <f>(F34-H34)/H34</f>
        <v>-3.3849494854121344E-2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1356.1125</v>
      </c>
      <c r="F35" s="46">
        <v>1159.3125</v>
      </c>
      <c r="G35" s="21">
        <f t="shared" si="0"/>
        <v>-0.14512070348145892</v>
      </c>
      <c r="H35" s="46">
        <v>1206.5999999999999</v>
      </c>
      <c r="I35" s="21">
        <f>(F35-H35)/H35</f>
        <v>-3.9190701143709525E-2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1367.7437500000001</v>
      </c>
      <c r="F36" s="46">
        <v>1366.6333333333332</v>
      </c>
      <c r="G36" s="21">
        <f t="shared" si="0"/>
        <v>-8.1186016508346596E-4</v>
      </c>
      <c r="H36" s="46">
        <v>1437.5</v>
      </c>
      <c r="I36" s="21">
        <f>(F36-H36)/H36</f>
        <v>-4.9298550724637763E-2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1250.2332499999998</v>
      </c>
      <c r="F37" s="49">
        <v>1227.3499999999999</v>
      </c>
      <c r="G37" s="23">
        <f t="shared" si="0"/>
        <v>-1.8303184625748727E-2</v>
      </c>
      <c r="H37" s="49">
        <v>1314.9</v>
      </c>
      <c r="I37" s="23">
        <f>(F37-H37)/H37</f>
        <v>-6.6583010114837762E-2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26177.052861111111</v>
      </c>
      <c r="F39" s="46">
        <v>26728.855555555554</v>
      </c>
      <c r="G39" s="21">
        <f t="shared" si="0"/>
        <v>2.107963403566359E-2</v>
      </c>
      <c r="H39" s="46">
        <v>26137.180555555555</v>
      </c>
      <c r="I39" s="21">
        <f t="shared" ref="I39:I44" si="2">(F39-H39)/H39</f>
        <v>2.2637292447912349E-2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14651.8</v>
      </c>
      <c r="F40" s="46">
        <v>15227.111111111111</v>
      </c>
      <c r="G40" s="21">
        <f t="shared" si="0"/>
        <v>3.9265558573766506E-2</v>
      </c>
      <c r="H40" s="46">
        <v>15127.111111111111</v>
      </c>
      <c r="I40" s="21">
        <f t="shared" si="2"/>
        <v>6.610647549653308E-3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10842.25</v>
      </c>
      <c r="F41" s="57">
        <v>10948.5</v>
      </c>
      <c r="G41" s="21">
        <f t="shared" si="0"/>
        <v>9.7996264612972405E-3</v>
      </c>
      <c r="H41" s="57">
        <v>10198.5</v>
      </c>
      <c r="I41" s="21">
        <f t="shared" si="2"/>
        <v>7.3540226503897632E-2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6105.6750000000002</v>
      </c>
      <c r="F42" s="47">
        <v>6033.2</v>
      </c>
      <c r="G42" s="21">
        <f t="shared" si="0"/>
        <v>-1.1870104452005776E-2</v>
      </c>
      <c r="H42" s="47">
        <v>5903.2</v>
      </c>
      <c r="I42" s="21">
        <f t="shared" si="2"/>
        <v>2.2021954194335277E-2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9968.5714285714294</v>
      </c>
      <c r="G43" s="21">
        <f t="shared" si="0"/>
        <v>1.1942437451492536E-5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11950</v>
      </c>
      <c r="F44" s="50">
        <v>12830</v>
      </c>
      <c r="G44" s="31">
        <f t="shared" si="0"/>
        <v>7.364016736401674E-2</v>
      </c>
      <c r="H44" s="50">
        <v>12830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6545.2222222222217</v>
      </c>
      <c r="F46" s="43">
        <v>6317.7777777777774</v>
      </c>
      <c r="G46" s="21">
        <f t="shared" si="0"/>
        <v>-3.4749690189620916E-2</v>
      </c>
      <c r="H46" s="43">
        <v>6326.1111111111113</v>
      </c>
      <c r="I46" s="21">
        <f t="shared" ref="I46:I51" si="3">(F46-H46)/H46</f>
        <v>-1.3172916483710452E-3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6144.2222222222226</v>
      </c>
      <c r="G47" s="21">
        <f t="shared" si="0"/>
        <v>1.8079387289196586E-2</v>
      </c>
      <c r="H47" s="47">
        <v>6166</v>
      </c>
      <c r="I47" s="21">
        <f t="shared" si="3"/>
        <v>-3.5319133600028177E-3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19273.75</v>
      </c>
      <c r="G48" s="21">
        <f t="shared" si="0"/>
        <v>0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18778.964071428571</v>
      </c>
      <c r="F49" s="47">
        <v>18674.642500000002</v>
      </c>
      <c r="G49" s="21">
        <f t="shared" si="0"/>
        <v>-5.5552356898797136E-3</v>
      </c>
      <c r="H49" s="47">
        <v>18816.34888888889</v>
      </c>
      <c r="I49" s="21">
        <f t="shared" si="3"/>
        <v>-7.5310247341643377E-3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1975.3571428571427</v>
      </c>
      <c r="F50" s="47">
        <v>2310.7142857142858</v>
      </c>
      <c r="G50" s="21">
        <f t="shared" si="0"/>
        <v>0.16977038510215164</v>
      </c>
      <c r="H50" s="47">
        <v>2282.1428571428573</v>
      </c>
      <c r="I50" s="21">
        <f t="shared" si="3"/>
        <v>1.2519561815336405E-2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24068.944444444445</v>
      </c>
      <c r="F51" s="50">
        <v>27101</v>
      </c>
      <c r="G51" s="31">
        <f t="shared" si="0"/>
        <v>0.12597376517919584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3908.0000000000005</v>
      </c>
      <c r="F54" s="70">
        <v>3203.125</v>
      </c>
      <c r="G54" s="21">
        <f t="shared" si="0"/>
        <v>-0.18036719549641769</v>
      </c>
      <c r="H54" s="70">
        <v>3203.125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2044.5833333333333</v>
      </c>
      <c r="F55" s="70">
        <v>2073.3333333333335</v>
      </c>
      <c r="G55" s="21">
        <f t="shared" si="0"/>
        <v>1.40615447320156E-2</v>
      </c>
      <c r="H55" s="70">
        <v>2015</v>
      </c>
      <c r="I55" s="21">
        <f t="shared" si="4"/>
        <v>2.8949545078577412E-2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4619.479166666667</v>
      </c>
      <c r="F58" s="50">
        <v>4428.1111111111113</v>
      </c>
      <c r="G58" s="29">
        <f t="shared" si="0"/>
        <v>-4.1426327222435208E-2</v>
      </c>
      <c r="H58" s="50">
        <v>4428.1111111111113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5361.25</v>
      </c>
      <c r="F59" s="68">
        <v>5126.25</v>
      </c>
      <c r="G59" s="21">
        <f t="shared" si="0"/>
        <v>-4.3833061319654934E-2</v>
      </c>
      <c r="H59" s="68">
        <v>5170</v>
      </c>
      <c r="I59" s="21">
        <f t="shared" si="4"/>
        <v>-8.462282398452611E-3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4707.45</v>
      </c>
      <c r="F60" s="70">
        <v>5010</v>
      </c>
      <c r="G60" s="21">
        <f t="shared" si="0"/>
        <v>6.4270464901379776E-2</v>
      </c>
      <c r="H60" s="70">
        <v>5039.5</v>
      </c>
      <c r="I60" s="21">
        <f t="shared" si="4"/>
        <v>-5.8537553328703246E-3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18730.5</v>
      </c>
      <c r="F61" s="73">
        <v>21405</v>
      </c>
      <c r="G61" s="29">
        <f t="shared" si="0"/>
        <v>0.14278850004004165</v>
      </c>
      <c r="H61" s="73">
        <v>21405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6376.5</v>
      </c>
      <c r="F63" s="54">
        <v>6430.5</v>
      </c>
      <c r="G63" s="21">
        <f t="shared" si="0"/>
        <v>8.4685956245589278E-3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12111.875</v>
      </c>
      <c r="F65" s="46">
        <v>10658.75</v>
      </c>
      <c r="G65" s="21">
        <f t="shared" si="0"/>
        <v>-0.11997523092006812</v>
      </c>
      <c r="H65" s="46">
        <v>10658.75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7350.8888888888887</v>
      </c>
      <c r="F66" s="46">
        <v>7871.5</v>
      </c>
      <c r="G66" s="21">
        <f t="shared" si="0"/>
        <v>7.0822878563439065E-2</v>
      </c>
      <c r="H66" s="46">
        <v>7871.5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3635.7</v>
      </c>
      <c r="F67" s="46">
        <v>3812.3</v>
      </c>
      <c r="G67" s="21">
        <f t="shared" si="0"/>
        <v>4.8573864730313387E-2</v>
      </c>
      <c r="H67" s="46">
        <v>3812.3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3438.7738095238096</v>
      </c>
      <c r="F68" s="58">
        <v>3640</v>
      </c>
      <c r="G68" s="31">
        <f t="shared" si="0"/>
        <v>5.851684397470025E-2</v>
      </c>
      <c r="H68" s="58">
        <v>3659.1666666666665</v>
      </c>
      <c r="I68" s="31">
        <f t="shared" si="5"/>
        <v>-5.2379867911637032E-3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3607.5</v>
      </c>
      <c r="F70" s="43">
        <v>3725.8</v>
      </c>
      <c r="G70" s="21">
        <f t="shared" si="0"/>
        <v>3.2792792792792846E-2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2690</v>
      </c>
      <c r="F71" s="47">
        <v>2780.3333333333335</v>
      </c>
      <c r="G71" s="21">
        <f t="shared" si="0"/>
        <v>3.3581164807930663E-2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1318.3333333333333</v>
      </c>
      <c r="F72" s="47">
        <v>1323.7777777777778</v>
      </c>
      <c r="G72" s="21">
        <f t="shared" si="0"/>
        <v>4.12979351032458E-3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2118.9652777777778</v>
      </c>
      <c r="F73" s="47">
        <v>2218.3000000000002</v>
      </c>
      <c r="G73" s="21">
        <f t="shared" si="0"/>
        <v>4.6878881529572605E-2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1635.875</v>
      </c>
      <c r="F74" s="50">
        <v>1572.7777777777778</v>
      </c>
      <c r="G74" s="21">
        <f t="shared" si="0"/>
        <v>-3.8570931288895653E-2</v>
      </c>
      <c r="H74" s="50">
        <v>1572.7777777777778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1431.075</v>
      </c>
      <c r="F77" s="32">
        <v>1266.6666666666667</v>
      </c>
      <c r="G77" s="21">
        <f t="shared" si="0"/>
        <v>-0.11488449825014992</v>
      </c>
      <c r="H77" s="32">
        <v>1266.6666666666667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882</v>
      </c>
      <c r="F78" s="47">
        <v>831</v>
      </c>
      <c r="G78" s="21">
        <f t="shared" si="0"/>
        <v>-5.7823129251700682E-2</v>
      </c>
      <c r="H78" s="47">
        <v>831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1454.7777777777778</v>
      </c>
      <c r="F79" s="47">
        <v>1531.3</v>
      </c>
      <c r="G79" s="21">
        <f t="shared" si="0"/>
        <v>5.2600626288856575E-2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1743.2</v>
      </c>
      <c r="F80" s="61">
        <v>1932.8</v>
      </c>
      <c r="G80" s="21">
        <f t="shared" si="0"/>
        <v>0.10876548875631017</v>
      </c>
      <c r="H80" s="61">
        <v>1932.8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8625</v>
      </c>
      <c r="F81" s="61">
        <v>8830</v>
      </c>
      <c r="G81" s="21">
        <f t="shared" ref="G81:G82" si="7">(F81-E81)/E81</f>
        <v>2.3768115942028985E-2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3868.45</v>
      </c>
      <c r="F82" s="50">
        <v>3967.3</v>
      </c>
      <c r="G82" s="23">
        <f t="shared" si="7"/>
        <v>2.5552870012537417E-2</v>
      </c>
      <c r="H82" s="50">
        <v>3967.3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0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62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8" t="s">
        <v>201</v>
      </c>
      <c r="B9" s="168"/>
      <c r="C9" s="168"/>
      <c r="D9" s="168"/>
      <c r="E9" s="168"/>
      <c r="F9" s="168"/>
      <c r="G9" s="168"/>
      <c r="H9" s="168"/>
      <c r="I9" s="16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9" t="s">
        <v>3</v>
      </c>
      <c r="B13" s="175"/>
      <c r="C13" s="194" t="s">
        <v>0</v>
      </c>
      <c r="D13" s="196" t="s">
        <v>23</v>
      </c>
      <c r="E13" s="171" t="s">
        <v>217</v>
      </c>
      <c r="F13" s="188" t="s">
        <v>224</v>
      </c>
      <c r="G13" s="171" t="s">
        <v>196</v>
      </c>
      <c r="H13" s="188" t="s">
        <v>220</v>
      </c>
      <c r="I13" s="171" t="s">
        <v>187</v>
      </c>
    </row>
    <row r="14" spans="1:9" ht="38.25" customHeight="1" thickBot="1" x14ac:dyDescent="0.25">
      <c r="A14" s="170"/>
      <c r="B14" s="176"/>
      <c r="C14" s="195"/>
      <c r="D14" s="197"/>
      <c r="E14" s="172"/>
      <c r="F14" s="189"/>
      <c r="G14" s="190"/>
      <c r="H14" s="189"/>
      <c r="I14" s="19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11</v>
      </c>
      <c r="C16" s="14" t="s">
        <v>91</v>
      </c>
      <c r="D16" s="11" t="s">
        <v>81</v>
      </c>
      <c r="E16" s="42">
        <v>410.74149999999997</v>
      </c>
      <c r="F16" s="42">
        <v>384.9</v>
      </c>
      <c r="G16" s="21">
        <v>-6.2914266028633578E-2</v>
      </c>
      <c r="H16" s="42">
        <v>433.20000000000005</v>
      </c>
      <c r="I16" s="21">
        <v>-0.1114958448753464</v>
      </c>
    </row>
    <row r="17" spans="1:9" ht="16.5" x14ac:dyDescent="0.3">
      <c r="A17" s="37"/>
      <c r="B17" s="34" t="s">
        <v>15</v>
      </c>
      <c r="C17" s="15" t="s">
        <v>95</v>
      </c>
      <c r="D17" s="11" t="s">
        <v>82</v>
      </c>
      <c r="E17" s="46">
        <v>1212.81675</v>
      </c>
      <c r="F17" s="46">
        <v>1844.9</v>
      </c>
      <c r="G17" s="21">
        <v>0.52116962434761904</v>
      </c>
      <c r="H17" s="46">
        <v>2061.5</v>
      </c>
      <c r="I17" s="21">
        <v>-0.10506912442396309</v>
      </c>
    </row>
    <row r="18" spans="1:9" ht="16.5" x14ac:dyDescent="0.3">
      <c r="A18" s="37"/>
      <c r="B18" s="34" t="s">
        <v>10</v>
      </c>
      <c r="C18" s="15" t="s">
        <v>90</v>
      </c>
      <c r="D18" s="11" t="s">
        <v>161</v>
      </c>
      <c r="E18" s="46">
        <v>1337.05</v>
      </c>
      <c r="F18" s="46">
        <v>1350.1999999999998</v>
      </c>
      <c r="G18" s="21">
        <v>9.8350847013947609E-3</v>
      </c>
      <c r="H18" s="46">
        <v>1442.6999999999998</v>
      </c>
      <c r="I18" s="21">
        <v>-6.4115893810216956E-2</v>
      </c>
    </row>
    <row r="19" spans="1:9" ht="16.5" x14ac:dyDescent="0.3">
      <c r="A19" s="37"/>
      <c r="B19" s="34" t="s">
        <v>17</v>
      </c>
      <c r="C19" s="15" t="s">
        <v>97</v>
      </c>
      <c r="D19" s="11" t="s">
        <v>161</v>
      </c>
      <c r="E19" s="46">
        <v>926.08749999999998</v>
      </c>
      <c r="F19" s="46">
        <v>1072.9749999999999</v>
      </c>
      <c r="G19" s="21">
        <v>0.15861082241148913</v>
      </c>
      <c r="H19" s="46">
        <v>1144.4000000000001</v>
      </c>
      <c r="I19" s="21">
        <v>-6.2412617965746396E-2</v>
      </c>
    </row>
    <row r="20" spans="1:9" ht="16.5" x14ac:dyDescent="0.3">
      <c r="A20" s="37"/>
      <c r="B20" s="34" t="s">
        <v>12</v>
      </c>
      <c r="C20" s="15" t="s">
        <v>92</v>
      </c>
      <c r="D20" s="11" t="s">
        <v>81</v>
      </c>
      <c r="E20" s="46">
        <v>506.15</v>
      </c>
      <c r="F20" s="46">
        <v>524.27499999999998</v>
      </c>
      <c r="G20" s="21">
        <v>3.5809542625703843E-2</v>
      </c>
      <c r="H20" s="46">
        <v>554.9</v>
      </c>
      <c r="I20" s="21">
        <v>-5.5190124346729146E-2</v>
      </c>
    </row>
    <row r="21" spans="1:9" ht="16.5" x14ac:dyDescent="0.3">
      <c r="A21" s="37"/>
      <c r="B21" s="34" t="s">
        <v>4</v>
      </c>
      <c r="C21" s="15" t="s">
        <v>84</v>
      </c>
      <c r="D21" s="11" t="s">
        <v>161</v>
      </c>
      <c r="E21" s="46">
        <v>1621.1750000000002</v>
      </c>
      <c r="F21" s="46">
        <v>1596.5</v>
      </c>
      <c r="G21" s="21">
        <v>-1.5220441963390861E-2</v>
      </c>
      <c r="H21" s="46">
        <v>1689</v>
      </c>
      <c r="I21" s="21">
        <v>-5.4766133806986382E-2</v>
      </c>
    </row>
    <row r="22" spans="1:9" ht="16.5" x14ac:dyDescent="0.3">
      <c r="A22" s="37"/>
      <c r="B22" s="34" t="s">
        <v>13</v>
      </c>
      <c r="C22" s="15" t="s">
        <v>93</v>
      </c>
      <c r="D22" s="11" t="s">
        <v>81</v>
      </c>
      <c r="E22" s="46">
        <v>520.51675</v>
      </c>
      <c r="F22" s="46">
        <v>518.65</v>
      </c>
      <c r="G22" s="21">
        <v>-3.5863399208575413E-3</v>
      </c>
      <c r="H22" s="46">
        <v>528.65</v>
      </c>
      <c r="I22" s="21">
        <v>-1.8916107065165989E-2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1586.96675</v>
      </c>
      <c r="F23" s="46">
        <v>1692.4</v>
      </c>
      <c r="G23" s="21">
        <v>6.6436962211086054E-2</v>
      </c>
      <c r="H23" s="46">
        <v>1696</v>
      </c>
      <c r="I23" s="21">
        <v>-2.1226415094339085E-3</v>
      </c>
    </row>
    <row r="24" spans="1:9" ht="16.5" x14ac:dyDescent="0.3">
      <c r="A24" s="37"/>
      <c r="B24" s="34" t="s">
        <v>14</v>
      </c>
      <c r="C24" s="15" t="s">
        <v>94</v>
      </c>
      <c r="D24" s="13" t="s">
        <v>81</v>
      </c>
      <c r="E24" s="46">
        <v>499.26675</v>
      </c>
      <c r="F24" s="46">
        <v>534.9</v>
      </c>
      <c r="G24" s="21">
        <v>7.1371165814667153E-2</v>
      </c>
      <c r="H24" s="46">
        <v>534.9</v>
      </c>
      <c r="I24" s="21">
        <v>0</v>
      </c>
    </row>
    <row r="25" spans="1:9" ht="16.5" x14ac:dyDescent="0.3">
      <c r="A25" s="37"/>
      <c r="B25" s="34" t="s">
        <v>16</v>
      </c>
      <c r="C25" s="15" t="s">
        <v>96</v>
      </c>
      <c r="D25" s="13" t="s">
        <v>81</v>
      </c>
      <c r="E25" s="46">
        <v>528.01675</v>
      </c>
      <c r="F25" s="46">
        <v>529.9</v>
      </c>
      <c r="G25" s="21">
        <v>3.5666482171256412E-3</v>
      </c>
      <c r="H25" s="46">
        <v>529.9</v>
      </c>
      <c r="I25" s="21">
        <v>0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2139.8721388888889</v>
      </c>
      <c r="F26" s="46">
        <v>3202.7</v>
      </c>
      <c r="G26" s="21">
        <v>0.49667820884988745</v>
      </c>
      <c r="H26" s="46">
        <v>3182.7</v>
      </c>
      <c r="I26" s="21">
        <v>6.283972727558363E-3</v>
      </c>
    </row>
    <row r="27" spans="1:9" ht="16.5" x14ac:dyDescent="0.3">
      <c r="A27" s="37"/>
      <c r="B27" s="34" t="s">
        <v>7</v>
      </c>
      <c r="C27" s="15" t="s">
        <v>87</v>
      </c>
      <c r="D27" s="13" t="s">
        <v>161</v>
      </c>
      <c r="E27" s="46">
        <v>751.36674999999991</v>
      </c>
      <c r="F27" s="46">
        <v>746.9</v>
      </c>
      <c r="G27" s="21">
        <v>-5.9448331989669949E-3</v>
      </c>
      <c r="H27" s="46">
        <v>734</v>
      </c>
      <c r="I27" s="21">
        <v>1.757493188010896E-2</v>
      </c>
    </row>
    <row r="28" spans="1:9" ht="16.5" x14ac:dyDescent="0.3">
      <c r="A28" s="37"/>
      <c r="B28" s="34" t="s">
        <v>19</v>
      </c>
      <c r="C28" s="15" t="s">
        <v>99</v>
      </c>
      <c r="D28" s="13" t="s">
        <v>161</v>
      </c>
      <c r="E28" s="46">
        <v>909.38324999999998</v>
      </c>
      <c r="F28" s="46">
        <v>1241.5</v>
      </c>
      <c r="G28" s="21">
        <v>0.36521098227837384</v>
      </c>
      <c r="H28" s="46">
        <v>1203.5</v>
      </c>
      <c r="I28" s="21">
        <v>3.157457415870378E-2</v>
      </c>
    </row>
    <row r="29" spans="1:9" ht="17.25" thickBot="1" x14ac:dyDescent="0.35">
      <c r="A29" s="38"/>
      <c r="B29" s="34" t="s">
        <v>18</v>
      </c>
      <c r="C29" s="15" t="s">
        <v>98</v>
      </c>
      <c r="D29" s="13" t="s">
        <v>83</v>
      </c>
      <c r="E29" s="46">
        <v>1659.3041666666668</v>
      </c>
      <c r="F29" s="46">
        <v>1259.75</v>
      </c>
      <c r="G29" s="21">
        <v>-0.2407962172898781</v>
      </c>
      <c r="H29" s="46">
        <v>1192.75</v>
      </c>
      <c r="I29" s="21">
        <v>5.6172710123663802E-2</v>
      </c>
    </row>
    <row r="30" spans="1:9" ht="16.5" x14ac:dyDescent="0.3">
      <c r="A30" s="37"/>
      <c r="B30" s="34" t="s">
        <v>5</v>
      </c>
      <c r="C30" s="15" t="s">
        <v>85</v>
      </c>
      <c r="D30" s="13" t="s">
        <v>161</v>
      </c>
      <c r="E30" s="46">
        <v>1865.3332500000001</v>
      </c>
      <c r="F30" s="46">
        <v>2556</v>
      </c>
      <c r="G30" s="21">
        <v>0.37026453584098168</v>
      </c>
      <c r="H30" s="46">
        <v>2379.4</v>
      </c>
      <c r="I30" s="21">
        <v>7.4220391695385357E-2</v>
      </c>
    </row>
    <row r="31" spans="1:9" ht="17.25" thickBot="1" x14ac:dyDescent="0.35">
      <c r="A31" s="38"/>
      <c r="B31" s="36" t="s">
        <v>6</v>
      </c>
      <c r="C31" s="16" t="s">
        <v>86</v>
      </c>
      <c r="D31" s="12" t="s">
        <v>161</v>
      </c>
      <c r="E31" s="49">
        <v>1426.7249999999999</v>
      </c>
      <c r="F31" s="49">
        <v>1695.6999999999998</v>
      </c>
      <c r="G31" s="23">
        <v>0.18852617007482164</v>
      </c>
      <c r="H31" s="49">
        <v>1548.5</v>
      </c>
      <c r="I31" s="23">
        <v>9.5059735227639539E-2</v>
      </c>
    </row>
    <row r="32" spans="1:9" ht="15.75" customHeight="1" thickBot="1" x14ac:dyDescent="0.25">
      <c r="A32" s="181" t="s">
        <v>188</v>
      </c>
      <c r="B32" s="182"/>
      <c r="C32" s="182"/>
      <c r="D32" s="183"/>
      <c r="E32" s="106">
        <f>SUM(E16:E31)</f>
        <v>17900.772305555558</v>
      </c>
      <c r="F32" s="107">
        <f>SUM(F16:F31)</f>
        <v>20752.149999999998</v>
      </c>
      <c r="G32" s="108">
        <f t="shared" ref="G32" si="0">(F32-E32)/E32</f>
        <v>0.15928797069607473</v>
      </c>
      <c r="H32" s="107">
        <f>SUM(H16:H31)</f>
        <v>20856</v>
      </c>
      <c r="I32" s="111">
        <f t="shared" ref="I32" si="1">(F32-H32)/H32</f>
        <v>-4.9793824319141824E-3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1250.2332499999998</v>
      </c>
      <c r="F34" s="54">
        <v>1227.3499999999999</v>
      </c>
      <c r="G34" s="21">
        <v>-1.8303184625748727E-2</v>
      </c>
      <c r="H34" s="54">
        <v>1314.9</v>
      </c>
      <c r="I34" s="21">
        <v>-6.6583010114837762E-2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1367.7437500000001</v>
      </c>
      <c r="F35" s="46">
        <v>1366.6333333333332</v>
      </c>
      <c r="G35" s="21">
        <v>-8.1186016508346596E-4</v>
      </c>
      <c r="H35" s="46">
        <v>1437.5</v>
      </c>
      <c r="I35" s="21">
        <v>-4.9298550724637763E-2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1356.1125</v>
      </c>
      <c r="F36" s="46">
        <v>1159.3125</v>
      </c>
      <c r="G36" s="21">
        <v>-0.14512070348145892</v>
      </c>
      <c r="H36" s="46">
        <v>1206.5999999999999</v>
      </c>
      <c r="I36" s="21">
        <v>-3.9190701143709525E-2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1945.98325</v>
      </c>
      <c r="F37" s="46">
        <v>2046.5</v>
      </c>
      <c r="G37" s="21">
        <v>5.1653450768396905E-2</v>
      </c>
      <c r="H37" s="46">
        <v>2118.1999999999998</v>
      </c>
      <c r="I37" s="21">
        <v>-3.3849494854121344E-2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2157.90825</v>
      </c>
      <c r="F38" s="49">
        <v>2270.8000000000002</v>
      </c>
      <c r="G38" s="23">
        <v>5.231536141538929E-2</v>
      </c>
      <c r="H38" s="49">
        <v>2289.5500000000002</v>
      </c>
      <c r="I38" s="23">
        <v>-8.1893821930073586E-3</v>
      </c>
    </row>
    <row r="39" spans="1:9" ht="15.75" customHeight="1" thickBot="1" x14ac:dyDescent="0.25">
      <c r="A39" s="181" t="s">
        <v>189</v>
      </c>
      <c r="B39" s="182"/>
      <c r="C39" s="182"/>
      <c r="D39" s="183"/>
      <c r="E39" s="86">
        <f>SUM(E34:E38)</f>
        <v>8077.9809999999998</v>
      </c>
      <c r="F39" s="109">
        <f>SUM(F34:F38)</f>
        <v>8070.5958333333338</v>
      </c>
      <c r="G39" s="110">
        <f t="shared" ref="G39" si="2">(F39-E39)/E39</f>
        <v>-9.1423422098492306E-4</v>
      </c>
      <c r="H39" s="109">
        <f>SUM(H34:H38)</f>
        <v>8366.75</v>
      </c>
      <c r="I39" s="111">
        <f t="shared" ref="I39" si="3">(F39-H39)/H39</f>
        <v>-3.5396559795221112E-2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9968.4523809523816</v>
      </c>
      <c r="F41" s="46">
        <v>9968.5714285714294</v>
      </c>
      <c r="G41" s="21">
        <v>1.1942437451492536E-5</v>
      </c>
      <c r="H41" s="46">
        <v>9968.5714285714294</v>
      </c>
      <c r="I41" s="21">
        <v>0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11950</v>
      </c>
      <c r="F42" s="46">
        <v>12830</v>
      </c>
      <c r="G42" s="21">
        <v>7.364016736401674E-2</v>
      </c>
      <c r="H42" s="46">
        <v>12830</v>
      </c>
      <c r="I42" s="21">
        <v>0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14651.8</v>
      </c>
      <c r="F43" s="57">
        <v>15227.111111111111</v>
      </c>
      <c r="G43" s="21">
        <v>3.9265558573766506E-2</v>
      </c>
      <c r="H43" s="57">
        <v>15127.111111111111</v>
      </c>
      <c r="I43" s="21">
        <v>6.610647549653308E-3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6105.6750000000002</v>
      </c>
      <c r="F44" s="47">
        <v>6033.2</v>
      </c>
      <c r="G44" s="21">
        <v>-1.1870104452005776E-2</v>
      </c>
      <c r="H44" s="47">
        <v>5903.2</v>
      </c>
      <c r="I44" s="21">
        <v>2.2021954194335277E-2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26177.052861111111</v>
      </c>
      <c r="F45" s="47">
        <v>26728.855555555554</v>
      </c>
      <c r="G45" s="21">
        <v>2.107963403566359E-2</v>
      </c>
      <c r="H45" s="47">
        <v>26137.180555555555</v>
      </c>
      <c r="I45" s="21">
        <v>2.2637292447912349E-2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10842.25</v>
      </c>
      <c r="F46" s="50">
        <v>10948.5</v>
      </c>
      <c r="G46" s="31">
        <v>9.7996264612972405E-3</v>
      </c>
      <c r="H46" s="50">
        <v>10198.5</v>
      </c>
      <c r="I46" s="31">
        <v>7.3540226503897632E-2</v>
      </c>
    </row>
    <row r="47" spans="1:9" ht="15.75" customHeight="1" thickBot="1" x14ac:dyDescent="0.25">
      <c r="A47" s="181" t="s">
        <v>190</v>
      </c>
      <c r="B47" s="182"/>
      <c r="C47" s="182"/>
      <c r="D47" s="183"/>
      <c r="E47" s="86">
        <f>SUM(E41:E46)</f>
        <v>79695.230242063495</v>
      </c>
      <c r="F47" s="86">
        <f>SUM(F41:F46)</f>
        <v>81736.238095238092</v>
      </c>
      <c r="G47" s="110">
        <f t="shared" ref="G47" si="4">(F47-E47)/E47</f>
        <v>2.5610163205191969E-2</v>
      </c>
      <c r="H47" s="109">
        <f>SUM(H41:H46)</f>
        <v>80164.563095238089</v>
      </c>
      <c r="I47" s="111">
        <f t="shared" ref="I47" si="5">(F47-H47)/H47</f>
        <v>1.9605608005781833E-2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18778.964071428571</v>
      </c>
      <c r="F49" s="43">
        <v>18674.642500000002</v>
      </c>
      <c r="G49" s="21">
        <v>-5.5552356898797136E-3</v>
      </c>
      <c r="H49" s="43">
        <v>18816.34888888889</v>
      </c>
      <c r="I49" s="21">
        <v>-7.5310247341643377E-3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6144.2222222222226</v>
      </c>
      <c r="G50" s="21">
        <v>1.8079387289196586E-2</v>
      </c>
      <c r="H50" s="47">
        <v>6166</v>
      </c>
      <c r="I50" s="21">
        <v>-3.5319133600028177E-3</v>
      </c>
    </row>
    <row r="51" spans="1:9" ht="16.5" x14ac:dyDescent="0.3">
      <c r="A51" s="37"/>
      <c r="B51" s="34" t="s">
        <v>45</v>
      </c>
      <c r="C51" s="15" t="s">
        <v>109</v>
      </c>
      <c r="D51" s="11" t="s">
        <v>108</v>
      </c>
      <c r="E51" s="47">
        <v>6545.2222222222217</v>
      </c>
      <c r="F51" s="47">
        <v>6317.7777777777774</v>
      </c>
      <c r="G51" s="21">
        <v>-3.4749690189620916E-2</v>
      </c>
      <c r="H51" s="47">
        <v>6326.1111111111113</v>
      </c>
      <c r="I51" s="21">
        <v>-1.3172916483710452E-3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19273.75</v>
      </c>
      <c r="G52" s="21">
        <v>0</v>
      </c>
      <c r="H52" s="47">
        <v>19273.75</v>
      </c>
      <c r="I52" s="21"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24068.944444444445</v>
      </c>
      <c r="F53" s="47">
        <v>27101</v>
      </c>
      <c r="G53" s="21">
        <v>0.12597376517919584</v>
      </c>
      <c r="H53" s="47">
        <v>27101</v>
      </c>
      <c r="I53" s="21">
        <v>0</v>
      </c>
    </row>
    <row r="54" spans="1:9" ht="16.5" customHeight="1" thickBot="1" x14ac:dyDescent="0.35">
      <c r="A54" s="38"/>
      <c r="B54" s="34" t="s">
        <v>49</v>
      </c>
      <c r="C54" s="15" t="s">
        <v>225</v>
      </c>
      <c r="D54" s="12" t="s">
        <v>199</v>
      </c>
      <c r="E54" s="50">
        <v>1975.3571428571427</v>
      </c>
      <c r="F54" s="50">
        <v>2310.7142857142858</v>
      </c>
      <c r="G54" s="31">
        <v>0.16977038510215164</v>
      </c>
      <c r="H54" s="50">
        <v>2282.1428571428573</v>
      </c>
      <c r="I54" s="31">
        <v>1.2519561815336405E-2</v>
      </c>
    </row>
    <row r="55" spans="1:9" ht="15.75" customHeight="1" thickBot="1" x14ac:dyDescent="0.25">
      <c r="A55" s="181" t="s">
        <v>191</v>
      </c>
      <c r="B55" s="182"/>
      <c r="C55" s="182"/>
      <c r="D55" s="183"/>
      <c r="E55" s="86">
        <f>SUM(E49:E54)</f>
        <v>76677.348992063504</v>
      </c>
      <c r="F55" s="86">
        <f>SUM(F49:F54)</f>
        <v>79822.106785714292</v>
      </c>
      <c r="G55" s="110">
        <f t="shared" ref="G55" si="6">(F55-E55)/E55</f>
        <v>4.1012865402744771E-2</v>
      </c>
      <c r="H55" s="86">
        <f>SUM(H49:H54)</f>
        <v>79965.352857142847</v>
      </c>
      <c r="I55" s="111">
        <f t="shared" ref="I55" si="7">(F55-H55)/H55</f>
        <v>-1.7913517080886607E-3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5361.25</v>
      </c>
      <c r="F57" s="66">
        <v>5126.25</v>
      </c>
      <c r="G57" s="22">
        <v>-4.3833061319654934E-2</v>
      </c>
      <c r="H57" s="66">
        <v>5170</v>
      </c>
      <c r="I57" s="22">
        <v>-8.462282398452611E-3</v>
      </c>
    </row>
    <row r="58" spans="1:9" ht="16.5" x14ac:dyDescent="0.3">
      <c r="A58" s="118"/>
      <c r="B58" s="99" t="s">
        <v>55</v>
      </c>
      <c r="C58" s="15" t="s">
        <v>122</v>
      </c>
      <c r="D58" s="11" t="s">
        <v>120</v>
      </c>
      <c r="E58" s="47">
        <v>4707.45</v>
      </c>
      <c r="F58" s="70">
        <v>5010</v>
      </c>
      <c r="G58" s="21">
        <v>6.4270464901379776E-2</v>
      </c>
      <c r="H58" s="70">
        <v>5039.5</v>
      </c>
      <c r="I58" s="21">
        <v>-5.8537553328703246E-3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v>0</v>
      </c>
      <c r="H59" s="70">
        <v>3750</v>
      </c>
      <c r="I59" s="21"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3908.0000000000005</v>
      </c>
      <c r="F60" s="70">
        <v>3203.125</v>
      </c>
      <c r="G60" s="21">
        <v>-0.18036719549641769</v>
      </c>
      <c r="H60" s="70">
        <v>3203.125</v>
      </c>
      <c r="I60" s="21"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4507.5</v>
      </c>
      <c r="G61" s="21">
        <v>-0.18045454545454545</v>
      </c>
      <c r="H61" s="105">
        <v>4507.5</v>
      </c>
      <c r="I61" s="21"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2108.75</v>
      </c>
      <c r="F62" s="73">
        <v>2073.3333333333335</v>
      </c>
      <c r="G62" s="29">
        <v>-1.6795099782651576E-2</v>
      </c>
      <c r="H62" s="73">
        <v>2073.3333333333335</v>
      </c>
      <c r="I62" s="29">
        <v>0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4619.479166666667</v>
      </c>
      <c r="F63" s="68">
        <v>4428.1111111111113</v>
      </c>
      <c r="G63" s="21">
        <v>-4.1426327222435208E-2</v>
      </c>
      <c r="H63" s="68">
        <v>4428.1111111111113</v>
      </c>
      <c r="I63" s="21"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18730.5</v>
      </c>
      <c r="F64" s="47">
        <v>21405</v>
      </c>
      <c r="G64" s="21">
        <v>0.14278850004004165</v>
      </c>
      <c r="H64" s="47">
        <v>21405</v>
      </c>
      <c r="I64" s="21">
        <v>0</v>
      </c>
    </row>
    <row r="65" spans="1:9" ht="16.5" customHeight="1" thickBot="1" x14ac:dyDescent="0.35">
      <c r="A65" s="119"/>
      <c r="B65" s="100" t="s">
        <v>40</v>
      </c>
      <c r="C65" s="16" t="s">
        <v>117</v>
      </c>
      <c r="D65" s="12" t="s">
        <v>114</v>
      </c>
      <c r="E65" s="50">
        <v>2044.5833333333333</v>
      </c>
      <c r="F65" s="73">
        <v>2073.3333333333335</v>
      </c>
      <c r="G65" s="29">
        <v>1.40615447320156E-2</v>
      </c>
      <c r="H65" s="73">
        <v>2015</v>
      </c>
      <c r="I65" s="29">
        <v>2.8949545078577412E-2</v>
      </c>
    </row>
    <row r="66" spans="1:9" ht="15.75" customHeight="1" thickBot="1" x14ac:dyDescent="0.25">
      <c r="A66" s="181" t="s">
        <v>192</v>
      </c>
      <c r="B66" s="192"/>
      <c r="C66" s="192"/>
      <c r="D66" s="193"/>
      <c r="E66" s="106">
        <f>SUM(E57:E65)</f>
        <v>50730.012500000004</v>
      </c>
      <c r="F66" s="106">
        <f>SUM(F57:F65)</f>
        <v>51576.652777777781</v>
      </c>
      <c r="G66" s="108">
        <f t="shared" ref="G66" si="8">(F66-E66)/E66</f>
        <v>1.6689139940144437E-2</v>
      </c>
      <c r="H66" s="106">
        <f>SUM(H57:H65)</f>
        <v>51591.569444444445</v>
      </c>
      <c r="I66" s="111">
        <f t="shared" ref="I66" si="9">(F66-H66)/H66</f>
        <v>-2.8912992621259593E-4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3438.7738095238096</v>
      </c>
      <c r="F68" s="54">
        <v>3640</v>
      </c>
      <c r="G68" s="21">
        <v>5.851684397470025E-2</v>
      </c>
      <c r="H68" s="54">
        <v>3659.1666666666665</v>
      </c>
      <c r="I68" s="21">
        <v>-5.2379867911637032E-3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6376.5</v>
      </c>
      <c r="F69" s="46">
        <v>6430.5</v>
      </c>
      <c r="G69" s="21">
        <v>8.4685956245589278E-3</v>
      </c>
      <c r="H69" s="46">
        <v>6430.5</v>
      </c>
      <c r="I69" s="21"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v>0</v>
      </c>
      <c r="H70" s="46">
        <v>47046.625</v>
      </c>
      <c r="I70" s="21"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12111.875</v>
      </c>
      <c r="F71" s="46">
        <v>10658.75</v>
      </c>
      <c r="G71" s="21">
        <v>-0.11997523092006812</v>
      </c>
      <c r="H71" s="46">
        <v>10658.75</v>
      </c>
      <c r="I71" s="21"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7350.8888888888887</v>
      </c>
      <c r="F72" s="46">
        <v>7871.5</v>
      </c>
      <c r="G72" s="21">
        <v>7.0822878563439065E-2</v>
      </c>
      <c r="H72" s="46">
        <v>7871.5</v>
      </c>
      <c r="I72" s="21"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3635.7</v>
      </c>
      <c r="F73" s="58">
        <v>3812.3</v>
      </c>
      <c r="G73" s="31">
        <v>4.8573864730313387E-2</v>
      </c>
      <c r="H73" s="58">
        <v>3812.3</v>
      </c>
      <c r="I73" s="31">
        <v>0</v>
      </c>
    </row>
    <row r="74" spans="1:9" ht="15.75" customHeight="1" thickBot="1" x14ac:dyDescent="0.25">
      <c r="A74" s="181" t="s">
        <v>214</v>
      </c>
      <c r="B74" s="182"/>
      <c r="C74" s="182"/>
      <c r="D74" s="183"/>
      <c r="E74" s="86">
        <f>SUM(E68:E73)</f>
        <v>79960.362698412704</v>
      </c>
      <c r="F74" s="86">
        <f>SUM(F68:F73)</f>
        <v>79459.675000000003</v>
      </c>
      <c r="G74" s="110">
        <f t="shared" ref="G74" si="10">(F74-E74)/E74</f>
        <v>-6.2616986906518911E-3</v>
      </c>
      <c r="H74" s="86">
        <f>SUM(H68:H73)</f>
        <v>79478.84166666666</v>
      </c>
      <c r="I74" s="111">
        <f t="shared" ref="I74" si="11">(F74-H74)/H74</f>
        <v>-2.4115432818009279E-4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3607.5</v>
      </c>
      <c r="F76" s="43">
        <v>3725.8</v>
      </c>
      <c r="G76" s="21">
        <v>3.2792792792792846E-2</v>
      </c>
      <c r="H76" s="43">
        <v>3725.8</v>
      </c>
      <c r="I76" s="21"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2690</v>
      </c>
      <c r="F77" s="47">
        <v>2780.3333333333335</v>
      </c>
      <c r="G77" s="21">
        <v>3.3581164807930663E-2</v>
      </c>
      <c r="H77" s="47">
        <v>2780.3333333333335</v>
      </c>
      <c r="I77" s="21"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1318.3333333333333</v>
      </c>
      <c r="F78" s="47">
        <v>1323.7777777777778</v>
      </c>
      <c r="G78" s="21">
        <v>4.12979351032458E-3</v>
      </c>
      <c r="H78" s="47">
        <v>1323.7777777777778</v>
      </c>
      <c r="I78" s="21"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2118.9652777777778</v>
      </c>
      <c r="F79" s="47">
        <v>2218.3000000000002</v>
      </c>
      <c r="G79" s="21">
        <v>4.6878881529572605E-2</v>
      </c>
      <c r="H79" s="47">
        <v>2218.3000000000002</v>
      </c>
      <c r="I79" s="21"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1635.875</v>
      </c>
      <c r="F80" s="50">
        <v>1572.7777777777778</v>
      </c>
      <c r="G80" s="21">
        <v>-3.8570931288895653E-2</v>
      </c>
      <c r="H80" s="50">
        <v>1572.7777777777778</v>
      </c>
      <c r="I80" s="21">
        <v>0</v>
      </c>
    </row>
    <row r="81" spans="1:11" ht="15.75" customHeight="1" thickBot="1" x14ac:dyDescent="0.25">
      <c r="A81" s="181" t="s">
        <v>193</v>
      </c>
      <c r="B81" s="182"/>
      <c r="C81" s="182"/>
      <c r="D81" s="183"/>
      <c r="E81" s="86">
        <f>SUM(E76:E80)</f>
        <v>11370.673611111111</v>
      </c>
      <c r="F81" s="86">
        <f>SUM(F76:F80)</f>
        <v>11620.988888888889</v>
      </c>
      <c r="G81" s="110">
        <f t="shared" ref="G81" si="12">(F81-E81)/E81</f>
        <v>2.2014111594336548E-2</v>
      </c>
      <c r="H81" s="86">
        <f>SUM(H76:H80)</f>
        <v>11620.988888888889</v>
      </c>
      <c r="I81" s="111">
        <f t="shared" ref="I81" si="1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v>0</v>
      </c>
      <c r="H83" s="43">
        <v>1466.4285714285713</v>
      </c>
      <c r="I83" s="22"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1431.075</v>
      </c>
      <c r="F84" s="32">
        <v>1266.6666666666667</v>
      </c>
      <c r="G84" s="21">
        <v>-0.11488449825014992</v>
      </c>
      <c r="H84" s="32">
        <v>1266.6666666666667</v>
      </c>
      <c r="I84" s="21"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882</v>
      </c>
      <c r="F85" s="47">
        <v>831</v>
      </c>
      <c r="G85" s="21">
        <v>-5.7823129251700682E-2</v>
      </c>
      <c r="H85" s="47">
        <v>831</v>
      </c>
      <c r="I85" s="21"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1454.7777777777778</v>
      </c>
      <c r="F86" s="47">
        <v>1531.3</v>
      </c>
      <c r="G86" s="21">
        <v>5.2600626288856575E-2</v>
      </c>
      <c r="H86" s="47">
        <v>1531.3</v>
      </c>
      <c r="I86" s="21"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1743.2</v>
      </c>
      <c r="F87" s="61">
        <v>1932.8</v>
      </c>
      <c r="G87" s="21">
        <v>0.10876548875631017</v>
      </c>
      <c r="H87" s="61">
        <v>1932.8</v>
      </c>
      <c r="I87" s="21"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8625</v>
      </c>
      <c r="F88" s="61">
        <v>8830</v>
      </c>
      <c r="G88" s="21">
        <v>2.3768115942028985E-2</v>
      </c>
      <c r="H88" s="61">
        <v>8830</v>
      </c>
      <c r="I88" s="21"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3868.45</v>
      </c>
      <c r="F89" s="50">
        <v>3967.3</v>
      </c>
      <c r="G89" s="23">
        <v>2.5552870012537417E-2</v>
      </c>
      <c r="H89" s="50">
        <v>3967.3</v>
      </c>
      <c r="I89" s="23">
        <v>0</v>
      </c>
    </row>
    <row r="90" spans="1:11" ht="15.75" customHeight="1" thickBot="1" x14ac:dyDescent="0.25">
      <c r="A90" s="181" t="s">
        <v>194</v>
      </c>
      <c r="B90" s="182"/>
      <c r="C90" s="182"/>
      <c r="D90" s="183"/>
      <c r="E90" s="86">
        <f>SUM(E83:E89)</f>
        <v>19470.931349206348</v>
      </c>
      <c r="F90" s="86">
        <f>SUM(F83:F89)</f>
        <v>19825.495238095238</v>
      </c>
      <c r="G90" s="120">
        <f t="shared" ref="G90:G91" si="14">(F90-E90)/E90</f>
        <v>1.8209909044917982E-2</v>
      </c>
      <c r="H90" s="86">
        <f>SUM(H83:H89)</f>
        <v>19825.495238095238</v>
      </c>
      <c r="I90" s="111">
        <f t="shared" ref="I90:I91" si="15">(F90-H90)/H90</f>
        <v>0</v>
      </c>
    </row>
    <row r="91" spans="1:11" ht="15.75" customHeight="1" thickBot="1" x14ac:dyDescent="0.25">
      <c r="A91" s="181" t="s">
        <v>195</v>
      </c>
      <c r="B91" s="182"/>
      <c r="C91" s="182"/>
      <c r="D91" s="183"/>
      <c r="E91" s="106">
        <f>SUM(E90+E81+E74+E66+E55+E47+E39+E32)</f>
        <v>343883.31269841274</v>
      </c>
      <c r="F91" s="106">
        <f>SUM(F32,F39,F47,F55,F66,F74,F81,F90)</f>
        <v>352863.90261904767</v>
      </c>
      <c r="G91" s="108">
        <f t="shared" si="14"/>
        <v>2.611522452242673E-2</v>
      </c>
      <c r="H91" s="106">
        <f>SUM(H32,H39,H47,H55,H66,H74,H81,H90)</f>
        <v>351869.56119047618</v>
      </c>
      <c r="I91" s="121">
        <f t="shared" si="15"/>
        <v>2.82588077584021E-3</v>
      </c>
      <c r="J91" s="122"/>
    </row>
    <row r="92" spans="1:11" x14ac:dyDescent="0.25">
      <c r="E92" s="123"/>
      <c r="F92" s="123"/>
      <c r="K92" s="124"/>
    </row>
    <row r="95" spans="1:11" x14ac:dyDescent="0.25">
      <c r="E95" s="137"/>
      <c r="F95" s="137"/>
      <c r="G95" s="137"/>
      <c r="H95" s="137"/>
      <c r="I95" s="137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4.875" style="9" customWidth="1"/>
    <col min="3" max="3" width="31.25" customWidth="1"/>
    <col min="4" max="4" width="13.125" customWidth="1"/>
    <col min="5" max="5" width="11.25" customWidth="1"/>
    <col min="6" max="6" width="13.125" customWidth="1"/>
    <col min="7" max="7" width="10.1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3" t="s">
        <v>205</v>
      </c>
      <c r="B9" s="26"/>
      <c r="C9" s="26"/>
      <c r="D9" s="26"/>
      <c r="E9" s="142"/>
      <c r="F9" s="142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75" t="s">
        <v>3</v>
      </c>
      <c r="B13" s="175"/>
      <c r="C13" s="177" t="s">
        <v>0</v>
      </c>
      <c r="D13" s="171" t="s">
        <v>207</v>
      </c>
      <c r="E13" s="171" t="s">
        <v>208</v>
      </c>
      <c r="F13" s="171" t="s">
        <v>209</v>
      </c>
      <c r="G13" s="171" t="s">
        <v>210</v>
      </c>
      <c r="H13" s="171" t="s">
        <v>211</v>
      </c>
      <c r="I13" s="171" t="s">
        <v>212</v>
      </c>
    </row>
    <row r="14" spans="1:9" ht="24.75" customHeight="1" thickBot="1" x14ac:dyDescent="0.25">
      <c r="A14" s="176"/>
      <c r="B14" s="176"/>
      <c r="C14" s="178"/>
      <c r="D14" s="191"/>
      <c r="E14" s="191"/>
      <c r="F14" s="191"/>
      <c r="G14" s="172"/>
      <c r="H14" s="191"/>
      <c r="I14" s="191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4" t="s">
        <v>163</v>
      </c>
      <c r="D16" s="134">
        <v>1250</v>
      </c>
      <c r="E16" s="135">
        <v>2000</v>
      </c>
      <c r="F16" s="144">
        <v>1500</v>
      </c>
      <c r="G16" s="145">
        <v>1500</v>
      </c>
      <c r="H16" s="135">
        <v>1416</v>
      </c>
      <c r="I16" s="146">
        <v>1533.2</v>
      </c>
    </row>
    <row r="17" spans="1:9" ht="16.5" x14ac:dyDescent="0.3">
      <c r="A17" s="92"/>
      <c r="B17" s="139" t="s">
        <v>5</v>
      </c>
      <c r="C17" s="15" t="s">
        <v>164</v>
      </c>
      <c r="D17" s="93">
        <v>2500</v>
      </c>
      <c r="E17" s="32">
        <v>3000</v>
      </c>
      <c r="F17" s="147">
        <v>3500</v>
      </c>
      <c r="G17" s="148">
        <v>3500</v>
      </c>
      <c r="H17" s="149">
        <v>2166</v>
      </c>
      <c r="I17" s="150">
        <v>2933.2</v>
      </c>
    </row>
    <row r="18" spans="1:9" ht="16.5" x14ac:dyDescent="0.3">
      <c r="A18" s="92"/>
      <c r="B18" s="139" t="s">
        <v>6</v>
      </c>
      <c r="C18" s="15" t="s">
        <v>165</v>
      </c>
      <c r="D18" s="151">
        <v>1250</v>
      </c>
      <c r="E18" s="149">
        <v>3000</v>
      </c>
      <c r="F18" s="147">
        <v>2000</v>
      </c>
      <c r="G18" s="152">
        <v>2000</v>
      </c>
      <c r="H18" s="32">
        <v>1833</v>
      </c>
      <c r="I18" s="150">
        <v>2016.6</v>
      </c>
    </row>
    <row r="19" spans="1:9" ht="16.5" x14ac:dyDescent="0.3">
      <c r="A19" s="92"/>
      <c r="B19" s="139" t="s">
        <v>7</v>
      </c>
      <c r="C19" s="15" t="s">
        <v>166</v>
      </c>
      <c r="D19" s="93">
        <v>625</v>
      </c>
      <c r="E19" s="32">
        <v>750</v>
      </c>
      <c r="F19" s="147">
        <v>1000</v>
      </c>
      <c r="G19" s="148">
        <v>1000</v>
      </c>
      <c r="H19" s="32">
        <v>750</v>
      </c>
      <c r="I19" s="150">
        <v>825</v>
      </c>
    </row>
    <row r="20" spans="1:9" ht="16.5" x14ac:dyDescent="0.3">
      <c r="A20" s="92"/>
      <c r="B20" s="139" t="s">
        <v>8</v>
      </c>
      <c r="C20" s="15" t="s">
        <v>167</v>
      </c>
      <c r="D20" s="93">
        <v>3000</v>
      </c>
      <c r="E20" s="32">
        <v>3000</v>
      </c>
      <c r="F20" s="147">
        <v>4500</v>
      </c>
      <c r="G20" s="148">
        <v>3500</v>
      </c>
      <c r="H20" s="32">
        <v>2833</v>
      </c>
      <c r="I20" s="150">
        <v>3366.6</v>
      </c>
    </row>
    <row r="21" spans="1:9" ht="16.5" x14ac:dyDescent="0.3">
      <c r="A21" s="92"/>
      <c r="B21" s="139" t="s">
        <v>9</v>
      </c>
      <c r="C21" s="15" t="s">
        <v>168</v>
      </c>
      <c r="D21" s="93">
        <v>1250</v>
      </c>
      <c r="E21" s="32">
        <v>2000</v>
      </c>
      <c r="F21" s="147">
        <v>1500</v>
      </c>
      <c r="G21" s="148">
        <v>2000</v>
      </c>
      <c r="H21" s="32">
        <v>1500</v>
      </c>
      <c r="I21" s="150">
        <v>1650</v>
      </c>
    </row>
    <row r="22" spans="1:9" ht="16.5" x14ac:dyDescent="0.3">
      <c r="A22" s="92"/>
      <c r="B22" s="139" t="s">
        <v>10</v>
      </c>
      <c r="C22" s="15" t="s">
        <v>169</v>
      </c>
      <c r="D22" s="93">
        <v>1125</v>
      </c>
      <c r="E22" s="32">
        <v>1500</v>
      </c>
      <c r="F22" s="147">
        <v>1500</v>
      </c>
      <c r="G22" s="148">
        <v>1000</v>
      </c>
      <c r="H22" s="32">
        <v>1083</v>
      </c>
      <c r="I22" s="150">
        <v>1241.5999999999999</v>
      </c>
    </row>
    <row r="23" spans="1:9" ht="16.5" x14ac:dyDescent="0.3">
      <c r="A23" s="92"/>
      <c r="B23" s="139" t="s">
        <v>11</v>
      </c>
      <c r="C23" s="15" t="s">
        <v>170</v>
      </c>
      <c r="D23" s="93">
        <v>250</v>
      </c>
      <c r="E23" s="32">
        <v>350</v>
      </c>
      <c r="F23" s="147">
        <v>375</v>
      </c>
      <c r="G23" s="148">
        <v>375</v>
      </c>
      <c r="H23" s="32">
        <v>300</v>
      </c>
      <c r="I23" s="150">
        <v>330</v>
      </c>
    </row>
    <row r="24" spans="1:9" ht="16.5" x14ac:dyDescent="0.3">
      <c r="A24" s="92"/>
      <c r="B24" s="139" t="s">
        <v>12</v>
      </c>
      <c r="C24" s="15" t="s">
        <v>171</v>
      </c>
      <c r="D24" s="93"/>
      <c r="E24" s="32">
        <v>350</v>
      </c>
      <c r="F24" s="147">
        <v>500</v>
      </c>
      <c r="G24" s="148">
        <v>375</v>
      </c>
      <c r="H24" s="32">
        <v>500</v>
      </c>
      <c r="I24" s="150">
        <v>431.25</v>
      </c>
    </row>
    <row r="25" spans="1:9" ht="16.5" x14ac:dyDescent="0.3">
      <c r="A25" s="92"/>
      <c r="B25" s="139" t="s">
        <v>13</v>
      </c>
      <c r="C25" s="15" t="s">
        <v>172</v>
      </c>
      <c r="D25" s="93">
        <v>350</v>
      </c>
      <c r="E25" s="32">
        <v>350</v>
      </c>
      <c r="F25" s="147">
        <v>500</v>
      </c>
      <c r="G25" s="148">
        <v>500</v>
      </c>
      <c r="H25" s="32">
        <v>500</v>
      </c>
      <c r="I25" s="150">
        <v>440</v>
      </c>
    </row>
    <row r="26" spans="1:9" ht="16.5" x14ac:dyDescent="0.3">
      <c r="A26" s="92"/>
      <c r="B26" s="139" t="s">
        <v>14</v>
      </c>
      <c r="C26" s="15" t="s">
        <v>173</v>
      </c>
      <c r="D26" s="93">
        <v>350</v>
      </c>
      <c r="E26" s="32">
        <v>500</v>
      </c>
      <c r="F26" s="147">
        <v>500</v>
      </c>
      <c r="G26" s="148">
        <v>500</v>
      </c>
      <c r="H26" s="32">
        <v>500</v>
      </c>
      <c r="I26" s="150">
        <v>470</v>
      </c>
    </row>
    <row r="27" spans="1:9" ht="16.5" x14ac:dyDescent="0.3">
      <c r="A27" s="92"/>
      <c r="B27" s="139" t="s">
        <v>15</v>
      </c>
      <c r="C27" s="15" t="s">
        <v>174</v>
      </c>
      <c r="D27" s="93">
        <v>1250</v>
      </c>
      <c r="E27" s="32">
        <v>2500</v>
      </c>
      <c r="F27" s="147">
        <v>1000</v>
      </c>
      <c r="G27" s="148">
        <v>1625</v>
      </c>
      <c r="H27" s="32">
        <v>1500</v>
      </c>
      <c r="I27" s="150">
        <v>1575</v>
      </c>
    </row>
    <row r="28" spans="1:9" ht="16.5" x14ac:dyDescent="0.3">
      <c r="A28" s="92"/>
      <c r="B28" s="139" t="s">
        <v>16</v>
      </c>
      <c r="C28" s="15" t="s">
        <v>175</v>
      </c>
      <c r="D28" s="151">
        <v>350</v>
      </c>
      <c r="E28" s="149">
        <v>500</v>
      </c>
      <c r="F28" s="147">
        <v>500</v>
      </c>
      <c r="G28" s="148">
        <v>500</v>
      </c>
      <c r="H28" s="32">
        <v>500</v>
      </c>
      <c r="I28" s="150">
        <v>470</v>
      </c>
    </row>
    <row r="29" spans="1:9" ht="16.5" x14ac:dyDescent="0.3">
      <c r="A29" s="92"/>
      <c r="B29" s="139" t="s">
        <v>17</v>
      </c>
      <c r="C29" s="15" t="s">
        <v>176</v>
      </c>
      <c r="D29" s="151"/>
      <c r="E29" s="149">
        <v>1500</v>
      </c>
      <c r="F29" s="147">
        <v>1000</v>
      </c>
      <c r="G29" s="148">
        <v>1125</v>
      </c>
      <c r="H29" s="32">
        <v>1000</v>
      </c>
      <c r="I29" s="150">
        <v>1156.25</v>
      </c>
    </row>
    <row r="30" spans="1:9" ht="16.5" x14ac:dyDescent="0.3">
      <c r="A30" s="92"/>
      <c r="B30" s="139" t="s">
        <v>18</v>
      </c>
      <c r="C30" s="15" t="s">
        <v>177</v>
      </c>
      <c r="D30" s="93"/>
      <c r="E30" s="32">
        <v>1500</v>
      </c>
      <c r="F30" s="147">
        <v>1250</v>
      </c>
      <c r="G30" s="148">
        <v>1000</v>
      </c>
      <c r="H30" s="32">
        <v>916</v>
      </c>
      <c r="I30" s="150">
        <v>1166.5</v>
      </c>
    </row>
    <row r="31" spans="1:9" ht="17.25" thickBot="1" x14ac:dyDescent="0.35">
      <c r="A31" s="94"/>
      <c r="B31" s="140" t="s">
        <v>19</v>
      </c>
      <c r="C31" s="16" t="s">
        <v>178</v>
      </c>
      <c r="D31" s="153">
        <v>1375</v>
      </c>
      <c r="E31" s="154">
        <v>1500</v>
      </c>
      <c r="F31" s="155">
        <v>1250</v>
      </c>
      <c r="G31" s="156">
        <v>1375</v>
      </c>
      <c r="H31" s="154">
        <v>1166</v>
      </c>
      <c r="I31" s="95">
        <v>1333.2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157"/>
      <c r="E32" s="157"/>
      <c r="F32" s="158"/>
      <c r="G32" s="157"/>
      <c r="I32" s="159"/>
    </row>
    <row r="33" spans="1:9" ht="16.5" x14ac:dyDescent="0.3">
      <c r="A33" s="91"/>
      <c r="B33" s="138" t="s">
        <v>26</v>
      </c>
      <c r="C33" s="18" t="s">
        <v>179</v>
      </c>
      <c r="D33" s="134">
        <v>1750</v>
      </c>
      <c r="E33" s="134">
        <v>2500</v>
      </c>
      <c r="F33" s="144">
        <v>2500</v>
      </c>
      <c r="G33" s="146">
        <v>2500</v>
      </c>
      <c r="H33" s="135">
        <v>1833</v>
      </c>
      <c r="I33" s="146">
        <v>2216.6</v>
      </c>
    </row>
    <row r="34" spans="1:9" ht="16.5" x14ac:dyDescent="0.3">
      <c r="A34" s="92"/>
      <c r="B34" s="139" t="s">
        <v>27</v>
      </c>
      <c r="C34" s="15" t="s">
        <v>180</v>
      </c>
      <c r="D34" s="93">
        <v>1750</v>
      </c>
      <c r="E34" s="93">
        <v>2500</v>
      </c>
      <c r="F34" s="147">
        <v>2000</v>
      </c>
      <c r="G34" s="150">
        <v>2500</v>
      </c>
      <c r="H34" s="32">
        <v>1666</v>
      </c>
      <c r="I34" s="150">
        <v>2083.1999999999998</v>
      </c>
    </row>
    <row r="35" spans="1:9" ht="16.5" x14ac:dyDescent="0.3">
      <c r="A35" s="92"/>
      <c r="B35" s="138" t="s">
        <v>28</v>
      </c>
      <c r="C35" s="15" t="s">
        <v>181</v>
      </c>
      <c r="D35" s="93">
        <v>1000</v>
      </c>
      <c r="E35" s="93">
        <v>1000</v>
      </c>
      <c r="F35" s="147">
        <v>1250</v>
      </c>
      <c r="G35" s="150">
        <v>1000</v>
      </c>
      <c r="H35" s="32">
        <v>1000</v>
      </c>
      <c r="I35" s="150">
        <v>1050</v>
      </c>
    </row>
    <row r="36" spans="1:9" ht="16.5" x14ac:dyDescent="0.3">
      <c r="A36" s="92"/>
      <c r="B36" s="139" t="s">
        <v>29</v>
      </c>
      <c r="C36" s="15" t="s">
        <v>182</v>
      </c>
      <c r="D36" s="93">
        <v>875</v>
      </c>
      <c r="E36" s="93">
        <v>1500</v>
      </c>
      <c r="F36" s="147">
        <v>1500</v>
      </c>
      <c r="G36" s="150">
        <v>1500</v>
      </c>
      <c r="H36" s="32">
        <v>1333</v>
      </c>
      <c r="I36" s="150">
        <v>1341.6</v>
      </c>
    </row>
    <row r="37" spans="1:9" ht="16.5" customHeight="1" thickBot="1" x14ac:dyDescent="0.35">
      <c r="A37" s="94"/>
      <c r="B37" s="138" t="s">
        <v>30</v>
      </c>
      <c r="C37" s="15" t="s">
        <v>183</v>
      </c>
      <c r="D37" s="160">
        <v>1000</v>
      </c>
      <c r="E37" s="160">
        <v>1500</v>
      </c>
      <c r="F37" s="155">
        <v>1500</v>
      </c>
      <c r="G37" s="161">
        <v>1125</v>
      </c>
      <c r="H37" s="136">
        <v>1000</v>
      </c>
      <c r="I37" s="95">
        <v>1225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157"/>
      <c r="E38" s="157"/>
      <c r="F38" s="158"/>
      <c r="G38" s="162"/>
      <c r="H38" s="163"/>
      <c r="I38" s="164"/>
    </row>
    <row r="39" spans="1:9" ht="16.5" x14ac:dyDescent="0.3">
      <c r="A39" s="91"/>
      <c r="B39" s="141" t="s">
        <v>31</v>
      </c>
      <c r="C39" s="19" t="s">
        <v>213</v>
      </c>
      <c r="D39" s="42">
        <v>30000</v>
      </c>
      <c r="E39" s="42">
        <v>27000</v>
      </c>
      <c r="F39" s="144">
        <v>25000</v>
      </c>
      <c r="G39" s="165">
        <v>20000</v>
      </c>
      <c r="H39" s="166">
        <v>24333</v>
      </c>
      <c r="I39" s="146">
        <v>25266.6</v>
      </c>
    </row>
    <row r="40" spans="1:9" ht="17.25" thickBot="1" x14ac:dyDescent="0.35">
      <c r="A40" s="94"/>
      <c r="B40" s="140" t="s">
        <v>32</v>
      </c>
      <c r="C40" s="16" t="s">
        <v>185</v>
      </c>
      <c r="D40" s="49">
        <v>16000</v>
      </c>
      <c r="E40" s="49">
        <v>17000</v>
      </c>
      <c r="F40" s="155">
        <v>17000</v>
      </c>
      <c r="G40" s="85">
        <v>15000</v>
      </c>
      <c r="H40" s="167">
        <v>16000</v>
      </c>
      <c r="I40" s="95">
        <v>16200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26-11-2018</vt:lpstr>
      <vt:lpstr>By Order</vt:lpstr>
      <vt:lpstr>All Stores</vt:lpstr>
      <vt:lpstr>'26-11-2018'!Print_Titles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2018-11-29T09:05:49Z</cp:lastPrinted>
  <dcterms:created xsi:type="dcterms:W3CDTF">2010-10-20T06:23:14Z</dcterms:created>
  <dcterms:modified xsi:type="dcterms:W3CDTF">2018-11-29T09:06:27Z</dcterms:modified>
</cp:coreProperties>
</file>