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3-12-2018" sheetId="9" r:id="rId4"/>
    <sheet name="By Order" sheetId="11" r:id="rId5"/>
    <sheet name="All Stores" sheetId="12" r:id="rId6"/>
  </sheets>
  <definedNames>
    <definedName name="_xlnm.Print_Titles" localSheetId="3">'03-12-2018'!$12:$14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80" i="11"/>
  <c r="G80" i="11"/>
  <c r="I79" i="11"/>
  <c r="G79" i="11"/>
  <c r="I78" i="11"/>
  <c r="G78" i="11"/>
  <c r="I77" i="11"/>
  <c r="G77" i="11"/>
  <c r="I76" i="11"/>
  <c r="G76" i="11"/>
  <c r="I71" i="11"/>
  <c r="G71" i="11"/>
  <c r="I72" i="11"/>
  <c r="G72" i="11"/>
  <c r="I73" i="11"/>
  <c r="G73" i="11"/>
  <c r="I70" i="11"/>
  <c r="G70" i="11"/>
  <c r="I69" i="11"/>
  <c r="G69" i="11"/>
  <c r="I68" i="11"/>
  <c r="G68" i="11"/>
  <c r="I63" i="11"/>
  <c r="G63" i="11"/>
  <c r="I62" i="11"/>
  <c r="G62" i="11"/>
  <c r="I64" i="11"/>
  <c r="G64" i="11"/>
  <c r="I61" i="11"/>
  <c r="G61" i="11"/>
  <c r="I60" i="11"/>
  <c r="G60" i="11"/>
  <c r="I59" i="11"/>
  <c r="G59" i="11"/>
  <c r="I65" i="11"/>
  <c r="G65" i="11"/>
  <c r="I58" i="11"/>
  <c r="G58" i="11"/>
  <c r="I57" i="11"/>
  <c r="G57" i="11"/>
  <c r="I52" i="11"/>
  <c r="G52" i="11"/>
  <c r="I51" i="11"/>
  <c r="G51" i="11"/>
  <c r="I54" i="11"/>
  <c r="G54" i="11"/>
  <c r="I50" i="11"/>
  <c r="G50" i="11"/>
  <c r="I49" i="11"/>
  <c r="G49" i="11"/>
  <c r="I53" i="11"/>
  <c r="G53" i="11"/>
  <c r="I46" i="11"/>
  <c r="G46" i="11"/>
  <c r="I45" i="11"/>
  <c r="G45" i="11"/>
  <c r="I44" i="11"/>
  <c r="G44" i="11"/>
  <c r="I41" i="11"/>
  <c r="G41" i="11"/>
  <c r="I43" i="11"/>
  <c r="G43" i="11"/>
  <c r="I42" i="11"/>
  <c r="G42" i="11"/>
  <c r="I36" i="11"/>
  <c r="G36" i="11"/>
  <c r="I35" i="11"/>
  <c r="G35" i="11"/>
  <c r="I34" i="11"/>
  <c r="G34" i="11"/>
  <c r="I38" i="11"/>
  <c r="G38" i="11"/>
  <c r="I37" i="11"/>
  <c r="G37" i="11"/>
  <c r="I26" i="11"/>
  <c r="G26" i="11"/>
  <c r="I21" i="11"/>
  <c r="G21" i="11"/>
  <c r="I31" i="11"/>
  <c r="G31" i="11"/>
  <c r="I19" i="11"/>
  <c r="G19" i="11"/>
  <c r="I18" i="11"/>
  <c r="G18" i="11"/>
  <c r="I16" i="11"/>
  <c r="G16" i="11"/>
  <c r="I28" i="11"/>
  <c r="G28" i="11"/>
  <c r="I24" i="11"/>
  <c r="G24" i="11"/>
  <c r="I29" i="11"/>
  <c r="G29" i="11"/>
  <c r="I22" i="11"/>
  <c r="G22" i="11"/>
  <c r="I30" i="11"/>
  <c r="G30" i="11"/>
  <c r="I17" i="11"/>
  <c r="G17" i="11"/>
  <c r="I27" i="11"/>
  <c r="G27" i="11"/>
  <c r="I20" i="11"/>
  <c r="G20" i="11"/>
  <c r="I25" i="11"/>
  <c r="G25" i="11"/>
  <c r="I23" i="11"/>
  <c r="G23" i="1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<sst xmlns="http://schemas.openxmlformats.org/spreadsheetml/2006/main" count="848" uniqueCount="228">
  <si>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</si>
  <si>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</si>
  <si>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</si>
  <si>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</si>
  <si>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</si>
  <si>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</si>
  <si>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</si>
  <si>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</si>
  <si>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</si>
  <si>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</si>
  <si>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</si>
  <si>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</si>
  <si>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</si>
  <si>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</si>
  <si>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</si>
  <si>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</si>
  <si>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</si>
  <si>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</si>
  <si>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</si>
  <si>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</si>
  <si>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</si>
  <si>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</si>
  <si>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</si>
  <si>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</si>
  <si>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</si>
  <si>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</si>
  <si>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</si>
  <si>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</si>
  <si>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</si>
  <si>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</si>
  <si>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</si>
  <si>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</si>
  <si>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</si>
  <si>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</si>
  <si>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</si>
  <si>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</si>
  <si>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</si>
  <si>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</si>
  <si>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</si>
  <si>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</si>
  <si>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</si>
  <si>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</si>
  <si>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</si>
  <si>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</si>
  <si>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</si>
  <si>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</si>
  <si>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</si>
  <si>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</si>
  <si>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</si>
  <si>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</si>
  <si>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</si>
  <si>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</si>
  <si>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</si>
  <si>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</si>
  <si>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</si>
  <si>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</si>
  <si>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</si>
  <si>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</si>
  <si>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</si>
  <si>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</si>
  <si>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</si>
  <si>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</si>
  <si>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</si>
  <si>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</si>
  <si>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</si>
  <si>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</si>
  <si>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</si>
  <si>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</si>
  <si>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</si>
  <si>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</si>
  <si>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</si>
  <si>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</si>
  <si>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</si>
  <si>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</si>
  <si>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</si>
  <si>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</si>
  <si>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</si>
  <si>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</si>
  <si>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</si>
  <si>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</si>
  <si>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</si>
  <si>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</si>
  <si>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</si>
  <si>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</si>
  <si>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</si>
  <si>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</si>
  <si>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</si>
  <si>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</si>
  <si>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</si>
  <si>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</si>
  <si>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</si>
  <si>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</si>
  <si>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</si>
  <si>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</si>
  <si>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</si>
  <si>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</si>
  <si>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</si>
  <si>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</si>
  <si>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</si>
  <si>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</si>
  <si>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</si>
  <si>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</si>
  <si>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</si>
  <si>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</si>
  <si>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</si>
  <si>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</si>
  <si>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</si>
  <si>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</si>
  <si>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</si>
  <si>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</si>
  <si>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</si>
  <si>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</si>
  <si>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</si>
  <si>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</si>
  <si>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</si>
  <si>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</si>
  <si>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</si>
  <si>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</si>
  <si>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</si>
  <si>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</si>
  <si>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</si>
  <si>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</si>
  <si>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</si>
  <si>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</si>
  <si>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</si>
  <si>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</si>
  <si>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</si>
  <si>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</si>
  <si>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</si>
  <si>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</si>
  <si>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</si>
  <si>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</si>
  <si>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</si>
  <si>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</si>
  <si>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</si>
  <si>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</si>
  <si>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</si>
  <si>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</si>
  <si>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</si>
  <si>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</si>
  <si>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</si>
  <si>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</si>
  <si>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</si>
  <si>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</si>
  <si>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</si>
  <si>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</si>
  <si>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</si>
  <si>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</si>
  <si>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</si>
  <si>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</si>
  <si>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</si>
  <si>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</si>
  <si>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</si>
  <si>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</si>
  <si>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</si>
  <si>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</si>
  <si>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</si>
  <si>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</si>
  <si>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</si>
  <si>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</si>
  <si>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</si>
  <si>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</si>
  <si>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</si>
  <si>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</si>
  <si>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</si>
  <si>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</si>
  <si>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</si>
  <si>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</si>
  <si>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</si>
  <si>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</si>
  <si>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</si>
  <si>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</si>
  <si>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</si>
  <si>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</si>
  <si>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</si>
  <si>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</si>
  <si>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</si>
  <si>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</si>
  <si>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</si>
  <si>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</si>
  <si>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</si>
  <si>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</si>
  <si>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</si>
  <si>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</si>
  <si>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</si>
  <si>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</si>
  <si>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</si>
  <si>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</si>
  <si>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</si>
  <si>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</si>
  <si>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</si>
  <si>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</si>
  <si>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</si>
  <si>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</si>
  <si>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</si>
  <si>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</si>
  <si>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</si>
  <si>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</si>
  <si>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</si>
  <si>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</si>
  <si>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</si>
  <si>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</si>
  <si>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</si>
  <si>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</si>
  <si>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</si>
  <si>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</si>
  <si>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</si>
  <si>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</si>
  <si>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</si>
  <si>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</si>
  <si>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</si>
  <si>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</si>
  <si>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</si>
  <si>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</si>
  <si>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</si>
  <si>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</si>
  <si>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</si>
  <si>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2017 (ل.ل.)</t>
  </si>
  <si>
    <t>معدل أسعار المحلات والملاحم في 26-11-2018 (ل.ل.)</t>
  </si>
  <si>
    <t>معدل أسعار  السوبرماركات في 26-11-2018 (ل.ل.)</t>
  </si>
  <si>
    <t>المعدل العام للأسعار في 26-11-2018  (ل.ل.)</t>
  </si>
  <si>
    <t xml:space="preserve"> التاريخ 3 كانون الأول 2018</t>
  </si>
  <si>
    <t>المعدل العام للأسعار في 03-12-2018  (ل.ل.)</t>
  </si>
  <si>
    <t>معدل أسعار  السوبرماركات في 03-12-2018 (ل.ل.)</t>
  </si>
  <si>
    <t>معدل أسعار المحلات والملاحم في 03-121-2018 (ل.ل.)</t>
  </si>
  <si>
    <t>معدل الأسعار في كانون الأول 2017 (ل.ل.)</t>
  </si>
  <si>
    <t>معدل الأسعار في كانون الأول 2018 (ل.ل.)</t>
  </si>
  <si>
    <t>معدل أسعار المحلات والملاحم في 03-12-2018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</si>
</sst>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8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225</v>
      </c>
      <c r="F12" s="149" t="s">
        <v>223</v>
      </c>
      <c r="G12" s="149" t="s">
        <v>197</v>
      </c>
      <c r="H12" s="149" t="s">
        <v>219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1676.5556666666666</v>
      </c>
      <c r="F15" s="43">
        <v>1514.8</v>
      </c>
      <c r="G15" s="45">
        <f>(F15-E15)/E15</f>
        <v>-9.6480939990659431E-2</v>
      </c>
      <c r="H15" s="43">
        <v>1659.8</v>
      </c>
      <c r="I15" s="45">
        <f>(F15-H15)/H15</f>
        <v>-8.7359922882274982E-2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2407.6999999999998</v>
      </c>
      <c r="F16" s="47">
        <v>2453.8000000000002</v>
      </c>
      <c r="G16" s="48">
        <f>(F16-E16)/E16</f>
        <v>1.9146903684013943E-2</v>
      </c>
      <c r="H16" s="47">
        <v>2178.8000000000002</v>
      </c>
      <c r="I16" s="44">
        <f t="shared" ref="I16:I30" si="0">(F16-H16)/H16</f>
        <v>0.12621626583440426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1555.2223333333332</v>
      </c>
      <c r="F17" s="47">
        <v>1344.8</v>
      </c>
      <c r="G17" s="48">
        <f t="shared" ref="G17:G79" si="1">(F17-E17)/E17</f>
        <v>-0.13530048329638605</v>
      </c>
      <c r="H17" s="47">
        <v>1374.8</v>
      </c>
      <c r="I17" s="44">
        <f t="shared" si="0"/>
        <v>-2.1821355833575792E-2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815.2</v>
      </c>
      <c r="F18" s="47">
        <v>668.8</v>
      </c>
      <c r="G18" s="48">
        <f>(F18-E18)/E18</f>
        <v>-0.17958783120706584</v>
      </c>
      <c r="H18" s="47">
        <v>668.8</v>
      </c>
      <c r="I18" s="44">
        <f>(F18-H18)/H18</f>
        <v>0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2796.0509259259261</v>
      </c>
      <c r="F19" s="47">
        <v>2683.1111111111113</v>
      </c>
      <c r="G19" s="48">
        <f>(F19-E19)/E19</f>
        <v>-4.0392617232969101E-2</v>
      </c>
      <c r="H19" s="47">
        <v>3038.8</v>
      </c>
      <c r="I19" s="44">
        <f t="shared" si="0"/>
        <v>-0.11704912757960012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1738.7943333333333</v>
      </c>
      <c r="F20" s="47">
        <v>1658.8</v>
      </c>
      <c r="G20" s="48">
        <f t="shared" si="1"/>
        <v>-4.6005632638554332E-2</v>
      </c>
      <c r="H20" s="47">
        <v>1734.8</v>
      </c>
      <c r="I20" s="44">
        <f t="shared" si="0"/>
        <v>-4.3809084620705555E-2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1304.0390000000002</v>
      </c>
      <c r="F21" s="47">
        <v>1294.8</v>
      </c>
      <c r="G21" s="48">
        <f t="shared" si="1"/>
        <v>-7.0849108040482367E-3</v>
      </c>
      <c r="H21" s="47">
        <v>1458.8</v>
      </c>
      <c r="I21" s="44">
        <f t="shared" si="0"/>
        <v>-0.11242116808335618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390.14433333333329</v>
      </c>
      <c r="F22" s="47">
        <v>385</v>
      </c>
      <c r="G22" s="48">
        <f t="shared" si="1"/>
        <v>-1.3185718447788024E-2</v>
      </c>
      <c r="H22" s="47">
        <v>439.8</v>
      </c>
      <c r="I22" s="44">
        <f>(F22-H22)/H22</f>
        <v>-0.12460209185993636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596.9</v>
      </c>
      <c r="F23" s="47">
        <v>559.79999999999995</v>
      </c>
      <c r="G23" s="48">
        <f t="shared" si="1"/>
        <v>-6.2154464734461422E-2</v>
      </c>
      <c r="H23" s="47">
        <v>617.29999999999995</v>
      </c>
      <c r="I23" s="44">
        <f t="shared" si="0"/>
        <v>-9.3147578162967773E-2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586.84433333333322</v>
      </c>
      <c r="F24" s="47">
        <v>589.79999999999995</v>
      </c>
      <c r="G24" s="48">
        <f t="shared" si="1"/>
        <v>5.0365429105845736E-3</v>
      </c>
      <c r="H24" s="47">
        <v>597.29999999999995</v>
      </c>
      <c r="I24" s="44">
        <f t="shared" si="0"/>
        <v>-1.2556504269211453E-2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530.1776666666666</v>
      </c>
      <c r="F25" s="47">
        <v>462.5</v>
      </c>
      <c r="G25" s="48">
        <f t="shared" si="1"/>
        <v>-0.12765091953452071</v>
      </c>
      <c r="H25" s="47">
        <v>599.79999999999995</v>
      </c>
      <c r="I25" s="44">
        <f t="shared" si="0"/>
        <v>-0.2289096365455151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1259.3443333333335</v>
      </c>
      <c r="F26" s="47">
        <v>1974.8</v>
      </c>
      <c r="G26" s="48">
        <f t="shared" si="1"/>
        <v>0.56811758923228017</v>
      </c>
      <c r="H26" s="47">
        <v>2114.8000000000002</v>
      </c>
      <c r="I26" s="44">
        <f t="shared" si="0"/>
        <v>-6.6200113485908929E-2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556.27766666666662</v>
      </c>
      <c r="F27" s="47">
        <v>500</v>
      </c>
      <c r="G27" s="48">
        <f t="shared" si="1"/>
        <v>-0.10116830144178589</v>
      </c>
      <c r="H27" s="47">
        <v>589.79999999999995</v>
      </c>
      <c r="I27" s="44">
        <f t="shared" si="0"/>
        <v>-0.15225500169548994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958.06666666666661</v>
      </c>
      <c r="F28" s="47">
        <v>1139.7</v>
      </c>
      <c r="G28" s="48">
        <f t="shared" si="1"/>
        <v>0.18958318836545834</v>
      </c>
      <c r="H28" s="47">
        <v>989.7</v>
      </c>
      <c r="I28" s="44">
        <f t="shared" si="0"/>
        <v>0.15156107911488328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1710.7833333333333</v>
      </c>
      <c r="F29" s="47">
        <v>1283</v>
      </c>
      <c r="G29" s="48">
        <f t="shared" si="1"/>
        <v>-0.25005114616111529</v>
      </c>
      <c r="H29" s="47">
        <v>1353</v>
      </c>
      <c r="I29" s="44">
        <f t="shared" si="0"/>
        <v>-5.1736881005173686E-2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877.58333333333326</v>
      </c>
      <c r="F30" s="50">
        <v>1098.8</v>
      </c>
      <c r="G30" s="51">
        <f t="shared" si="1"/>
        <v>0.25207482670211762</v>
      </c>
      <c r="H30" s="50">
        <v>1149.8</v>
      </c>
      <c r="I30" s="56">
        <f t="shared" si="0"/>
        <v>-4.4355540093929384E-2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2133.15</v>
      </c>
      <c r="F32" s="43">
        <v>2655</v>
      </c>
      <c r="G32" s="45">
        <f t="shared" si="1"/>
        <v>0.24463821109626604</v>
      </c>
      <c r="H32" s="43">
        <v>2325</v>
      </c>
      <c r="I32" s="44">
        <f>(F32-H32)/H32</f>
        <v>0.14193548387096774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1940.5223333333336</v>
      </c>
      <c r="F33" s="47">
        <v>2273.8000000000002</v>
      </c>
      <c r="G33" s="48">
        <f t="shared" si="1"/>
        <v>0.17174637000656348</v>
      </c>
      <c r="H33" s="47">
        <v>2009.8</v>
      </c>
      <c r="I33" s="44">
        <f>(F33-H33)/H33</f>
        <v>0.13135635386605643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1210.9666666666667</v>
      </c>
      <c r="F34" s="47">
        <v>1092.5</v>
      </c>
      <c r="G34" s="48">
        <f t="shared" si="1"/>
        <v>-9.782818134272897E-2</v>
      </c>
      <c r="H34" s="47">
        <v>1268.625</v>
      </c>
      <c r="I34" s="44">
        <f>(F34-H34)/H34</f>
        <v>-0.13883141196176962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47">
        <v>1456.6666666666667</v>
      </c>
      <c r="G35" s="48">
        <f t="shared" si="1"/>
        <v>9.9158979889918133E-2</v>
      </c>
      <c r="H35" s="47">
        <v>1391.6666666666667</v>
      </c>
      <c r="I35" s="44">
        <f>(F35-H35)/H35</f>
        <v>4.6706586826347304E-2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1318.761</v>
      </c>
      <c r="F36" s="50">
        <v>1239.7</v>
      </c>
      <c r="G36" s="51">
        <f t="shared" si="1"/>
        <v>-5.9950969129356969E-2</v>
      </c>
      <c r="H36" s="50">
        <v>1229.7</v>
      </c>
      <c r="I36" s="56">
        <f>(F36-H36)/H36</f>
        <v>8.1320647312352612E-3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26657.077777777777</v>
      </c>
      <c r="F38" s="43">
        <v>28191.111111111109</v>
      </c>
      <c r="G38" s="45">
        <f t="shared" si="1"/>
        <v>5.7546942921558861E-2</v>
      </c>
      <c r="H38" s="43">
        <v>28191.111111111109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14984.577777777777</v>
      </c>
      <c r="F39" s="57">
        <v>14587.555555555555</v>
      </c>
      <c r="G39" s="48">
        <f t="shared" si="1"/>
        <v>-2.6495389333625961E-2</v>
      </c>
      <c r="H39" s="57">
        <v>14254.222222222223</v>
      </c>
      <c r="I39" s="44">
        <f t="shared" si="2"/>
        <v>2.3384884010975219E-2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10384.083333333334</v>
      </c>
      <c r="F40" s="57">
        <v>10323.5</v>
      </c>
      <c r="G40" s="48">
        <f t="shared" si="1"/>
        <v>-5.8342495325378364E-3</v>
      </c>
      <c r="H40" s="57">
        <v>10948.5</v>
      </c>
      <c r="I40" s="44">
        <f t="shared" si="2"/>
        <v>-5.7085445494816645E-2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6074.3</v>
      </c>
      <c r="F41" s="47">
        <v>5983.2</v>
      </c>
      <c r="G41" s="48">
        <f t="shared" si="1"/>
        <v>-1.499761289366682E-2</v>
      </c>
      <c r="H41" s="47">
        <v>6033.2</v>
      </c>
      <c r="I41" s="44">
        <f t="shared" si="2"/>
        <v>-8.2874759663196986E-3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9968.5714285714294</v>
      </c>
      <c r="G42" s="48">
        <f t="shared" si="1"/>
        <v>0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12166.666666666666</v>
      </c>
      <c r="F43" s="50">
        <v>12830</v>
      </c>
      <c r="G43" s="51">
        <f t="shared" si="1"/>
        <v>5.4520547945205534E-2</v>
      </c>
      <c r="H43" s="50">
        <v>12830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7075.3703703703713</v>
      </c>
      <c r="F45" s="43">
        <v>6351.1111111111113</v>
      </c>
      <c r="G45" s="45">
        <f t="shared" si="1"/>
        <v>-0.10236344125422053</v>
      </c>
      <c r="H45" s="43">
        <v>6317.7777777777774</v>
      </c>
      <c r="I45" s="44">
        <f t="shared" ref="I45:I49" si="3">(F45-H45)/H45</f>
        <v>5.2761167780514505E-3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6035.25925925926</v>
      </c>
      <c r="F46" s="47">
        <v>6144.2222222222226</v>
      </c>
      <c r="G46" s="48">
        <f t="shared" si="1"/>
        <v>1.805439638666595E-2</v>
      </c>
      <c r="H46" s="47">
        <v>6144.2222222222226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19273.75</v>
      </c>
      <c r="G47" s="48">
        <f t="shared" si="1"/>
        <v>0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18075.441619047619</v>
      </c>
      <c r="F48" s="47">
        <v>18816.349111111111</v>
      </c>
      <c r="G48" s="48">
        <f t="shared" si="1"/>
        <v>4.0989731132363337E-2</v>
      </c>
      <c r="H48" s="47">
        <v>18674.642500000002</v>
      </c>
      <c r="I48" s="87">
        <f t="shared" si="3"/>
        <v>7.5881833406507742E-3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1952.25</v>
      </c>
      <c r="F49" s="47">
        <v>2310.7142857142858</v>
      </c>
      <c r="G49" s="48">
        <f t="shared" si="1"/>
        <v>0.18361597424217482</v>
      </c>
      <c r="H49" s="47">
        <v>2310.7142857142858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24020.888888888891</v>
      </c>
      <c r="F50" s="50">
        <v>27101</v>
      </c>
      <c r="G50" s="56">
        <f t="shared" si="1"/>
        <v>0.12822635853978936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3953.8333333333335</v>
      </c>
      <c r="F53" s="70">
        <v>3203.125</v>
      </c>
      <c r="G53" s="48">
        <f t="shared" si="1"/>
        <v>-0.18986848206381995</v>
      </c>
      <c r="H53" s="70">
        <v>3203.125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2187.5</v>
      </c>
      <c r="G54" s="48">
        <f t="shared" si="1"/>
        <v>6.8376068376068383E-2</v>
      </c>
      <c r="H54" s="70">
        <v>2073.3333333333335</v>
      </c>
      <c r="I54" s="87">
        <f t="shared" si="4"/>
        <v>5.5064308681671947E-2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4661.8518518518513</v>
      </c>
      <c r="F57" s="50">
        <v>4428.1111111111113</v>
      </c>
      <c r="G57" s="51">
        <f t="shared" si="1"/>
        <v>-5.0139032334948597E-2</v>
      </c>
      <c r="H57" s="50">
        <v>4428.1111111111113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5236.458333333333</v>
      </c>
      <c r="F58" s="68">
        <v>5165</v>
      </c>
      <c r="G58" s="44">
        <f t="shared" si="1"/>
        <v>-1.3646309926397397E-2</v>
      </c>
      <c r="H58" s="68">
        <v>5126.25</v>
      </c>
      <c r="I58" s="44">
        <f t="shared" si="4"/>
        <v>7.5591319190441352E-3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4790.5</v>
      </c>
      <c r="F59" s="70">
        <v>5010</v>
      </c>
      <c r="G59" s="48">
        <f t="shared" si="1"/>
        <v>4.5819851790001045E-2</v>
      </c>
      <c r="H59" s="70">
        <v>5010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19187.416666666668</v>
      </c>
      <c r="F60" s="73">
        <v>21405</v>
      </c>
      <c r="G60" s="51">
        <f t="shared" si="1"/>
        <v>0.11557487763247608</v>
      </c>
      <c r="H60" s="73">
        <v>21405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6430.5</v>
      </c>
      <c r="G62" s="45">
        <f t="shared" si="1"/>
        <v>-3.2550569634968614E-3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10658.75</v>
      </c>
      <c r="G64" s="48">
        <f t="shared" si="1"/>
        <v>-0.1236382322713258</v>
      </c>
      <c r="H64" s="46">
        <v>10658.75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7101.666666666667</v>
      </c>
      <c r="F65" s="46">
        <v>7921.5</v>
      </c>
      <c r="G65" s="48">
        <f t="shared" si="1"/>
        <v>0.11544238441680352</v>
      </c>
      <c r="H65" s="46">
        <v>7871.5</v>
      </c>
      <c r="I65" s="87">
        <f t="shared" si="5"/>
        <v>6.3520294734167567E-3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3597.4666666666672</v>
      </c>
      <c r="F66" s="46">
        <v>3827.5555555555557</v>
      </c>
      <c r="G66" s="48">
        <f t="shared" si="1"/>
        <v>6.3958588142272843E-2</v>
      </c>
      <c r="H66" s="46">
        <v>3812.3</v>
      </c>
      <c r="I66" s="87">
        <f t="shared" si="5"/>
        <v>4.0016671184207632E-3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3412.3809523809523</v>
      </c>
      <c r="F67" s="58">
        <v>3640</v>
      </c>
      <c r="G67" s="51">
        <f t="shared" si="1"/>
        <v>6.6703879430644736E-2</v>
      </c>
      <c r="H67" s="58">
        <v>3640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3623.9666666666667</v>
      </c>
      <c r="F69" s="43">
        <v>3725.8</v>
      </c>
      <c r="G69" s="45">
        <f t="shared" si="1"/>
        <v>2.809996412770541E-2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2647.2222222222222</v>
      </c>
      <c r="F70" s="47">
        <v>2780.3333333333335</v>
      </c>
      <c r="G70" s="48">
        <f t="shared" si="1"/>
        <v>5.028331584470102E-2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1311.6666666666667</v>
      </c>
      <c r="F71" s="47">
        <v>1323.7777777777778</v>
      </c>
      <c r="G71" s="48">
        <f t="shared" si="1"/>
        <v>9.2333756882676636E-3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2073.5</v>
      </c>
      <c r="F72" s="47">
        <v>2218.3000000000002</v>
      </c>
      <c r="G72" s="48">
        <f t="shared" si="1"/>
        <v>6.9833614661200957E-2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1642</v>
      </c>
      <c r="F73" s="50">
        <v>1610.5</v>
      </c>
      <c r="G73" s="48">
        <f t="shared" si="1"/>
        <v>-1.9183922046285017E-2</v>
      </c>
      <c r="H73" s="50">
        <v>1572.7777777777778</v>
      </c>
      <c r="I73" s="59">
        <f>(F73-H73)/H73</f>
        <v>2.3984457788767188E-2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1444.4333333333334</v>
      </c>
      <c r="F76" s="32">
        <v>1266.6666666666667</v>
      </c>
      <c r="G76" s="48">
        <f t="shared" si="1"/>
        <v>-0.12307017746290355</v>
      </c>
      <c r="H76" s="32">
        <v>1266.6666666666667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859.33333333333337</v>
      </c>
      <c r="F77" s="47">
        <v>831</v>
      </c>
      <c r="G77" s="48">
        <f t="shared" si="1"/>
        <v>-3.2971295577967456E-2</v>
      </c>
      <c r="H77" s="47">
        <v>831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1441.1111111111111</v>
      </c>
      <c r="F78" s="47">
        <v>1531.3</v>
      </c>
      <c r="G78" s="48">
        <f t="shared" si="1"/>
        <v>6.2582883577486495E-2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1739.5</v>
      </c>
      <c r="F79" s="61">
        <v>1932.8</v>
      </c>
      <c r="G79" s="48">
        <f t="shared" si="1"/>
        <v>0.11112388617418796</v>
      </c>
      <c r="H79" s="61">
        <v>1932.8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8583.3333333333339</v>
      </c>
      <c r="F80" s="61">
        <v>8830</v>
      </c>
      <c r="G80" s="48">
        <f>(F80-E80)/E80</f>
        <v>2.8737864077669831E-2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3932</v>
      </c>
      <c r="F81" s="50">
        <v>3967.3</v>
      </c>
      <c r="G81" s="51">
        <f>(F81-E81)/E81</f>
        <v>8.9776195320448067E-3</v>
      </c>
      <c r="H81" s="50">
        <v>3967.3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225</v>
      </c>
      <c r="F12" s="157" t="s">
        <v>227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1676.5556666666666</v>
      </c>
      <c r="F15" s="83">
        <v>1532.8</v>
      </c>
      <c r="G15" s="44">
        <f>(F15-E15)/E15</f>
        <v>-8.5744642736785573E-2</v>
      </c>
      <c r="H15" s="83">
        <v>1533.2</v>
      </c>
      <c r="I15" s="127">
        <f>(F15-H15)/H15</f>
        <v>-2.6089225150018974E-4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2407.6999999999998</v>
      </c>
      <c r="F16" s="83">
        <v>2628.2</v>
      </c>
      <c r="G16" s="48">
        <f t="shared" ref="G16:G39" si="0">(F16-E16)/E16</f>
        <v>9.1581177056942312E-2</v>
      </c>
      <c r="H16" s="83">
        <v>2933.2</v>
      </c>
      <c r="I16" s="48">
        <f>(F16-H16)/H16</f>
        <v>-0.103981999181781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1555.2223333333332</v>
      </c>
      <c r="F17" s="83">
        <v>1800</v>
      </c>
      <c r="G17" s="48">
        <f t="shared" si="0"/>
        <v>0.1573907867835404</v>
      </c>
      <c r="H17" s="83">
        <v>2016.6</v>
      </c>
      <c r="I17" s="48">
        <f t="shared" ref="I17:I29" si="1">(F17-H17)/H17</f>
        <v>-0.10740850937221061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815.2</v>
      </c>
      <c r="F18" s="83">
        <v>833.2</v>
      </c>
      <c r="G18" s="48">
        <f t="shared" si="0"/>
        <v>2.2080471050049066E-2</v>
      </c>
      <c r="H18" s="83">
        <v>825</v>
      </c>
      <c r="I18" s="48">
        <f t="shared" si="1"/>
        <v>9.9393939393939944E-3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2796.0509259259261</v>
      </c>
      <c r="F19" s="83">
        <v>3016.6</v>
      </c>
      <c r="G19" s="48">
        <f t="shared" si="0"/>
        <v>7.8878775786616936E-2</v>
      </c>
      <c r="H19" s="83">
        <v>3366.6</v>
      </c>
      <c r="I19" s="48">
        <f t="shared" si="1"/>
        <v>-0.10396245470207331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1738.7943333333333</v>
      </c>
      <c r="F20" s="83">
        <v>1766.6</v>
      </c>
      <c r="G20" s="48">
        <f t="shared" si="0"/>
        <v>1.5991348794749144E-2</v>
      </c>
      <c r="H20" s="83">
        <v>1650</v>
      </c>
      <c r="I20" s="48">
        <f t="shared" si="1"/>
        <v>7.0666666666666614E-2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1304.0390000000002</v>
      </c>
      <c r="F21" s="83">
        <v>1266.5999999999999</v>
      </c>
      <c r="G21" s="48">
        <f t="shared" si="0"/>
        <v>-2.8710030911652411E-2</v>
      </c>
      <c r="H21" s="83">
        <v>1241.5999999999999</v>
      </c>
      <c r="I21" s="48">
        <f t="shared" si="1"/>
        <v>2.0135309278350517E-2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390.14433333333329</v>
      </c>
      <c r="F22" s="83">
        <v>391.6</v>
      </c>
      <c r="G22" s="48">
        <f t="shared" si="0"/>
        <v>3.7310978073928107E-3</v>
      </c>
      <c r="H22" s="83">
        <v>330</v>
      </c>
      <c r="I22" s="48">
        <f t="shared" si="1"/>
        <v>0.18666666666666673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596.9</v>
      </c>
      <c r="F23" s="83">
        <v>443.75</v>
      </c>
      <c r="G23" s="48">
        <f t="shared" si="0"/>
        <v>-0.25657564081085604</v>
      </c>
      <c r="H23" s="83">
        <v>431.25</v>
      </c>
      <c r="I23" s="48">
        <f t="shared" si="1"/>
        <v>2.8985507246376812E-2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586.84433333333322</v>
      </c>
      <c r="F24" s="83">
        <v>455</v>
      </c>
      <c r="G24" s="48">
        <f t="shared" si="0"/>
        <v>-0.2246666208472092</v>
      </c>
      <c r="H24" s="83">
        <v>440</v>
      </c>
      <c r="I24" s="48">
        <f t="shared" si="1"/>
        <v>3.4090909090909088E-2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530.1776666666666</v>
      </c>
      <c r="F25" s="83">
        <v>455</v>
      </c>
      <c r="G25" s="48">
        <f t="shared" si="0"/>
        <v>-0.14179712083936633</v>
      </c>
      <c r="H25" s="83">
        <v>470</v>
      </c>
      <c r="I25" s="48">
        <f t="shared" si="1"/>
        <v>-3.1914893617021274E-2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1259.3443333333335</v>
      </c>
      <c r="F26" s="83">
        <v>1400</v>
      </c>
      <c r="G26" s="48">
        <f t="shared" si="0"/>
        <v>0.11168960144074962</v>
      </c>
      <c r="H26" s="83">
        <v>1575</v>
      </c>
      <c r="I26" s="48">
        <f t="shared" si="1"/>
        <v>-0.1111111111111111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556.27766666666662</v>
      </c>
      <c r="F27" s="83">
        <v>470</v>
      </c>
      <c r="G27" s="48">
        <f t="shared" si="0"/>
        <v>-0.15509820335527874</v>
      </c>
      <c r="H27" s="83">
        <v>470</v>
      </c>
      <c r="I27" s="48">
        <f t="shared" si="1"/>
        <v>0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958.06666666666661</v>
      </c>
      <c r="F28" s="83">
        <v>1239.5</v>
      </c>
      <c r="G28" s="48">
        <f t="shared" si="0"/>
        <v>0.29375130471087613</v>
      </c>
      <c r="H28" s="83">
        <v>1156.25</v>
      </c>
      <c r="I28" s="48">
        <f t="shared" si="1"/>
        <v>7.1999999999999995E-2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1710.7833333333333</v>
      </c>
      <c r="F29" s="83">
        <v>1100</v>
      </c>
      <c r="G29" s="48">
        <f t="shared" si="0"/>
        <v>-0.35701968883649787</v>
      </c>
      <c r="H29" s="83">
        <v>1166.5</v>
      </c>
      <c r="I29" s="48">
        <f t="shared" si="1"/>
        <v>-5.7008144020574365E-2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877.58333333333326</v>
      </c>
      <c r="F30" s="95">
        <v>1375</v>
      </c>
      <c r="G30" s="51">
        <f t="shared" si="0"/>
        <v>0.56680277276611923</v>
      </c>
      <c r="H30" s="95">
        <v>1333.2</v>
      </c>
      <c r="I30" s="51">
        <f>(F30-H30)/H30</f>
        <v>3.1353135313531316E-2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2133.15</v>
      </c>
      <c r="F32" s="83">
        <v>2258.1999999999998</v>
      </c>
      <c r="G32" s="44">
        <f t="shared" si="0"/>
        <v>5.8622225347490668E-2</v>
      </c>
      <c r="H32" s="83">
        <v>2216.6</v>
      </c>
      <c r="I32" s="45">
        <f>(F32-H32)/H32</f>
        <v>1.8767481728773759E-2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1940.5223333333336</v>
      </c>
      <c r="F33" s="83">
        <v>2198.1999999999998</v>
      </c>
      <c r="G33" s="48">
        <f t="shared" si="0"/>
        <v>0.13278778720574697</v>
      </c>
      <c r="H33" s="83">
        <v>2083.1999999999998</v>
      </c>
      <c r="I33" s="48">
        <f>(F33-H33)/H33</f>
        <v>5.5203533026113673E-2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1210.9666666666667</v>
      </c>
      <c r="F34" s="83">
        <v>1126.5999999999999</v>
      </c>
      <c r="G34" s="48">
        <f t="shared" si="0"/>
        <v>-6.9668859588758389E-2</v>
      </c>
      <c r="H34" s="83">
        <v>1050</v>
      </c>
      <c r="I34" s="48">
        <f>(F34-H34)/H34</f>
        <v>7.2952380952380866E-2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83">
        <v>1290</v>
      </c>
      <c r="G35" s="48">
        <f t="shared" si="0"/>
        <v>-2.6602917122658359E-2</v>
      </c>
      <c r="H35" s="83">
        <v>1341.6</v>
      </c>
      <c r="I35" s="48">
        <f>(F35-H35)/H35</f>
        <v>-3.8461538461538394E-2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1318.761</v>
      </c>
      <c r="F36" s="83">
        <v>1295</v>
      </c>
      <c r="G36" s="55">
        <f t="shared" si="0"/>
        <v>-1.8017669615646784E-2</v>
      </c>
      <c r="H36" s="83">
        <v>1225</v>
      </c>
      <c r="I36" s="48">
        <f>(F36-H36)/H36</f>
        <v>5.7142857142857141E-2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26657.077777777777</v>
      </c>
      <c r="F38" s="84">
        <v>24466.6</v>
      </c>
      <c r="G38" s="45">
        <f t="shared" si="0"/>
        <v>-8.2172464515365334E-2</v>
      </c>
      <c r="H38" s="84">
        <v>25266.6</v>
      </c>
      <c r="I38" s="45">
        <f>(F38-H38)/H38</f>
        <v>-3.1662352671115231E-2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14984.577777777777</v>
      </c>
      <c r="F39" s="85">
        <v>15600</v>
      </c>
      <c r="G39" s="51">
        <f t="shared" si="0"/>
        <v>4.1070374577714057E-2</v>
      </c>
      <c r="H39" s="85">
        <v>16200</v>
      </c>
      <c r="I39" s="51">
        <f>(F39-H39)/H39</f>
        <v>-3.7037037037037035E-2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223</v>
      </c>
      <c r="E12" s="157" t="s">
        <v>224</v>
      </c>
      <c r="F12" s="164" t="s">
        <v>186</v>
      </c>
      <c r="G12" s="149" t="s">
        <v>225</v>
      </c>
      <c r="H12" s="166" t="s">
        <v>222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1514.8</v>
      </c>
      <c r="E15" s="83">
        <v>1532.8</v>
      </c>
      <c r="F15" s="67">
        <f t="shared" ref="F15:F30" si="0">D15-E15</f>
        <v>-18</v>
      </c>
      <c r="G15" s="42">
        <v>1676.5556666666666</v>
      </c>
      <c r="H15" s="66">
        <f>AVERAGE(D15:E15)</f>
        <v>1523.8</v>
      </c>
      <c r="I15" s="69">
        <f>(H15-G15)/G15</f>
        <v>-9.1112791363722495E-2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2453.8000000000002</v>
      </c>
      <c r="E16" s="83">
        <v>2628.2</v>
      </c>
      <c r="F16" s="71">
        <f t="shared" si="0"/>
        <v>-174.39999999999964</v>
      </c>
      <c r="G16" s="46">
        <v>2407.6999999999998</v>
      </c>
      <c r="H16" s="68">
        <f t="shared" ref="H16:H30" si="1">AVERAGE(D16:E16)</f>
        <v>2541</v>
      </c>
      <c r="I16" s="72">
        <f t="shared" ref="I16:I39" si="2">(H16-G16)/G16</f>
        <v>5.5364040370478131E-2</v>
      </c>
    </row>
    <row r="17" spans="1:9" ht="16.5" x14ac:dyDescent="0.3">
      <c r="A17" s="37"/>
      <c r="B17" s="34" t="s">
        <v>6</v>
      </c>
      <c r="C17" s="15" t="s">
        <v>165</v>
      </c>
      <c r="D17" s="47">
        <v>1344.8</v>
      </c>
      <c r="E17" s="83">
        <v>1800</v>
      </c>
      <c r="F17" s="71">
        <f t="shared" si="0"/>
        <v>-455.20000000000005</v>
      </c>
      <c r="G17" s="46">
        <v>1555.2223333333332</v>
      </c>
      <c r="H17" s="68">
        <f t="shared" si="1"/>
        <v>1572.4</v>
      </c>
      <c r="I17" s="72">
        <f t="shared" si="2"/>
        <v>1.1045151743577246E-2</v>
      </c>
    </row>
    <row r="18" spans="1:9" ht="16.5" x14ac:dyDescent="0.3">
      <c r="A18" s="37"/>
      <c r="B18" s="34" t="s">
        <v>7</v>
      </c>
      <c r="C18" s="15" t="s">
        <v>166</v>
      </c>
      <c r="D18" s="47">
        <v>668.8</v>
      </c>
      <c r="E18" s="83">
        <v>833.2</v>
      </c>
      <c r="F18" s="71">
        <f t="shared" si="0"/>
        <v>-164.40000000000009</v>
      </c>
      <c r="G18" s="46">
        <v>815.2</v>
      </c>
      <c r="H18" s="68">
        <f t="shared" si="1"/>
        <v>751</v>
      </c>
      <c r="I18" s="72">
        <f t="shared" si="2"/>
        <v>-7.8753680078508387E-2</v>
      </c>
    </row>
    <row r="19" spans="1:9" ht="16.5" x14ac:dyDescent="0.3">
      <c r="A19" s="37"/>
      <c r="B19" s="34" t="s">
        <v>8</v>
      </c>
      <c r="C19" s="15" t="s">
        <v>167</v>
      </c>
      <c r="D19" s="47">
        <v>2683.1111111111113</v>
      </c>
      <c r="E19" s="83">
        <v>3016.6</v>
      </c>
      <c r="F19" s="71">
        <f t="shared" si="0"/>
        <v>-333.4888888888886</v>
      </c>
      <c r="G19" s="46">
        <v>2796.0509259259261</v>
      </c>
      <c r="H19" s="68">
        <f t="shared" si="1"/>
        <v>2849.8555555555558</v>
      </c>
      <c r="I19" s="72">
        <f t="shared" si="2"/>
        <v>1.9243079276824001E-2</v>
      </c>
    </row>
    <row r="20" spans="1:9" ht="16.5" x14ac:dyDescent="0.3">
      <c r="A20" s="37"/>
      <c r="B20" s="34" t="s">
        <v>9</v>
      </c>
      <c r="C20" s="15" t="s">
        <v>168</v>
      </c>
      <c r="D20" s="47">
        <v>1658.8</v>
      </c>
      <c r="E20" s="83">
        <v>1766.6</v>
      </c>
      <c r="F20" s="71">
        <f t="shared" si="0"/>
        <v>-107.79999999999995</v>
      </c>
      <c r="G20" s="46">
        <v>1738.7943333333333</v>
      </c>
      <c r="H20" s="68">
        <f t="shared" si="1"/>
        <v>1712.6999999999998</v>
      </c>
      <c r="I20" s="72">
        <f t="shared" si="2"/>
        <v>-1.500714192190266E-2</v>
      </c>
    </row>
    <row r="21" spans="1:9" ht="16.5" x14ac:dyDescent="0.3">
      <c r="A21" s="37"/>
      <c r="B21" s="34" t="s">
        <v>10</v>
      </c>
      <c r="C21" s="15" t="s">
        <v>169</v>
      </c>
      <c r="D21" s="47">
        <v>1294.8</v>
      </c>
      <c r="E21" s="83">
        <v>1266.5999999999999</v>
      </c>
      <c r="F21" s="71">
        <f t="shared" si="0"/>
        <v>28.200000000000045</v>
      </c>
      <c r="G21" s="46">
        <v>1304.0390000000002</v>
      </c>
      <c r="H21" s="68">
        <f t="shared" si="1"/>
        <v>1280.6999999999998</v>
      </c>
      <c r="I21" s="72">
        <f t="shared" si="2"/>
        <v>-1.7897470857850411E-2</v>
      </c>
    </row>
    <row r="22" spans="1:9" ht="16.5" x14ac:dyDescent="0.3">
      <c r="A22" s="37"/>
      <c r="B22" s="34" t="s">
        <v>11</v>
      </c>
      <c r="C22" s="15" t="s">
        <v>170</v>
      </c>
      <c r="D22" s="47">
        <v>385</v>
      </c>
      <c r="E22" s="83">
        <v>391.6</v>
      </c>
      <c r="F22" s="71">
        <f t="shared" si="0"/>
        <v>-6.6000000000000227</v>
      </c>
      <c r="G22" s="46">
        <v>390.14433333333329</v>
      </c>
      <c r="H22" s="68">
        <f t="shared" si="1"/>
        <v>388.3</v>
      </c>
      <c r="I22" s="72">
        <f t="shared" si="2"/>
        <v>-4.7273103201976065E-3</v>
      </c>
    </row>
    <row r="23" spans="1:9" ht="16.5" x14ac:dyDescent="0.3">
      <c r="A23" s="37"/>
      <c r="B23" s="34" t="s">
        <v>12</v>
      </c>
      <c r="C23" s="15" t="s">
        <v>171</v>
      </c>
      <c r="D23" s="47">
        <v>559.79999999999995</v>
      </c>
      <c r="E23" s="83">
        <v>443.75</v>
      </c>
      <c r="F23" s="71">
        <f t="shared" si="0"/>
        <v>116.04999999999995</v>
      </c>
      <c r="G23" s="46">
        <v>596.9</v>
      </c>
      <c r="H23" s="68">
        <f t="shared" si="1"/>
        <v>501.77499999999998</v>
      </c>
      <c r="I23" s="72">
        <f t="shared" si="2"/>
        <v>-0.15936505277265875</v>
      </c>
    </row>
    <row r="24" spans="1:9" ht="16.5" x14ac:dyDescent="0.3">
      <c r="A24" s="37"/>
      <c r="B24" s="34" t="s">
        <v>13</v>
      </c>
      <c r="C24" s="15" t="s">
        <v>172</v>
      </c>
      <c r="D24" s="47">
        <v>589.79999999999995</v>
      </c>
      <c r="E24" s="83">
        <v>455</v>
      </c>
      <c r="F24" s="71">
        <f t="shared" si="0"/>
        <v>134.79999999999995</v>
      </c>
      <c r="G24" s="46">
        <v>586.84433333333322</v>
      </c>
      <c r="H24" s="68">
        <f t="shared" si="1"/>
        <v>522.4</v>
      </c>
      <c r="I24" s="72">
        <f t="shared" si="2"/>
        <v>-0.10981503896831231</v>
      </c>
    </row>
    <row r="25" spans="1:9" ht="16.5" x14ac:dyDescent="0.3">
      <c r="A25" s="37"/>
      <c r="B25" s="34" t="s">
        <v>14</v>
      </c>
      <c r="C25" s="15" t="s">
        <v>173</v>
      </c>
      <c r="D25" s="47">
        <v>462.5</v>
      </c>
      <c r="E25" s="83">
        <v>455</v>
      </c>
      <c r="F25" s="71">
        <f t="shared" si="0"/>
        <v>7.5</v>
      </c>
      <c r="G25" s="46">
        <v>530.1776666666666</v>
      </c>
      <c r="H25" s="68">
        <f t="shared" si="1"/>
        <v>458.75</v>
      </c>
      <c r="I25" s="72">
        <f t="shared" si="2"/>
        <v>-0.13472402018694352</v>
      </c>
    </row>
    <row r="26" spans="1:9" ht="16.5" x14ac:dyDescent="0.3">
      <c r="A26" s="37"/>
      <c r="B26" s="34" t="s">
        <v>15</v>
      </c>
      <c r="C26" s="15" t="s">
        <v>174</v>
      </c>
      <c r="D26" s="47">
        <v>1974.8</v>
      </c>
      <c r="E26" s="83">
        <v>1400</v>
      </c>
      <c r="F26" s="71">
        <f t="shared" si="0"/>
        <v>574.79999999999995</v>
      </c>
      <c r="G26" s="46">
        <v>1259.3443333333335</v>
      </c>
      <c r="H26" s="68">
        <f t="shared" si="1"/>
        <v>1687.4</v>
      </c>
      <c r="I26" s="72">
        <f t="shared" si="2"/>
        <v>0.33990359533651499</v>
      </c>
    </row>
    <row r="27" spans="1:9" ht="16.5" x14ac:dyDescent="0.3">
      <c r="A27" s="37"/>
      <c r="B27" s="34" t="s">
        <v>16</v>
      </c>
      <c r="C27" s="15" t="s">
        <v>175</v>
      </c>
      <c r="D27" s="47">
        <v>500</v>
      </c>
      <c r="E27" s="83">
        <v>470</v>
      </c>
      <c r="F27" s="71">
        <f t="shared" si="0"/>
        <v>30</v>
      </c>
      <c r="G27" s="46">
        <v>556.27766666666662</v>
      </c>
      <c r="H27" s="68">
        <f t="shared" si="1"/>
        <v>485</v>
      </c>
      <c r="I27" s="72">
        <f t="shared" si="2"/>
        <v>-0.12813325239853232</v>
      </c>
    </row>
    <row r="28" spans="1:9" ht="16.5" x14ac:dyDescent="0.3">
      <c r="A28" s="37"/>
      <c r="B28" s="34" t="s">
        <v>17</v>
      </c>
      <c r="C28" s="15" t="s">
        <v>176</v>
      </c>
      <c r="D28" s="47">
        <v>1139.7</v>
      </c>
      <c r="E28" s="83">
        <v>1239.5</v>
      </c>
      <c r="F28" s="71">
        <f t="shared" si="0"/>
        <v>-99.799999999999955</v>
      </c>
      <c r="G28" s="46">
        <v>958.06666666666661</v>
      </c>
      <c r="H28" s="68">
        <f t="shared" si="1"/>
        <v>1189.5999999999999</v>
      </c>
      <c r="I28" s="72">
        <f t="shared" si="2"/>
        <v>0.24166724653816712</v>
      </c>
    </row>
    <row r="29" spans="1:9" ht="16.5" x14ac:dyDescent="0.3">
      <c r="A29" s="37"/>
      <c r="B29" s="34" t="s">
        <v>18</v>
      </c>
      <c r="C29" s="15" t="s">
        <v>177</v>
      </c>
      <c r="D29" s="47">
        <v>1283</v>
      </c>
      <c r="E29" s="83">
        <v>1100</v>
      </c>
      <c r="F29" s="71">
        <f t="shared" si="0"/>
        <v>183</v>
      </c>
      <c r="G29" s="46">
        <v>1710.7833333333333</v>
      </c>
      <c r="H29" s="68">
        <f t="shared" si="1"/>
        <v>1191.5</v>
      </c>
      <c r="I29" s="72">
        <f t="shared" si="2"/>
        <v>-0.30353541749880658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1098.8</v>
      </c>
      <c r="E30" s="95">
        <v>1375</v>
      </c>
      <c r="F30" s="74">
        <f t="shared" si="0"/>
        <v>-276.20000000000005</v>
      </c>
      <c r="G30" s="49">
        <v>877.58333333333326</v>
      </c>
      <c r="H30" s="107">
        <f t="shared" si="1"/>
        <v>1236.9000000000001</v>
      </c>
      <c r="I30" s="75">
        <f t="shared" si="2"/>
        <v>0.40943879973411856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2655</v>
      </c>
      <c r="E32" s="83">
        <v>2258.1999999999998</v>
      </c>
      <c r="F32" s="67">
        <f>D32-E32</f>
        <v>396.80000000000018</v>
      </c>
      <c r="G32" s="54">
        <v>2133.15</v>
      </c>
      <c r="H32" s="68">
        <f>AVERAGE(D32:E32)</f>
        <v>2456.6</v>
      </c>
      <c r="I32" s="78">
        <f t="shared" si="2"/>
        <v>0.15163021822187836</v>
      </c>
    </row>
    <row r="33" spans="1:9" ht="16.5" x14ac:dyDescent="0.3">
      <c r="A33" s="37"/>
      <c r="B33" s="34" t="s">
        <v>27</v>
      </c>
      <c r="C33" s="15" t="s">
        <v>180</v>
      </c>
      <c r="D33" s="47">
        <v>2273.8000000000002</v>
      </c>
      <c r="E33" s="83">
        <v>2198.1999999999998</v>
      </c>
      <c r="F33" s="79">
        <f>D33-E33</f>
        <v>75.600000000000364</v>
      </c>
      <c r="G33" s="46">
        <v>1940.5223333333336</v>
      </c>
      <c r="H33" s="68">
        <f>AVERAGE(D33:E33)</f>
        <v>2236</v>
      </c>
      <c r="I33" s="72">
        <f t="shared" si="2"/>
        <v>0.15226707860615521</v>
      </c>
    </row>
    <row r="34" spans="1:9" ht="16.5" x14ac:dyDescent="0.3">
      <c r="A34" s="37"/>
      <c r="B34" s="39" t="s">
        <v>28</v>
      </c>
      <c r="C34" s="15" t="s">
        <v>181</v>
      </c>
      <c r="D34" s="47">
        <v>1092.5</v>
      </c>
      <c r="E34" s="83">
        <v>1126.5999999999999</v>
      </c>
      <c r="F34" s="71">
        <f>D34-E34</f>
        <v>-34.099999999999909</v>
      </c>
      <c r="G34" s="46">
        <v>1210.9666666666667</v>
      </c>
      <c r="H34" s="68">
        <f>AVERAGE(D34:E34)</f>
        <v>1109.55</v>
      </c>
      <c r="I34" s="72">
        <f t="shared" si="2"/>
        <v>-8.3748520465743687E-2</v>
      </c>
    </row>
    <row r="35" spans="1:9" ht="16.5" x14ac:dyDescent="0.3">
      <c r="A35" s="37"/>
      <c r="B35" s="34" t="s">
        <v>29</v>
      </c>
      <c r="C35" s="15" t="s">
        <v>182</v>
      </c>
      <c r="D35" s="47">
        <v>1456.6666666666667</v>
      </c>
      <c r="E35" s="83">
        <v>1290</v>
      </c>
      <c r="F35" s="79">
        <f>D35-E35</f>
        <v>166.66666666666674</v>
      </c>
      <c r="G35" s="46">
        <v>1325.2556666666667</v>
      </c>
      <c r="H35" s="68">
        <f>AVERAGE(D35:E35)</f>
        <v>1373.3333333333335</v>
      </c>
      <c r="I35" s="72">
        <f t="shared" si="2"/>
        <v>3.6278031383629977E-2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1239.7</v>
      </c>
      <c r="E36" s="83">
        <v>1295</v>
      </c>
      <c r="F36" s="71">
        <f>D36-E36</f>
        <v>-55.299999999999955</v>
      </c>
      <c r="G36" s="49">
        <v>1318.761</v>
      </c>
      <c r="H36" s="68">
        <f>AVERAGE(D36:E36)</f>
        <v>1267.3499999999999</v>
      </c>
      <c r="I36" s="80">
        <f t="shared" si="2"/>
        <v>-3.8984319372501963E-2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28191.111111111109</v>
      </c>
      <c r="E38" s="84">
        <v>24466.6</v>
      </c>
      <c r="F38" s="67">
        <f>D38-E38</f>
        <v>3724.5111111111109</v>
      </c>
      <c r="G38" s="46">
        <v>26657.077777777777</v>
      </c>
      <c r="H38" s="67">
        <f>AVERAGE(D38:E38)</f>
        <v>26328.855555555554</v>
      </c>
      <c r="I38" s="78">
        <f t="shared" si="2"/>
        <v>-1.2312760796903235E-2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14587.555555555555</v>
      </c>
      <c r="E39" s="85">
        <v>15600</v>
      </c>
      <c r="F39" s="74">
        <f>D39-E39</f>
        <v>-1012.4444444444453</v>
      </c>
      <c r="G39" s="46">
        <v>14984.577777777777</v>
      </c>
      <c r="H39" s="81">
        <f>AVERAGE(D39:E39)</f>
        <v>15093.777777777777</v>
      </c>
      <c r="I39" s="75">
        <f t="shared" si="2"/>
        <v>7.2874926220440469E-3</v>
      </c>
    </row>
    <row r="40" spans="1:9" ht="15.75" customHeight="1" thickBot="1" x14ac:dyDescent="0.25">
      <c r="A40" s="159"/>
      <c r="B40" s="160"/>
      <c r="C40" s="161"/>
      <c r="D40" s="86">
        <f>SUM(D15:D39)</f>
        <v>71108.64444444445</v>
      </c>
      <c r="E40" s="86">
        <f>SUM(E15:E39)</f>
        <v>68408.45</v>
      </c>
      <c r="F40" s="86">
        <f>SUM(F15:F39)</f>
        <v>2700.1944444444443</v>
      </c>
      <c r="G40" s="86">
        <f>SUM(G15:G39)</f>
        <v>69329.995148148155</v>
      </c>
      <c r="H40" s="86">
        <f>AVERAGE(D40:E40)</f>
        <v>69758.547222222231</v>
      </c>
      <c r="I40" s="75">
        <f>(H40-G40)/G40</f>
        <v>6.1813371421463696E-3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226</v>
      </c>
      <c r="F13" s="166" t="s">
        <v>222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1676.5556666666666</v>
      </c>
      <c r="F16" s="42">
        <v>1523.8</v>
      </c>
      <c r="G16" s="21">
        <f>(F16-E16)/E16</f>
        <v>-9.1112791363722495E-2</v>
      </c>
      <c r="H16" s="42">
        <v>1596.5</v>
      </c>
      <c r="I16" s="21">
        <f>(F16-H16)/H16</f>
        <v>-4.5537112433448199E-2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2407.6999999999998</v>
      </c>
      <c r="F17" s="46">
        <v>2541</v>
      </c>
      <c r="G17" s="21">
        <f t="shared" ref="G17:G80" si="0">(F17-E17)/E17</f>
        <v>5.5364040370478131E-2</v>
      </c>
      <c r="H17" s="46">
        <v>2556</v>
      </c>
      <c r="I17" s="21">
        <f t="shared" ref="I17:I31" si="1">(F17-H17)/H17</f>
        <v>-5.8685446009389668E-3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1555.2223333333332</v>
      </c>
      <c r="F18" s="46">
        <v>1572.4</v>
      </c>
      <c r="G18" s="21">
        <f t="shared" si="0"/>
        <v>1.1045151743577246E-2</v>
      </c>
      <c r="H18" s="46">
        <v>1695.6999999999998</v>
      </c>
      <c r="I18" s="21">
        <f t="shared" si="1"/>
        <v>-7.2713333726484489E-2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815.2</v>
      </c>
      <c r="F19" s="46">
        <v>751</v>
      </c>
      <c r="G19" s="21">
        <f t="shared" si="0"/>
        <v>-7.8753680078508387E-2</v>
      </c>
      <c r="H19" s="46">
        <v>746.9</v>
      </c>
      <c r="I19" s="21">
        <f t="shared" si="1"/>
        <v>5.4893560048199534E-3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2796.0509259259261</v>
      </c>
      <c r="F20" s="46">
        <v>2849.8555555555558</v>
      </c>
      <c r="G20" s="21">
        <f>(F20-E20)/E20</f>
        <v>1.9243079276824001E-2</v>
      </c>
      <c r="H20" s="46">
        <v>3202.7</v>
      </c>
      <c r="I20" s="21">
        <f t="shared" si="1"/>
        <v>-0.11017093216487464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1738.7943333333333</v>
      </c>
      <c r="F21" s="46">
        <v>1712.6999999999998</v>
      </c>
      <c r="G21" s="21">
        <f t="shared" si="0"/>
        <v>-1.500714192190266E-2</v>
      </c>
      <c r="H21" s="46">
        <v>1692.4</v>
      </c>
      <c r="I21" s="21">
        <f t="shared" si="1"/>
        <v>1.1994800283620731E-2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1304.0390000000002</v>
      </c>
      <c r="F22" s="46">
        <v>1280.6999999999998</v>
      </c>
      <c r="G22" s="21">
        <f t="shared" si="0"/>
        <v>-1.7897470857850411E-2</v>
      </c>
      <c r="H22" s="46">
        <v>1350.1999999999998</v>
      </c>
      <c r="I22" s="21">
        <f t="shared" si="1"/>
        <v>-5.1473855725077775E-2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390.14433333333329</v>
      </c>
      <c r="F23" s="46">
        <v>388.3</v>
      </c>
      <c r="G23" s="21">
        <f t="shared" si="0"/>
        <v>-4.7273103201976065E-3</v>
      </c>
      <c r="H23" s="46">
        <v>384.9</v>
      </c>
      <c r="I23" s="21">
        <f t="shared" si="1"/>
        <v>8.8334632372045578E-3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596.9</v>
      </c>
      <c r="F24" s="46">
        <v>501.77499999999998</v>
      </c>
      <c r="G24" s="21">
        <f t="shared" si="0"/>
        <v>-0.15936505277265875</v>
      </c>
      <c r="H24" s="46">
        <v>524.27499999999998</v>
      </c>
      <c r="I24" s="21">
        <f t="shared" si="1"/>
        <v>-4.2916408373468128E-2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586.84433333333322</v>
      </c>
      <c r="F25" s="46">
        <v>522.4</v>
      </c>
      <c r="G25" s="21">
        <f t="shared" si="0"/>
        <v>-0.10981503896831231</v>
      </c>
      <c r="H25" s="46">
        <v>518.65</v>
      </c>
      <c r="I25" s="21">
        <f t="shared" si="1"/>
        <v>7.2303094572447706E-3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530.1776666666666</v>
      </c>
      <c r="F26" s="46">
        <v>458.75</v>
      </c>
      <c r="G26" s="21">
        <f t="shared" si="0"/>
        <v>-0.13472402018694352</v>
      </c>
      <c r="H26" s="46">
        <v>534.9</v>
      </c>
      <c r="I26" s="21">
        <f t="shared" si="1"/>
        <v>-0.14236305851561035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1259.3443333333335</v>
      </c>
      <c r="F27" s="46">
        <v>1687.4</v>
      </c>
      <c r="G27" s="21">
        <f t="shared" si="0"/>
        <v>0.33990359533651499</v>
      </c>
      <c r="H27" s="46">
        <v>1844.9</v>
      </c>
      <c r="I27" s="21">
        <f t="shared" si="1"/>
        <v>-8.5370480784866379E-2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556.27766666666662</v>
      </c>
      <c r="F28" s="46">
        <v>485</v>
      </c>
      <c r="G28" s="21">
        <f t="shared" si="0"/>
        <v>-0.12813325239853232</v>
      </c>
      <c r="H28" s="46">
        <v>529.9</v>
      </c>
      <c r="I28" s="21">
        <f t="shared" si="1"/>
        <v>-8.4732968484619697E-2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958.06666666666661</v>
      </c>
      <c r="F29" s="46">
        <v>1189.5999999999999</v>
      </c>
      <c r="G29" s="21">
        <f t="shared" si="0"/>
        <v>0.24166724653816712</v>
      </c>
      <c r="H29" s="46">
        <v>1072.9749999999999</v>
      </c>
      <c r="I29" s="21">
        <f t="shared" si="1"/>
        <v>0.10869311959738112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1710.7833333333333</v>
      </c>
      <c r="F30" s="46">
        <v>1191.5</v>
      </c>
      <c r="G30" s="21">
        <f t="shared" si="0"/>
        <v>-0.30353541749880658</v>
      </c>
      <c r="H30" s="46">
        <v>1259.75</v>
      </c>
      <c r="I30" s="21">
        <f t="shared" si="1"/>
        <v>-5.4177416153998806E-2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877.58333333333326</v>
      </c>
      <c r="F31" s="49">
        <v>1236.9000000000001</v>
      </c>
      <c r="G31" s="23">
        <f t="shared" si="0"/>
        <v>0.40943879973411856</v>
      </c>
      <c r="H31" s="49">
        <v>1241.5</v>
      </c>
      <c r="I31" s="23">
        <f t="shared" si="1"/>
        <v>-3.705195328231904E-3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2133.15</v>
      </c>
      <c r="F33" s="54">
        <v>2456.6</v>
      </c>
      <c r="G33" s="21">
        <f t="shared" si="0"/>
        <v>0.15163021822187836</v>
      </c>
      <c r="H33" s="54">
        <v>2270.8000000000002</v>
      </c>
      <c r="I33" s="21">
        <f>(F33-H33)/H33</f>
        <v>8.1821384534084773E-2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1940.5223333333336</v>
      </c>
      <c r="F34" s="46">
        <v>2236</v>
      </c>
      <c r="G34" s="21">
        <f t="shared" si="0"/>
        <v>0.15226707860615521</v>
      </c>
      <c r="H34" s="46">
        <v>2046.5</v>
      </c>
      <c r="I34" s="21">
        <f>(F34-H34)/H34</f>
        <v>9.2597117029074028E-2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1210.9666666666667</v>
      </c>
      <c r="F35" s="46">
        <v>1109.55</v>
      </c>
      <c r="G35" s="21">
        <f t="shared" si="0"/>
        <v>-8.3748520465743687E-2</v>
      </c>
      <c r="H35" s="46">
        <v>1159.3125</v>
      </c>
      <c r="I35" s="21">
        <f>(F35-H35)/H35</f>
        <v>-4.2924146854277895E-2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1325.2556666666667</v>
      </c>
      <c r="F36" s="46">
        <v>1373.3333333333335</v>
      </c>
      <c r="G36" s="21">
        <f t="shared" si="0"/>
        <v>3.6278031383629977E-2</v>
      </c>
      <c r="H36" s="46">
        <v>1366.6333333333332</v>
      </c>
      <c r="I36" s="21">
        <f>(F36-H36)/H36</f>
        <v>4.9025585989904193E-3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1318.761</v>
      </c>
      <c r="F37" s="49">
        <v>1267.3499999999999</v>
      </c>
      <c r="G37" s="23">
        <f t="shared" si="0"/>
        <v>-3.8984319372501963E-2</v>
      </c>
      <c r="H37" s="49">
        <v>1227.3499999999999</v>
      </c>
      <c r="I37" s="23">
        <f>(F37-H37)/H37</f>
        <v>3.2590540595592132E-2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26657.077777777777</v>
      </c>
      <c r="F39" s="46">
        <v>26328.855555555554</v>
      </c>
      <c r="G39" s="21">
        <f t="shared" si="0"/>
        <v>-1.2312760796903235E-2</v>
      </c>
      <c r="H39" s="46">
        <v>26728.855555555554</v>
      </c>
      <c r="I39" s="21">
        <f t="shared" ref="I39:I44" si="2">(F39-H39)/H39</f>
        <v>-1.4965100139383281E-2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14984.577777777777</v>
      </c>
      <c r="F40" s="46">
        <v>15093.777777777777</v>
      </c>
      <c r="G40" s="21">
        <f t="shared" si="0"/>
        <v>7.2874926220440469E-3</v>
      </c>
      <c r="H40" s="46">
        <v>15227.111111111111</v>
      </c>
      <c r="I40" s="21">
        <f t="shared" si="2"/>
        <v>-8.7563118414524192E-3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10384.083333333334</v>
      </c>
      <c r="F41" s="57">
        <v>10323.5</v>
      </c>
      <c r="G41" s="21">
        <f t="shared" si="0"/>
        <v>-5.8342495325378364E-3</v>
      </c>
      <c r="H41" s="57">
        <v>10948.5</v>
      </c>
      <c r="I41" s="21">
        <f t="shared" si="2"/>
        <v>-5.7085445494816645E-2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6074.3</v>
      </c>
      <c r="F42" s="47">
        <v>5983.2</v>
      </c>
      <c r="G42" s="21">
        <f t="shared" si="0"/>
        <v>-1.499761289366682E-2</v>
      </c>
      <c r="H42" s="47">
        <v>6033.2</v>
      </c>
      <c r="I42" s="21">
        <f t="shared" si="2"/>
        <v>-8.2874759663196986E-3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9968.5714285714294</v>
      </c>
      <c r="G43" s="21">
        <f t="shared" si="0"/>
        <v>0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12166.666666666666</v>
      </c>
      <c r="F44" s="50">
        <v>12830</v>
      </c>
      <c r="G44" s="31">
        <f t="shared" si="0"/>
        <v>5.4520547945205534E-2</v>
      </c>
      <c r="H44" s="50">
        <v>12830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7075.3703703703713</v>
      </c>
      <c r="F46" s="43">
        <v>6351.1111111111113</v>
      </c>
      <c r="G46" s="21">
        <f t="shared" si="0"/>
        <v>-0.10236344125422053</v>
      </c>
      <c r="H46" s="43">
        <v>6317.7777777777774</v>
      </c>
      <c r="I46" s="21">
        <f t="shared" ref="I46:I51" si="3">(F46-H46)/H46</f>
        <v>5.2761167780514505E-3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6035.25925925926</v>
      </c>
      <c r="F47" s="47">
        <v>6144.2222222222226</v>
      </c>
      <c r="G47" s="21">
        <f t="shared" si="0"/>
        <v>1.805439638666595E-2</v>
      </c>
      <c r="H47" s="47">
        <v>6144.2222222222226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19273.75</v>
      </c>
      <c r="G48" s="21">
        <f t="shared" si="0"/>
        <v>0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18075.441619047619</v>
      </c>
      <c r="F49" s="47">
        <v>18816.349111111111</v>
      </c>
      <c r="G49" s="21">
        <f t="shared" si="0"/>
        <v>4.0989731132363337E-2</v>
      </c>
      <c r="H49" s="47">
        <v>18674.642500000002</v>
      </c>
      <c r="I49" s="21">
        <f t="shared" si="3"/>
        <v>7.5881833406507742E-3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1952.25</v>
      </c>
      <c r="F50" s="47">
        <v>2310.7142857142858</v>
      </c>
      <c r="G50" s="21">
        <f t="shared" si="0"/>
        <v>0.18361597424217482</v>
      </c>
      <c r="H50" s="47">
        <v>2310.7142857142858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24020.888888888891</v>
      </c>
      <c r="F51" s="50">
        <v>27101</v>
      </c>
      <c r="G51" s="31">
        <f t="shared" si="0"/>
        <v>0.12822635853978936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3953.8333333333335</v>
      </c>
      <c r="F54" s="70">
        <v>3203.125</v>
      </c>
      <c r="G54" s="21">
        <f t="shared" si="0"/>
        <v>-0.18986848206381995</v>
      </c>
      <c r="H54" s="70">
        <v>3203.125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2187.5</v>
      </c>
      <c r="G55" s="21">
        <f t="shared" si="0"/>
        <v>6.8376068376068383E-2</v>
      </c>
      <c r="H55" s="70">
        <v>2073.3333333333335</v>
      </c>
      <c r="I55" s="21">
        <f t="shared" si="4"/>
        <v>5.5064308681671947E-2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4661.8518518518513</v>
      </c>
      <c r="F58" s="50">
        <v>4428.1111111111113</v>
      </c>
      <c r="G58" s="29">
        <f t="shared" si="0"/>
        <v>-5.0139032334948597E-2</v>
      </c>
      <c r="H58" s="50">
        <v>4428.1111111111113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5236.458333333333</v>
      </c>
      <c r="F59" s="68">
        <v>5165</v>
      </c>
      <c r="G59" s="21">
        <f t="shared" si="0"/>
        <v>-1.3646309926397397E-2</v>
      </c>
      <c r="H59" s="68">
        <v>5126.25</v>
      </c>
      <c r="I59" s="21">
        <f t="shared" si="4"/>
        <v>7.5591319190441352E-3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4790.5</v>
      </c>
      <c r="F60" s="70">
        <v>5010</v>
      </c>
      <c r="G60" s="21">
        <f t="shared" si="0"/>
        <v>4.5819851790001045E-2</v>
      </c>
      <c r="H60" s="70">
        <v>5010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19187.416666666668</v>
      </c>
      <c r="F61" s="73">
        <v>21405</v>
      </c>
      <c r="G61" s="29">
        <f t="shared" si="0"/>
        <v>0.11557487763247608</v>
      </c>
      <c r="H61" s="73">
        <v>21405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6430.5</v>
      </c>
      <c r="G63" s="21">
        <f t="shared" si="0"/>
        <v>-3.2550569634968614E-3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10658.75</v>
      </c>
      <c r="G65" s="21">
        <f t="shared" si="0"/>
        <v>-0.1236382322713258</v>
      </c>
      <c r="H65" s="46">
        <v>10658.75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7101.666666666667</v>
      </c>
      <c r="F66" s="46">
        <v>7921.5</v>
      </c>
      <c r="G66" s="21">
        <f t="shared" si="0"/>
        <v>0.11544238441680352</v>
      </c>
      <c r="H66" s="46">
        <v>7871.5</v>
      </c>
      <c r="I66" s="21">
        <f t="shared" si="5"/>
        <v>6.3520294734167567E-3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3597.4666666666672</v>
      </c>
      <c r="F67" s="46">
        <v>3827.5555555555557</v>
      </c>
      <c r="G67" s="21">
        <f t="shared" si="0"/>
        <v>6.3958588142272843E-2</v>
      </c>
      <c r="H67" s="46">
        <v>3812.3</v>
      </c>
      <c r="I67" s="21">
        <f t="shared" si="5"/>
        <v>4.0016671184207632E-3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3412.3809523809523</v>
      </c>
      <c r="F68" s="58">
        <v>3640</v>
      </c>
      <c r="G68" s="31">
        <f t="shared" si="0"/>
        <v>6.6703879430644736E-2</v>
      </c>
      <c r="H68" s="58">
        <v>3640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3623.9666666666667</v>
      </c>
      <c r="F70" s="43">
        <v>3725.8</v>
      </c>
      <c r="G70" s="21">
        <f t="shared" si="0"/>
        <v>2.809996412770541E-2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2647.2222222222222</v>
      </c>
      <c r="F71" s="47">
        <v>2780.3333333333335</v>
      </c>
      <c r="G71" s="21">
        <f t="shared" si="0"/>
        <v>5.028331584470102E-2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1311.6666666666667</v>
      </c>
      <c r="F72" s="47">
        <v>1323.7777777777778</v>
      </c>
      <c r="G72" s="21">
        <f t="shared" si="0"/>
        <v>9.2333756882676636E-3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2073.5</v>
      </c>
      <c r="F73" s="47">
        <v>2218.3000000000002</v>
      </c>
      <c r="G73" s="21">
        <f t="shared" si="0"/>
        <v>6.9833614661200957E-2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1642</v>
      </c>
      <c r="F74" s="50">
        <v>1610.5</v>
      </c>
      <c r="G74" s="21">
        <f t="shared" si="0"/>
        <v>-1.9183922046285017E-2</v>
      </c>
      <c r="H74" s="50">
        <v>1572.7777777777778</v>
      </c>
      <c r="I74" s="21">
        <f t="shared" si="5"/>
        <v>2.3984457788767188E-2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1444.4333333333334</v>
      </c>
      <c r="F77" s="32">
        <v>1266.6666666666667</v>
      </c>
      <c r="G77" s="21">
        <f t="shared" si="0"/>
        <v>-0.12307017746290355</v>
      </c>
      <c r="H77" s="32">
        <v>1266.6666666666667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859.33333333333337</v>
      </c>
      <c r="F78" s="47">
        <v>831</v>
      </c>
      <c r="G78" s="21">
        <f t="shared" si="0"/>
        <v>-3.2971295577967456E-2</v>
      </c>
      <c r="H78" s="47">
        <v>831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1441.1111111111111</v>
      </c>
      <c r="F79" s="47">
        <v>1531.3</v>
      </c>
      <c r="G79" s="21">
        <f t="shared" si="0"/>
        <v>6.2582883577486495E-2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1739.5</v>
      </c>
      <c r="F80" s="61">
        <v>1932.8</v>
      </c>
      <c r="G80" s="21">
        <f t="shared" si="0"/>
        <v>0.11112388617418796</v>
      </c>
      <c r="H80" s="61">
        <v>1932.8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8583.3333333333339</v>
      </c>
      <c r="F81" s="61">
        <v>8830</v>
      </c>
      <c r="G81" s="21">
        <f t="shared" ref="G81:G82" si="7">(F81-E81)/E81</f>
        <v>2.8737864077669831E-2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3932</v>
      </c>
      <c r="F82" s="50">
        <v>3967.3</v>
      </c>
      <c r="G82" s="23">
        <f t="shared" si="7"/>
        <v>8.9776195320448067E-3</v>
      </c>
      <c r="H82" s="50">
        <v>3967.3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4" zoomScaleNormal="100" workbookViewId="0">
      <selection activeCell="C76" sqref="C76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17.37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217</v>
      </c>
      <c r="F13" s="166" t="s">
        <v>222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14</v>
      </c>
      <c r="C16" s="14" t="s">
        <v>94</v>
      </c>
      <c r="D16" s="11" t="s">
        <v>81</v>
      </c>
      <c r="E16" s="42">
        <v>530.1776666666666</v>
      </c>
      <c r="F16" s="42">
        <v>458.75</v>
      </c>
      <c r="G16" s="21">
        <f t="shared" ref="G16:G31" si="0">(F16-E16)/E16</f>
        <v>-0.13472402018694352</v>
      </c>
      <c r="H16" s="42">
        <v>534.9</v>
      </c>
      <c r="I16" s="21">
        <f t="shared" ref="I16:I31" si="1">(F16-H16)/H16</f>
        <v>-0.14236305851561035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2796.0509259259261</v>
      </c>
      <c r="F17" s="46">
        <v>2849.8555555555558</v>
      </c>
      <c r="G17" s="21">
        <f t="shared" si="0"/>
        <v>1.9243079276824001E-2</v>
      </c>
      <c r="H17" s="46">
        <v>3202.7</v>
      </c>
      <c r="I17" s="21">
        <f t="shared" si="1"/>
        <v>-0.11017093216487464</v>
      </c>
    </row>
    <row r="18" spans="1:9" ht="16.5" x14ac:dyDescent="0.3">
      <c r="A18" s="37"/>
      <c r="B18" s="34" t="s">
        <v>15</v>
      </c>
      <c r="C18" s="15" t="s">
        <v>95</v>
      </c>
      <c r="D18" s="11" t="s">
        <v>82</v>
      </c>
      <c r="E18" s="46">
        <v>1259.3443333333335</v>
      </c>
      <c r="F18" s="46">
        <v>1687.4</v>
      </c>
      <c r="G18" s="21">
        <f t="shared" si="0"/>
        <v>0.33990359533651499</v>
      </c>
      <c r="H18" s="46">
        <v>1844.9</v>
      </c>
      <c r="I18" s="21">
        <f t="shared" si="1"/>
        <v>-8.5370480784866379E-2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556.27766666666662</v>
      </c>
      <c r="F19" s="46">
        <v>485</v>
      </c>
      <c r="G19" s="21">
        <f t="shared" si="0"/>
        <v>-0.12813325239853232</v>
      </c>
      <c r="H19" s="46">
        <v>529.9</v>
      </c>
      <c r="I19" s="21">
        <f t="shared" si="1"/>
        <v>-8.4732968484619697E-2</v>
      </c>
    </row>
    <row r="20" spans="1:9" ht="16.5" x14ac:dyDescent="0.3">
      <c r="A20" s="37"/>
      <c r="B20" s="34" t="s">
        <v>6</v>
      </c>
      <c r="C20" s="15" t="s">
        <v>86</v>
      </c>
      <c r="D20" s="11" t="s">
        <v>161</v>
      </c>
      <c r="E20" s="46">
        <v>1555.2223333333332</v>
      </c>
      <c r="F20" s="46">
        <v>1572.4</v>
      </c>
      <c r="G20" s="21">
        <f t="shared" si="0"/>
        <v>1.1045151743577246E-2</v>
      </c>
      <c r="H20" s="46">
        <v>1695.6999999999998</v>
      </c>
      <c r="I20" s="21">
        <f t="shared" si="1"/>
        <v>-7.2713333726484489E-2</v>
      </c>
    </row>
    <row r="21" spans="1:9" ht="16.5" x14ac:dyDescent="0.3">
      <c r="A21" s="37"/>
      <c r="B21" s="34" t="s">
        <v>18</v>
      </c>
      <c r="C21" s="15" t="s">
        <v>98</v>
      </c>
      <c r="D21" s="11" t="s">
        <v>83</v>
      </c>
      <c r="E21" s="46">
        <v>1710.7833333333333</v>
      </c>
      <c r="F21" s="46">
        <v>1191.5</v>
      </c>
      <c r="G21" s="21">
        <f t="shared" si="0"/>
        <v>-0.30353541749880658</v>
      </c>
      <c r="H21" s="46">
        <v>1259.75</v>
      </c>
      <c r="I21" s="21">
        <f t="shared" si="1"/>
        <v>-5.4177416153998806E-2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1304.0390000000002</v>
      </c>
      <c r="F22" s="46">
        <v>1280.6999999999998</v>
      </c>
      <c r="G22" s="21">
        <f t="shared" si="0"/>
        <v>-1.7897470857850411E-2</v>
      </c>
      <c r="H22" s="46">
        <v>1350.1999999999998</v>
      </c>
      <c r="I22" s="21">
        <f t="shared" si="1"/>
        <v>-5.1473855725077775E-2</v>
      </c>
    </row>
    <row r="23" spans="1:9" ht="16.5" x14ac:dyDescent="0.3">
      <c r="A23" s="37"/>
      <c r="B23" s="34" t="s">
        <v>4</v>
      </c>
      <c r="C23" s="15" t="s">
        <v>84</v>
      </c>
      <c r="D23" s="13" t="s">
        <v>161</v>
      </c>
      <c r="E23" s="46">
        <v>1676.5556666666666</v>
      </c>
      <c r="F23" s="46">
        <v>1523.8</v>
      </c>
      <c r="G23" s="21">
        <f t="shared" si="0"/>
        <v>-9.1112791363722495E-2</v>
      </c>
      <c r="H23" s="46">
        <v>1596.5</v>
      </c>
      <c r="I23" s="21">
        <f t="shared" si="1"/>
        <v>-4.5537112433448199E-2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596.9</v>
      </c>
      <c r="F24" s="46">
        <v>501.77499999999998</v>
      </c>
      <c r="G24" s="21">
        <f t="shared" si="0"/>
        <v>-0.15936505277265875</v>
      </c>
      <c r="H24" s="46">
        <v>524.27499999999998</v>
      </c>
      <c r="I24" s="21">
        <f t="shared" si="1"/>
        <v>-4.2916408373468128E-2</v>
      </c>
    </row>
    <row r="25" spans="1:9" ht="16.5" x14ac:dyDescent="0.3">
      <c r="A25" s="37"/>
      <c r="B25" s="34" t="s">
        <v>5</v>
      </c>
      <c r="C25" s="15" t="s">
        <v>85</v>
      </c>
      <c r="D25" s="13" t="s">
        <v>161</v>
      </c>
      <c r="E25" s="46">
        <v>2407.6999999999998</v>
      </c>
      <c r="F25" s="46">
        <v>2541</v>
      </c>
      <c r="G25" s="21">
        <f t="shared" si="0"/>
        <v>5.5364040370478131E-2</v>
      </c>
      <c r="H25" s="46">
        <v>2556</v>
      </c>
      <c r="I25" s="21">
        <f t="shared" si="1"/>
        <v>-5.8685446009389668E-3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877.58333333333326</v>
      </c>
      <c r="F26" s="46">
        <v>1236.9000000000001</v>
      </c>
      <c r="G26" s="21">
        <f t="shared" si="0"/>
        <v>0.40943879973411856</v>
      </c>
      <c r="H26" s="46">
        <v>1241.5</v>
      </c>
      <c r="I26" s="21">
        <f t="shared" si="1"/>
        <v>-3.705195328231904E-3</v>
      </c>
    </row>
    <row r="27" spans="1:9" ht="16.5" x14ac:dyDescent="0.3">
      <c r="A27" s="37"/>
      <c r="B27" s="34" t="s">
        <v>7</v>
      </c>
      <c r="C27" s="15" t="s">
        <v>87</v>
      </c>
      <c r="D27" s="13" t="s">
        <v>161</v>
      </c>
      <c r="E27" s="46">
        <v>815.2</v>
      </c>
      <c r="F27" s="46">
        <v>751</v>
      </c>
      <c r="G27" s="21">
        <f t="shared" si="0"/>
        <v>-7.8753680078508387E-2</v>
      </c>
      <c r="H27" s="46">
        <v>746.9</v>
      </c>
      <c r="I27" s="21">
        <f t="shared" si="1"/>
        <v>5.4893560048199534E-3</v>
      </c>
    </row>
    <row r="28" spans="1:9" ht="16.5" x14ac:dyDescent="0.3">
      <c r="A28" s="37"/>
      <c r="B28" s="34" t="s">
        <v>13</v>
      </c>
      <c r="C28" s="15" t="s">
        <v>93</v>
      </c>
      <c r="D28" s="13" t="s">
        <v>81</v>
      </c>
      <c r="E28" s="46">
        <v>586.84433333333322</v>
      </c>
      <c r="F28" s="46">
        <v>522.4</v>
      </c>
      <c r="G28" s="21">
        <f t="shared" si="0"/>
        <v>-0.10981503896831231</v>
      </c>
      <c r="H28" s="46">
        <v>518.65</v>
      </c>
      <c r="I28" s="21">
        <f t="shared" si="1"/>
        <v>7.2303094572447706E-3</v>
      </c>
    </row>
    <row r="29" spans="1:9" ht="17.25" thickBot="1" x14ac:dyDescent="0.35">
      <c r="A29" s="38"/>
      <c r="B29" s="34" t="s">
        <v>11</v>
      </c>
      <c r="C29" s="15" t="s">
        <v>91</v>
      </c>
      <c r="D29" s="13" t="s">
        <v>81</v>
      </c>
      <c r="E29" s="46">
        <v>390.14433333333329</v>
      </c>
      <c r="F29" s="46">
        <v>388.3</v>
      </c>
      <c r="G29" s="21">
        <f t="shared" si="0"/>
        <v>-4.7273103201976065E-3</v>
      </c>
      <c r="H29" s="46">
        <v>384.9</v>
      </c>
      <c r="I29" s="21">
        <f t="shared" si="1"/>
        <v>8.8334632372045578E-3</v>
      </c>
    </row>
    <row r="30" spans="1:9" ht="16.5" x14ac:dyDescent="0.3">
      <c r="A30" s="37"/>
      <c r="B30" s="34" t="s">
        <v>9</v>
      </c>
      <c r="C30" s="15" t="s">
        <v>88</v>
      </c>
      <c r="D30" s="13" t="s">
        <v>161</v>
      </c>
      <c r="E30" s="46">
        <v>1738.7943333333333</v>
      </c>
      <c r="F30" s="46">
        <v>1712.6999999999998</v>
      </c>
      <c r="G30" s="21">
        <f t="shared" si="0"/>
        <v>-1.500714192190266E-2</v>
      </c>
      <c r="H30" s="46">
        <v>1692.4</v>
      </c>
      <c r="I30" s="21">
        <f t="shared" si="1"/>
        <v>1.1994800283620731E-2</v>
      </c>
    </row>
    <row r="31" spans="1:9" ht="17.25" thickBot="1" x14ac:dyDescent="0.35">
      <c r="A31" s="38"/>
      <c r="B31" s="36" t="s">
        <v>17</v>
      </c>
      <c r="C31" s="16" t="s">
        <v>97</v>
      </c>
      <c r="D31" s="12" t="s">
        <v>161</v>
      </c>
      <c r="E31" s="49">
        <v>958.06666666666661</v>
      </c>
      <c r="F31" s="49">
        <v>1189.5999999999999</v>
      </c>
      <c r="G31" s="23">
        <f t="shared" si="0"/>
        <v>0.24166724653816712</v>
      </c>
      <c r="H31" s="49">
        <v>1072.9749999999999</v>
      </c>
      <c r="I31" s="23">
        <f t="shared" si="1"/>
        <v>0.10869311959738112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19759.683925925929</v>
      </c>
      <c r="F32" s="107">
        <f>SUM(F16:F31)</f>
        <v>19893.080555555553</v>
      </c>
      <c r="G32" s="108">
        <f t="shared" ref="G32" si="2">(F32-E32)/E32</f>
        <v>6.750949566283259E-3</v>
      </c>
      <c r="H32" s="107">
        <f>SUM(H16:H31)</f>
        <v>20752.150000000001</v>
      </c>
      <c r="I32" s="111">
        <f t="shared" ref="I32" si="3">(F32-H32)/H32</f>
        <v>-4.1396647790443344E-2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1210.9666666666667</v>
      </c>
      <c r="F34" s="54">
        <v>1109.55</v>
      </c>
      <c r="G34" s="21">
        <f>(F34-E34)/E34</f>
        <v>-8.3748520465743687E-2</v>
      </c>
      <c r="H34" s="54">
        <v>1159.3125</v>
      </c>
      <c r="I34" s="21">
        <f>(F34-H34)/H34</f>
        <v>-4.2924146854277895E-2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46">
        <v>1373.3333333333335</v>
      </c>
      <c r="G35" s="21">
        <f>(F35-E35)/E35</f>
        <v>3.6278031383629977E-2</v>
      </c>
      <c r="H35" s="46">
        <v>1366.6333333333332</v>
      </c>
      <c r="I35" s="21">
        <f>(F35-H35)/H35</f>
        <v>4.9025585989904193E-3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1318.761</v>
      </c>
      <c r="F36" s="46">
        <v>1267.3499999999999</v>
      </c>
      <c r="G36" s="21">
        <f>(F36-E36)/E36</f>
        <v>-3.8984319372501963E-2</v>
      </c>
      <c r="H36" s="46">
        <v>1227.3499999999999</v>
      </c>
      <c r="I36" s="21">
        <f>(F36-H36)/H36</f>
        <v>3.2590540595592132E-2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2133.15</v>
      </c>
      <c r="F37" s="46">
        <v>2456.6</v>
      </c>
      <c r="G37" s="21">
        <f>(F37-E37)/E37</f>
        <v>0.15163021822187836</v>
      </c>
      <c r="H37" s="46">
        <v>2270.8000000000002</v>
      </c>
      <c r="I37" s="21">
        <f>(F37-H37)/H37</f>
        <v>8.1821384534084773E-2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1940.5223333333336</v>
      </c>
      <c r="F38" s="49">
        <v>2236</v>
      </c>
      <c r="G38" s="23">
        <f>(F38-E38)/E38</f>
        <v>0.15226707860615521</v>
      </c>
      <c r="H38" s="49">
        <v>2046.5</v>
      </c>
      <c r="I38" s="23">
        <f>(F38-H38)/H38</f>
        <v>9.2597117029074028E-2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7928.6556666666665</v>
      </c>
      <c r="F39" s="109">
        <f>SUM(F34:F38)</f>
        <v>8442.8333333333321</v>
      </c>
      <c r="G39" s="110">
        <f t="shared" ref="G39" si="4">(F39-E39)/E39</f>
        <v>6.4850548224505519E-2</v>
      </c>
      <c r="H39" s="109">
        <f>SUM(H34:H38)</f>
        <v>8070.5958333333328</v>
      </c>
      <c r="I39" s="111">
        <f t="shared" ref="I39" si="5">(F39-H39)/H39</f>
        <v>4.612267888110276E-2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10384.083333333334</v>
      </c>
      <c r="F41" s="46">
        <v>10323.5</v>
      </c>
      <c r="G41" s="21">
        <f t="shared" ref="G41:G46" si="6">(F41-E41)/E41</f>
        <v>-5.8342495325378364E-3</v>
      </c>
      <c r="H41" s="46">
        <v>10948.5</v>
      </c>
      <c r="I41" s="21">
        <f t="shared" ref="I41:I46" si="7">(F41-H41)/H41</f>
        <v>-5.7085445494816645E-2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26657.077777777777</v>
      </c>
      <c r="F42" s="46">
        <v>26328.855555555554</v>
      </c>
      <c r="G42" s="21">
        <f t="shared" si="6"/>
        <v>-1.2312760796903235E-2</v>
      </c>
      <c r="H42" s="46">
        <v>26728.855555555554</v>
      </c>
      <c r="I42" s="21">
        <f t="shared" si="7"/>
        <v>-1.4965100139383281E-2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14984.577777777777</v>
      </c>
      <c r="F43" s="57">
        <v>15093.777777777777</v>
      </c>
      <c r="G43" s="21">
        <f t="shared" si="6"/>
        <v>7.2874926220440469E-3</v>
      </c>
      <c r="H43" s="57">
        <v>15227.111111111111</v>
      </c>
      <c r="I43" s="21">
        <f t="shared" si="7"/>
        <v>-8.7563118414524192E-3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6074.3</v>
      </c>
      <c r="F44" s="47">
        <v>5983.2</v>
      </c>
      <c r="G44" s="21">
        <f t="shared" si="6"/>
        <v>-1.499761289366682E-2</v>
      </c>
      <c r="H44" s="47">
        <v>6033.2</v>
      </c>
      <c r="I44" s="21">
        <f t="shared" si="7"/>
        <v>-8.2874759663196986E-3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9968.5714285714294</v>
      </c>
      <c r="F45" s="47">
        <v>9968.5714285714294</v>
      </c>
      <c r="G45" s="21">
        <f t="shared" si="6"/>
        <v>0</v>
      </c>
      <c r="H45" s="47">
        <v>9968.5714285714294</v>
      </c>
      <c r="I45" s="21">
        <f t="shared" si="7"/>
        <v>0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12166.666666666666</v>
      </c>
      <c r="F46" s="50">
        <v>12830</v>
      </c>
      <c r="G46" s="31">
        <f t="shared" si="6"/>
        <v>5.4520547945205534E-2</v>
      </c>
      <c r="H46" s="50">
        <v>12830</v>
      </c>
      <c r="I46" s="31">
        <f t="shared" si="7"/>
        <v>0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80235.276984126991</v>
      </c>
      <c r="F47" s="86">
        <f>SUM(F41:F46)</f>
        <v>80527.904761904763</v>
      </c>
      <c r="G47" s="110">
        <f t="shared" ref="G47" si="8">(F47-E47)/E47</f>
        <v>3.6471211763332363E-3</v>
      </c>
      <c r="H47" s="109">
        <f>SUM(H41:H46)</f>
        <v>81736.238095238092</v>
      </c>
      <c r="I47" s="111">
        <f t="shared" ref="I47" si="9">(F47-H47)/H47</f>
        <v>-1.4783324526452916E-2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6035.25925925926</v>
      </c>
      <c r="F49" s="43">
        <v>6144.2222222222226</v>
      </c>
      <c r="G49" s="21">
        <f t="shared" ref="G49:G54" si="10">(F49-E49)/E49</f>
        <v>1.805439638666595E-2</v>
      </c>
      <c r="H49" s="43">
        <v>6144.2222222222226</v>
      </c>
      <c r="I49" s="21">
        <f t="shared" ref="I49:I54" si="11"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19273.75</v>
      </c>
      <c r="F50" s="47">
        <v>19273.75</v>
      </c>
      <c r="G50" s="21">
        <f t="shared" si="10"/>
        <v>0</v>
      </c>
      <c r="H50" s="47">
        <v>19273.75</v>
      </c>
      <c r="I50" s="21">
        <f t="shared" si="11"/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1952.25</v>
      </c>
      <c r="F51" s="47">
        <v>2310.7142857142858</v>
      </c>
      <c r="G51" s="21">
        <f t="shared" si="10"/>
        <v>0.18361597424217482</v>
      </c>
      <c r="H51" s="47">
        <v>2310.7142857142858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24020.888888888891</v>
      </c>
      <c r="F52" s="47">
        <v>27101</v>
      </c>
      <c r="G52" s="21">
        <f t="shared" si="10"/>
        <v>0.12822635853978936</v>
      </c>
      <c r="H52" s="47">
        <v>27101</v>
      </c>
      <c r="I52" s="21">
        <f t="shared" si="11"/>
        <v>0</v>
      </c>
    </row>
    <row r="53" spans="1:9" ht="16.5" x14ac:dyDescent="0.3">
      <c r="A53" s="37"/>
      <c r="B53" s="34" t="s">
        <v>45</v>
      </c>
      <c r="C53" s="15" t="s">
        <v>109</v>
      </c>
      <c r="D53" s="13" t="s">
        <v>108</v>
      </c>
      <c r="E53" s="47">
        <v>7075.3703703703713</v>
      </c>
      <c r="F53" s="47">
        <v>6351.1111111111113</v>
      </c>
      <c r="G53" s="21">
        <f t="shared" si="10"/>
        <v>-0.10236344125422053</v>
      </c>
      <c r="H53" s="47">
        <v>6317.7777777777774</v>
      </c>
      <c r="I53" s="21">
        <f t="shared" si="11"/>
        <v>5.2761167780514505E-3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18075.441619047619</v>
      </c>
      <c r="F54" s="50">
        <v>18816.349111111111</v>
      </c>
      <c r="G54" s="31">
        <f t="shared" si="10"/>
        <v>4.0989731132363337E-2</v>
      </c>
      <c r="H54" s="50">
        <v>18674.642500000002</v>
      </c>
      <c r="I54" s="31">
        <f t="shared" si="11"/>
        <v>7.5881833406507742E-3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76432.960137566144</v>
      </c>
      <c r="F55" s="86">
        <f>SUM(F49:F54)</f>
        <v>79997.146730158725</v>
      </c>
      <c r="G55" s="110">
        <f t="shared" ref="G55" si="12">(F55-E55)/E55</f>
        <v>4.6631539406267401E-2</v>
      </c>
      <c r="H55" s="86">
        <f>SUM(H49:H54)</f>
        <v>79822.106785714292</v>
      </c>
      <c r="I55" s="111">
        <f t="shared" ref="I55" si="13">(F55-H55)/H55</f>
        <v>2.1928755265046519E-3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3953.8333333333335</v>
      </c>
      <c r="F58" s="70">
        <v>3203.125</v>
      </c>
      <c r="G58" s="21">
        <f t="shared" si="14"/>
        <v>-0.18986848206381995</v>
      </c>
      <c r="H58" s="70">
        <v>3203.125</v>
      </c>
      <c r="I58" s="21">
        <f t="shared" si="15"/>
        <v>0</v>
      </c>
    </row>
    <row r="59" spans="1:9" ht="16.5" x14ac:dyDescent="0.3">
      <c r="A59" s="118"/>
      <c r="B59" s="99" t="s">
        <v>41</v>
      </c>
      <c r="C59" s="15" t="s">
        <v>118</v>
      </c>
      <c r="D59" s="11" t="s">
        <v>114</v>
      </c>
      <c r="E59" s="47">
        <v>5500</v>
      </c>
      <c r="F59" s="70">
        <v>4507.5</v>
      </c>
      <c r="G59" s="21">
        <f t="shared" si="14"/>
        <v>-0.18045454545454545</v>
      </c>
      <c r="H59" s="70">
        <v>4507.5</v>
      </c>
      <c r="I59" s="21">
        <f t="shared" si="15"/>
        <v>0</v>
      </c>
    </row>
    <row r="60" spans="1:9" ht="16.5" x14ac:dyDescent="0.3">
      <c r="A60" s="118"/>
      <c r="B60" s="99" t="s">
        <v>42</v>
      </c>
      <c r="C60" s="15" t="s">
        <v>198</v>
      </c>
      <c r="D60" s="11" t="s">
        <v>114</v>
      </c>
      <c r="E60" s="47">
        <v>2108.75</v>
      </c>
      <c r="F60" s="70">
        <v>2073.3333333333335</v>
      </c>
      <c r="G60" s="21">
        <f t="shared" si="14"/>
        <v>-1.6795099782651576E-2</v>
      </c>
      <c r="H60" s="70">
        <v>2073.3333333333335</v>
      </c>
      <c r="I60" s="21">
        <f t="shared" si="15"/>
        <v>0</v>
      </c>
    </row>
    <row r="61" spans="1:9" ht="16.5" x14ac:dyDescent="0.3">
      <c r="A61" s="118"/>
      <c r="B61" s="99" t="s">
        <v>43</v>
      </c>
      <c r="C61" s="15" t="s">
        <v>119</v>
      </c>
      <c r="D61" s="11" t="s">
        <v>114</v>
      </c>
      <c r="E61" s="47">
        <v>4661.8518518518513</v>
      </c>
      <c r="F61" s="61">
        <v>4428.1111111111113</v>
      </c>
      <c r="G61" s="21">
        <f t="shared" si="14"/>
        <v>-5.0139032334948597E-2</v>
      </c>
      <c r="H61" s="61">
        <v>4428.1111111111113</v>
      </c>
      <c r="I61" s="21">
        <f t="shared" si="15"/>
        <v>0</v>
      </c>
    </row>
    <row r="62" spans="1:9" ht="17.25" thickBot="1" x14ac:dyDescent="0.35">
      <c r="A62" s="118"/>
      <c r="B62" s="100" t="s">
        <v>55</v>
      </c>
      <c r="C62" s="16" t="s">
        <v>122</v>
      </c>
      <c r="D62" s="12" t="s">
        <v>120</v>
      </c>
      <c r="E62" s="50">
        <v>4790.5</v>
      </c>
      <c r="F62" s="73">
        <v>5010</v>
      </c>
      <c r="G62" s="29">
        <f t="shared" si="14"/>
        <v>4.5819851790001045E-2</v>
      </c>
      <c r="H62" s="73">
        <v>5010</v>
      </c>
      <c r="I62" s="29">
        <f t="shared" si="15"/>
        <v>0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19187.416666666668</v>
      </c>
      <c r="F63" s="68">
        <v>21405</v>
      </c>
      <c r="G63" s="21">
        <f t="shared" si="14"/>
        <v>0.11557487763247608</v>
      </c>
      <c r="H63" s="68">
        <v>21405</v>
      </c>
      <c r="I63" s="21">
        <f t="shared" si="15"/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5236.458333333333</v>
      </c>
      <c r="F64" s="70">
        <v>5165</v>
      </c>
      <c r="G64" s="21">
        <f t="shared" si="14"/>
        <v>-1.3646309926397397E-2</v>
      </c>
      <c r="H64" s="70">
        <v>5126.25</v>
      </c>
      <c r="I64" s="21">
        <f t="shared" si="15"/>
        <v>7.5591319190441352E-3</v>
      </c>
    </row>
    <row r="65" spans="1:9" ht="16.5" customHeight="1" thickBot="1" x14ac:dyDescent="0.35">
      <c r="A65" s="119"/>
      <c r="B65" s="100" t="s">
        <v>40</v>
      </c>
      <c r="C65" s="16" t="s">
        <v>117</v>
      </c>
      <c r="D65" s="12" t="s">
        <v>114</v>
      </c>
      <c r="E65" s="50">
        <v>2047.5</v>
      </c>
      <c r="F65" s="73">
        <v>2187.5</v>
      </c>
      <c r="G65" s="29">
        <f t="shared" si="14"/>
        <v>6.8376068376068383E-2</v>
      </c>
      <c r="H65" s="73">
        <v>2073.3333333333335</v>
      </c>
      <c r="I65" s="29">
        <f t="shared" si="15"/>
        <v>5.5064308681671947E-2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51236.31018518519</v>
      </c>
      <c r="F66" s="106">
        <f>SUM(F57:F65)</f>
        <v>51729.569444444445</v>
      </c>
      <c r="G66" s="108">
        <f t="shared" ref="G66" si="16">(F66-E66)/E66</f>
        <v>9.6271424986782081E-3</v>
      </c>
      <c r="H66" s="106">
        <f>SUM(H57:H65)</f>
        <v>51576.652777777781</v>
      </c>
      <c r="I66" s="111">
        <f t="shared" ref="I66" si="17">(F66-H66)/H66</f>
        <v>2.9648427812002105E-3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6451.5</v>
      </c>
      <c r="F68" s="54">
        <v>6430.5</v>
      </c>
      <c r="G68" s="21">
        <f t="shared" ref="G68:G73" si="18">(F68-E68)/E68</f>
        <v>-3.2550569634968614E-3</v>
      </c>
      <c r="H68" s="54">
        <v>6430.5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 t="shared" si="18"/>
        <v>0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12162.5</v>
      </c>
      <c r="F70" s="46">
        <v>10658.75</v>
      </c>
      <c r="G70" s="21">
        <f t="shared" si="18"/>
        <v>-0.1236382322713258</v>
      </c>
      <c r="H70" s="46">
        <v>10658.75</v>
      </c>
      <c r="I70" s="21">
        <f t="shared" si="19"/>
        <v>0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3412.3809523809523</v>
      </c>
      <c r="F71" s="46">
        <v>3640</v>
      </c>
      <c r="G71" s="21">
        <f t="shared" si="18"/>
        <v>6.6703879430644736E-2</v>
      </c>
      <c r="H71" s="46">
        <v>3640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3597.4666666666672</v>
      </c>
      <c r="F72" s="46">
        <v>3827.5555555555557</v>
      </c>
      <c r="G72" s="21">
        <f t="shared" si="18"/>
        <v>6.3958588142272843E-2</v>
      </c>
      <c r="H72" s="46">
        <v>3812.3</v>
      </c>
      <c r="I72" s="21">
        <f t="shared" si="19"/>
        <v>4.0016671184207632E-3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7101.666666666667</v>
      </c>
      <c r="F73" s="58">
        <v>7921.5</v>
      </c>
      <c r="G73" s="31">
        <f t="shared" si="18"/>
        <v>0.11544238441680352</v>
      </c>
      <c r="H73" s="58">
        <v>7871.5</v>
      </c>
      <c r="I73" s="31">
        <f t="shared" si="19"/>
        <v>6.3520294734167567E-3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79772.139285714293</v>
      </c>
      <c r="F74" s="86">
        <f>SUM(F68:F73)</f>
        <v>79524.930555555562</v>
      </c>
      <c r="G74" s="110">
        <f t="shared" ref="G74" si="20">(F74-E74)/E74</f>
        <v>-3.0989356982557598E-3</v>
      </c>
      <c r="H74" s="86">
        <f>SUM(H68:H73)</f>
        <v>79459.675000000003</v>
      </c>
      <c r="I74" s="111">
        <f t="shared" ref="I74" si="21">(F74-H74)/H74</f>
        <v>8.2124115855695501E-4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3623.9666666666667</v>
      </c>
      <c r="F76" s="43">
        <v>3725.8</v>
      </c>
      <c r="G76" s="21">
        <f>(F76-E76)/E76</f>
        <v>2.809996412770541E-2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2647.2222222222222</v>
      </c>
      <c r="F77" s="47">
        <v>2780.3333333333335</v>
      </c>
      <c r="G77" s="21">
        <f>(F77-E77)/E77</f>
        <v>5.028331584470102E-2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1311.6666666666667</v>
      </c>
      <c r="F78" s="47">
        <v>1323.7777777777778</v>
      </c>
      <c r="G78" s="21">
        <f>(F78-E78)/E78</f>
        <v>9.2333756882676636E-3</v>
      </c>
      <c r="H78" s="47">
        <v>1323.7777777777778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2073.5</v>
      </c>
      <c r="F79" s="47">
        <v>2218.3000000000002</v>
      </c>
      <c r="G79" s="21">
        <f>(F79-E79)/E79</f>
        <v>6.9833614661200957E-2</v>
      </c>
      <c r="H79" s="47">
        <v>2218.3000000000002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1642</v>
      </c>
      <c r="F80" s="50">
        <v>1610.5</v>
      </c>
      <c r="G80" s="21">
        <f>(F80-E80)/E80</f>
        <v>-1.9183922046285017E-2</v>
      </c>
      <c r="H80" s="50">
        <v>1572.7777777777778</v>
      </c>
      <c r="I80" s="21">
        <f>(F80-H80)/H80</f>
        <v>2.3984457788767188E-2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11298.355555555556</v>
      </c>
      <c r="F81" s="86">
        <f>SUM(F76:F80)</f>
        <v>11658.711111111112</v>
      </c>
      <c r="G81" s="110">
        <f t="shared" ref="G81" si="22">(F81-E81)/E81</f>
        <v>3.189451365587128E-2</v>
      </c>
      <c r="H81" s="86">
        <f>SUM(H76:H80)</f>
        <v>11620.988888888889</v>
      </c>
      <c r="I81" s="111">
        <f t="shared" ref="I81" si="23">(F81-H81)/H81</f>
        <v>3.246042362048015E-3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1444.4333333333334</v>
      </c>
      <c r="F84" s="32">
        <v>1266.6666666666667</v>
      </c>
      <c r="G84" s="21">
        <f t="shared" si="24"/>
        <v>-0.12307017746290355</v>
      </c>
      <c r="H84" s="32">
        <v>1266.6666666666667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859.33333333333337</v>
      </c>
      <c r="F85" s="47">
        <v>831</v>
      </c>
      <c r="G85" s="21">
        <f t="shared" si="24"/>
        <v>-3.2971295577967456E-2</v>
      </c>
      <c r="H85" s="47">
        <v>831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1441.1111111111111</v>
      </c>
      <c r="F86" s="47">
        <v>1531.3</v>
      </c>
      <c r="G86" s="21">
        <f t="shared" si="24"/>
        <v>6.2582883577486495E-2</v>
      </c>
      <c r="H86" s="47">
        <v>1531.3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1739.5</v>
      </c>
      <c r="F87" s="61">
        <v>1932.8</v>
      </c>
      <c r="G87" s="21">
        <f t="shared" si="24"/>
        <v>0.11112388617418796</v>
      </c>
      <c r="H87" s="61">
        <v>1932.8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8583.3333333333339</v>
      </c>
      <c r="F88" s="61">
        <v>8830</v>
      </c>
      <c r="G88" s="21">
        <f t="shared" si="24"/>
        <v>2.8737864077669831E-2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3932</v>
      </c>
      <c r="F89" s="50">
        <v>3967.3</v>
      </c>
      <c r="G89" s="23">
        <f t="shared" si="24"/>
        <v>8.9776195320448067E-3</v>
      </c>
      <c r="H89" s="50">
        <v>3967.3</v>
      </c>
      <c r="I89" s="23">
        <f t="shared" si="25"/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19466.139682539684</v>
      </c>
      <c r="F90" s="86">
        <f>SUM(F83:F89)</f>
        <v>19825.495238095238</v>
      </c>
      <c r="G90" s="120">
        <f t="shared" ref="G90:G91" si="26">(F90-E90)/E90</f>
        <v>1.8460545409415764E-2</v>
      </c>
      <c r="H90" s="86">
        <f>SUM(H83:H89)</f>
        <v>19825.495238095238</v>
      </c>
      <c r="I90" s="111">
        <f t="shared" ref="I90:I91" si="27">(F90-H90)/H90</f>
        <v>0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346129.52142328047</v>
      </c>
      <c r="F91" s="106">
        <f>SUM(F32,F39,F47,F55,F66,F74,F81,F90)</f>
        <v>351599.67173015868</v>
      </c>
      <c r="G91" s="108">
        <f t="shared" si="26"/>
        <v>1.5803766995617741E-2</v>
      </c>
      <c r="H91" s="106">
        <f>SUM(H32,H39,H47,H55,H66,H74,H81,H90)</f>
        <v>352863.90261904767</v>
      </c>
      <c r="I91" s="121">
        <f t="shared" si="27"/>
        <v>-3.5827719398486102E-3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4" zoomScaleNormal="100" workbookViewId="0">
      <selection activeCell="B9" sqref="B9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6.25" customWidth="1"/>
    <col min="4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1498</v>
      </c>
      <c r="E16" s="135">
        <v>1750</v>
      </c>
      <c r="F16" s="135">
        <v>1500</v>
      </c>
      <c r="G16" s="135">
        <v>1500</v>
      </c>
      <c r="H16" s="136">
        <v>1416</v>
      </c>
      <c r="I16" s="83">
        <v>1532.8</v>
      </c>
    </row>
    <row r="17" spans="1:9" ht="16.5" x14ac:dyDescent="0.3">
      <c r="A17" s="92"/>
      <c r="B17" s="141" t="s">
        <v>5</v>
      </c>
      <c r="C17" s="15" t="s">
        <v>164</v>
      </c>
      <c r="D17" s="93">
        <v>2725</v>
      </c>
      <c r="E17" s="93">
        <v>2500</v>
      </c>
      <c r="F17" s="93">
        <v>3000</v>
      </c>
      <c r="G17" s="93">
        <v>2750</v>
      </c>
      <c r="H17" s="32">
        <v>2166</v>
      </c>
      <c r="I17" s="83">
        <v>2628.2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2500</v>
      </c>
      <c r="F18" s="93">
        <v>1750</v>
      </c>
      <c r="G18" s="93">
        <v>1500</v>
      </c>
      <c r="H18" s="32">
        <v>1750</v>
      </c>
      <c r="I18" s="83">
        <v>1800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750</v>
      </c>
      <c r="F19" s="93">
        <v>1000</v>
      </c>
      <c r="G19" s="93">
        <v>1000</v>
      </c>
      <c r="H19" s="32">
        <v>666</v>
      </c>
      <c r="I19" s="83">
        <v>833.2</v>
      </c>
    </row>
    <row r="20" spans="1:9" ht="16.5" x14ac:dyDescent="0.3">
      <c r="A20" s="92"/>
      <c r="B20" s="141" t="s">
        <v>8</v>
      </c>
      <c r="C20" s="15" t="s">
        <v>167</v>
      </c>
      <c r="D20" s="93">
        <v>3000</v>
      </c>
      <c r="E20" s="93">
        <v>3000</v>
      </c>
      <c r="F20" s="93">
        <v>3500</v>
      </c>
      <c r="G20" s="93">
        <v>3250</v>
      </c>
      <c r="H20" s="32">
        <v>2333</v>
      </c>
      <c r="I20" s="83">
        <v>3016.6</v>
      </c>
    </row>
    <row r="21" spans="1:9" ht="16.5" x14ac:dyDescent="0.3">
      <c r="A21" s="92"/>
      <c r="B21" s="141" t="s">
        <v>9</v>
      </c>
      <c r="C21" s="15" t="s">
        <v>168</v>
      </c>
      <c r="D21" s="93">
        <v>1750</v>
      </c>
      <c r="E21" s="93">
        <v>2000</v>
      </c>
      <c r="F21" s="93">
        <v>1500</v>
      </c>
      <c r="G21" s="93">
        <v>2000</v>
      </c>
      <c r="H21" s="32">
        <v>1583</v>
      </c>
      <c r="I21" s="83">
        <v>1766.6</v>
      </c>
    </row>
    <row r="22" spans="1:9" ht="16.5" x14ac:dyDescent="0.3">
      <c r="A22" s="92"/>
      <c r="B22" s="141" t="s">
        <v>10</v>
      </c>
      <c r="C22" s="15" t="s">
        <v>169</v>
      </c>
      <c r="D22" s="93">
        <v>1250</v>
      </c>
      <c r="E22" s="93">
        <v>1500</v>
      </c>
      <c r="F22" s="93">
        <v>1500</v>
      </c>
      <c r="G22" s="93">
        <v>1000</v>
      </c>
      <c r="H22" s="32">
        <v>1083</v>
      </c>
      <c r="I22" s="83">
        <v>1266.5999999999999</v>
      </c>
    </row>
    <row r="23" spans="1:9" ht="16.5" x14ac:dyDescent="0.3">
      <c r="A23" s="92"/>
      <c r="B23" s="141" t="s">
        <v>11</v>
      </c>
      <c r="C23" s="15" t="s">
        <v>170</v>
      </c>
      <c r="D23" s="93">
        <v>350</v>
      </c>
      <c r="E23" s="93">
        <v>350</v>
      </c>
      <c r="F23" s="93">
        <v>500</v>
      </c>
      <c r="G23" s="93">
        <v>425</v>
      </c>
      <c r="H23" s="32">
        <v>333</v>
      </c>
      <c r="I23" s="83">
        <v>391.6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425</v>
      </c>
      <c r="H24" s="32">
        <v>500</v>
      </c>
      <c r="I24" s="83">
        <v>443.75</v>
      </c>
    </row>
    <row r="25" spans="1:9" ht="16.5" x14ac:dyDescent="0.3">
      <c r="A25" s="92"/>
      <c r="B25" s="141" t="s">
        <v>13</v>
      </c>
      <c r="C25" s="15" t="s">
        <v>172</v>
      </c>
      <c r="D25" s="93">
        <v>350</v>
      </c>
      <c r="E25" s="93">
        <v>500</v>
      </c>
      <c r="F25" s="93">
        <v>500</v>
      </c>
      <c r="G25" s="93">
        <v>425</v>
      </c>
      <c r="H25" s="32">
        <v>500</v>
      </c>
      <c r="I25" s="83">
        <v>455</v>
      </c>
    </row>
    <row r="26" spans="1:9" ht="16.5" x14ac:dyDescent="0.3">
      <c r="A26" s="92"/>
      <c r="B26" s="141" t="s">
        <v>14</v>
      </c>
      <c r="C26" s="15" t="s">
        <v>173</v>
      </c>
      <c r="D26" s="93">
        <v>350</v>
      </c>
      <c r="E26" s="93">
        <v>500</v>
      </c>
      <c r="F26" s="93">
        <v>500</v>
      </c>
      <c r="G26" s="93">
        <v>425</v>
      </c>
      <c r="H26" s="32">
        <v>500</v>
      </c>
      <c r="I26" s="83">
        <v>455</v>
      </c>
    </row>
    <row r="27" spans="1:9" ht="16.5" x14ac:dyDescent="0.3">
      <c r="A27" s="92"/>
      <c r="B27" s="141" t="s">
        <v>15</v>
      </c>
      <c r="C27" s="15" t="s">
        <v>174</v>
      </c>
      <c r="D27" s="93">
        <v>1125</v>
      </c>
      <c r="E27" s="93">
        <v>2000</v>
      </c>
      <c r="F27" s="93">
        <v>1000</v>
      </c>
      <c r="G27" s="93">
        <v>1375</v>
      </c>
      <c r="H27" s="32">
        <v>1500</v>
      </c>
      <c r="I27" s="83">
        <v>1400</v>
      </c>
    </row>
    <row r="28" spans="1:9" ht="16.5" x14ac:dyDescent="0.3">
      <c r="A28" s="92"/>
      <c r="B28" s="141" t="s">
        <v>16</v>
      </c>
      <c r="C28" s="15" t="s">
        <v>175</v>
      </c>
      <c r="D28" s="93">
        <v>350</v>
      </c>
      <c r="E28" s="93">
        <v>500</v>
      </c>
      <c r="F28" s="93">
        <v>500</v>
      </c>
      <c r="G28" s="93">
        <v>500</v>
      </c>
      <c r="H28" s="32">
        <v>500</v>
      </c>
      <c r="I28" s="83">
        <v>470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1250</v>
      </c>
      <c r="G29" s="93">
        <v>1125</v>
      </c>
      <c r="H29" s="32">
        <v>1083</v>
      </c>
      <c r="I29" s="83">
        <v>1239.5</v>
      </c>
    </row>
    <row r="30" spans="1:9" ht="16.5" x14ac:dyDescent="0.3">
      <c r="A30" s="92"/>
      <c r="B30" s="141" t="s">
        <v>18</v>
      </c>
      <c r="C30" s="15" t="s">
        <v>177</v>
      </c>
      <c r="D30" s="93">
        <v>1250</v>
      </c>
      <c r="E30" s="93">
        <v>1500</v>
      </c>
      <c r="F30" s="93">
        <v>1000</v>
      </c>
      <c r="G30" s="93">
        <v>1000</v>
      </c>
      <c r="H30" s="32">
        <v>750</v>
      </c>
      <c r="I30" s="83">
        <v>1100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1500</v>
      </c>
      <c r="E31" s="49">
        <v>1500</v>
      </c>
      <c r="F31" s="49">
        <v>1250</v>
      </c>
      <c r="G31" s="49">
        <v>1375</v>
      </c>
      <c r="H31" s="134">
        <v>1250</v>
      </c>
      <c r="I31" s="85">
        <v>1375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2375</v>
      </c>
      <c r="E33" s="135">
        <v>2500</v>
      </c>
      <c r="F33" s="135">
        <v>2500</v>
      </c>
      <c r="G33" s="135">
        <v>2250</v>
      </c>
      <c r="H33" s="136">
        <v>1666</v>
      </c>
      <c r="I33" s="83">
        <v>2258.1999999999998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2575</v>
      </c>
      <c r="E34" s="93">
        <v>2500</v>
      </c>
      <c r="F34" s="93">
        <v>2000</v>
      </c>
      <c r="G34" s="93">
        <v>2250</v>
      </c>
      <c r="H34" s="32">
        <v>1666</v>
      </c>
      <c r="I34" s="83">
        <v>2198.1999999999998</v>
      </c>
    </row>
    <row r="35" spans="1:9" ht="16.5" x14ac:dyDescent="0.3">
      <c r="A35" s="92"/>
      <c r="B35" s="140" t="s">
        <v>28</v>
      </c>
      <c r="C35" s="15" t="s">
        <v>181</v>
      </c>
      <c r="D35" s="93">
        <v>1050</v>
      </c>
      <c r="E35" s="93">
        <v>1000</v>
      </c>
      <c r="F35" s="93">
        <v>1500</v>
      </c>
      <c r="G35" s="93">
        <v>1000</v>
      </c>
      <c r="H35" s="32">
        <v>1083</v>
      </c>
      <c r="I35" s="83">
        <v>1126.5999999999999</v>
      </c>
    </row>
    <row r="36" spans="1:9" ht="16.5" x14ac:dyDescent="0.3">
      <c r="A36" s="92"/>
      <c r="B36" s="141" t="s">
        <v>29</v>
      </c>
      <c r="C36" s="15" t="s">
        <v>182</v>
      </c>
      <c r="D36" s="93">
        <v>950</v>
      </c>
      <c r="E36" s="93">
        <v>1500</v>
      </c>
      <c r="F36" s="93">
        <v>1500</v>
      </c>
      <c r="G36" s="93">
        <v>1500</v>
      </c>
      <c r="H36" s="32">
        <v>1000</v>
      </c>
      <c r="I36" s="83">
        <v>1290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975</v>
      </c>
      <c r="E37" s="137">
        <v>1500</v>
      </c>
      <c r="F37" s="137">
        <v>2000</v>
      </c>
      <c r="G37" s="137">
        <v>1000</v>
      </c>
      <c r="H37" s="138">
        <v>1000</v>
      </c>
      <c r="I37" s="83">
        <v>1295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22000</v>
      </c>
      <c r="E39" s="42">
        <v>30000</v>
      </c>
      <c r="F39" s="42">
        <v>25000</v>
      </c>
      <c r="G39" s="42">
        <v>21000</v>
      </c>
      <c r="H39" s="136">
        <v>24333</v>
      </c>
      <c r="I39" s="84">
        <v>24466.6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13500</v>
      </c>
      <c r="E40" s="49">
        <v>18000</v>
      </c>
      <c r="F40" s="49">
        <v>15000</v>
      </c>
      <c r="G40" s="49">
        <v>15500</v>
      </c>
      <c r="H40" s="134">
        <v>16000</v>
      </c>
      <c r="I40" s="85">
        <v>15600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03-12-2018</vt:lpstr>
      <vt:lpstr>By Order</vt:lpstr>
      <vt:lpstr>All Stores</vt:lpstr>
      <vt:lpstr>'03-12-2018'!Print_Titles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2018-12-10T10:07:54Z</cp:lastPrinted>
  <dcterms:created xsi:type="dcterms:W3CDTF">2010-10-20T06:23:14Z</dcterms:created>
  <dcterms:modified xsi:type="dcterms:W3CDTF">2018-12-10T10:09:35Z</dcterms:modified>
</cp:coreProperties>
</file>