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0-12-2018" sheetId="9" r:id="rId4"/>
    <sheet name="By Order" sheetId="11" r:id="rId5"/>
    <sheet name="All Stores" sheetId="12" r:id="rId6"/>
  </sheets>
  <definedNames>
    <definedName name="_xlnm.Print_Titles" localSheetId="3">'10-12-2018'!$12:$14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6" i="11"/>
  <c r="G76" i="11"/>
  <c r="I79" i="11"/>
  <c r="G79" i="11"/>
  <c r="I78" i="11"/>
  <c r="G78" i="11"/>
  <c r="I77" i="11"/>
  <c r="G77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62" i="11"/>
  <c r="G62" i="11"/>
  <c r="I57" i="11"/>
  <c r="G57" i="11"/>
  <c r="I61" i="11"/>
  <c r="G61" i="11"/>
  <c r="I60" i="11"/>
  <c r="G60" i="11"/>
  <c r="I59" i="11"/>
  <c r="G59" i="11"/>
  <c r="I65" i="11"/>
  <c r="G65" i="11"/>
  <c r="I58" i="11"/>
  <c r="G58" i="11"/>
  <c r="I53" i="11"/>
  <c r="G53" i="11"/>
  <c r="I49" i="11"/>
  <c r="G49" i="11"/>
  <c r="I50" i="11"/>
  <c r="G50" i="11"/>
  <c r="I52" i="11"/>
  <c r="G52" i="11"/>
  <c r="I51" i="11"/>
  <c r="G51" i="11"/>
  <c r="I54" i="11"/>
  <c r="G54" i="11"/>
  <c r="I41" i="11"/>
  <c r="G41" i="11"/>
  <c r="I42" i="11"/>
  <c r="G42" i="11"/>
  <c r="I43" i="11"/>
  <c r="G43" i="11"/>
  <c r="I44" i="11"/>
  <c r="G44" i="11"/>
  <c r="I45" i="11"/>
  <c r="G45" i="11"/>
  <c r="I46" i="11"/>
  <c r="G46" i="11"/>
  <c r="I34" i="11"/>
  <c r="G34" i="11"/>
  <c r="I35" i="11"/>
  <c r="G35" i="11"/>
  <c r="I36" i="11"/>
  <c r="G36" i="11"/>
  <c r="I38" i="11"/>
  <c r="G38" i="11"/>
  <c r="I37" i="11"/>
  <c r="G37" i="11"/>
  <c r="I27" i="11"/>
  <c r="G27" i="11"/>
  <c r="I25" i="11"/>
  <c r="G25" i="11"/>
  <c r="I22" i="11"/>
  <c r="G22" i="11"/>
  <c r="I28" i="11"/>
  <c r="G28" i="11"/>
  <c r="I16" i="11"/>
  <c r="G16" i="11"/>
  <c r="I26" i="11"/>
  <c r="G26" i="11"/>
  <c r="I17" i="11"/>
  <c r="G17" i="11"/>
  <c r="I23" i="11"/>
  <c r="G23" i="11"/>
  <c r="I30" i="11"/>
  <c r="G30" i="11"/>
  <c r="I18" i="11"/>
  <c r="G18" i="11"/>
  <c r="I20" i="11"/>
  <c r="G20" i="11"/>
  <c r="I31" i="11"/>
  <c r="G31" i="11"/>
  <c r="I29" i="11"/>
  <c r="G29" i="11"/>
  <c r="I19" i="11"/>
  <c r="G19" i="11"/>
  <c r="I24" i="11"/>
  <c r="G24" i="11"/>
  <c r="I21" i="11"/>
  <c r="G21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<sst xmlns="http://schemas.openxmlformats.org/spreadsheetml/2006/main" count="848" uniqueCount="227">
  <si>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</si>
  <si>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</si>
  <si>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</si>
  <si>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</si>
  <si>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</si>
  <si>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</si>
  <si>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</si>
  <si>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</si>
  <si>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</si>
  <si>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</si>
  <si>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</si>
  <si>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</si>
  <si>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</si>
  <si>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</si>
  <si>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</si>
  <si>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</si>
  <si>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</si>
  <si>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</si>
  <si>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</si>
  <si>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</si>
  <si>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</si>
  <si>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</si>
  <si>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</si>
  <si>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</si>
  <si>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</si>
  <si>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</si>
  <si>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</si>
  <si>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</si>
  <si>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</si>
  <si>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</si>
  <si>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</si>
  <si>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</si>
  <si>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</si>
  <si>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</si>
  <si>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</si>
  <si>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</si>
  <si>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</si>
  <si>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</si>
  <si>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</si>
  <si>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</si>
  <si>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</si>
  <si>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</si>
  <si>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</si>
  <si>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</si>
  <si>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</si>
  <si>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</si>
  <si>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</si>
  <si>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</si>
  <si>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</si>
  <si>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</si>
  <si>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</si>
  <si>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</si>
  <si>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</si>
  <si>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</si>
  <si>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</si>
  <si>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</si>
  <si>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</si>
  <si>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</si>
  <si>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</si>
  <si>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</si>
  <si>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</si>
  <si>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</si>
  <si>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</si>
  <si>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</si>
  <si>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</si>
  <si>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</si>
  <si>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</si>
  <si>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</si>
  <si>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</si>
  <si>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</si>
  <si>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</si>
  <si>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</si>
  <si>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</si>
  <si>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</si>
  <si>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</si>
  <si>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</si>
  <si>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</si>
  <si>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</si>
  <si>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</si>
  <si>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</si>
  <si>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</si>
  <si>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</si>
  <si>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</si>
  <si>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</si>
  <si>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</si>
  <si>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</si>
  <si>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</si>
  <si>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</si>
  <si>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</si>
  <si>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</si>
  <si>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</si>
  <si>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</si>
  <si>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</si>
  <si>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</si>
  <si>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</si>
  <si>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</si>
  <si>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</si>
  <si>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</si>
  <si>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</si>
  <si>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</si>
  <si>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</si>
  <si>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</si>
  <si>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</si>
  <si>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</si>
  <si>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</si>
  <si>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</si>
  <si>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</si>
  <si>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</si>
  <si>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</si>
  <si>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</si>
  <si>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</si>
  <si>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</si>
  <si>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</si>
  <si>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</si>
  <si>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</si>
  <si>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</si>
  <si>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</si>
  <si>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</si>
  <si>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</si>
  <si>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</si>
  <si>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</si>
  <si>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</si>
  <si>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</si>
  <si>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</si>
  <si>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</si>
  <si>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</si>
  <si>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</si>
  <si>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</si>
  <si>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</si>
  <si>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</si>
  <si>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</si>
  <si>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</si>
  <si>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</si>
  <si>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</si>
  <si>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</si>
  <si>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</si>
  <si>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</si>
  <si>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</si>
  <si>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</si>
  <si>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</si>
  <si>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</si>
  <si>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</si>
  <si>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</si>
  <si>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</si>
  <si>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</si>
  <si>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</si>
  <si>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</si>
  <si>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</si>
  <si>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</si>
  <si>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</si>
  <si>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</si>
  <si>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</si>
  <si>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</si>
  <si>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</si>
  <si>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</si>
  <si>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</si>
  <si>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</si>
  <si>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</si>
  <si>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</si>
  <si>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</si>
  <si>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</si>
  <si>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</si>
  <si>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</si>
  <si>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</si>
  <si>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</si>
  <si>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</si>
  <si>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</si>
  <si>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</si>
  <si>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</si>
  <si>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</si>
  <si>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</si>
  <si>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</si>
  <si>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</si>
  <si>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</si>
  <si>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</si>
  <si>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</si>
  <si>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</si>
  <si>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</si>
  <si>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</si>
  <si>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</si>
  <si>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</si>
  <si>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</si>
  <si>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</si>
  <si>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</si>
  <si>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</si>
  <si>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</si>
  <si>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</si>
  <si>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</si>
  <si>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</si>
  <si>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</si>
  <si>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</si>
  <si>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</si>
  <si>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</si>
  <si>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</si>
  <si>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</si>
  <si>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</si>
  <si>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</si>
  <si>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</si>
  <si>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</si>
  <si>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</si>
  <si>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</si>
  <si>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</si>
  <si>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</si>
  <si>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</si>
  <si>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</si>
  <si>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</si>
  <si>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</si>
  <si>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</si>
  <si>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</si>
  <si>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</si>
  <si>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</si>
  <si>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</si>
  <si>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</si>
  <si>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</si>
  <si>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</si>
  <si>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</si>
  <si>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</si>
  <si>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2017 (ل.ل.)</t>
  </si>
  <si>
    <t>المعدل العام للأسعار في 03-12-2018  (ل.ل.)</t>
  </si>
  <si>
    <t>معدل أسعار  السوبرماركات في 03-12-2018 (ل.ل.)</t>
  </si>
  <si>
    <t>معدل الأسعار في كانون الأول 2017 (ل.ل.)</t>
  </si>
  <si>
    <t>معدل الأسعار في كانون الأول 2018 (ل.ل.)</t>
  </si>
  <si>
    <t>معدل أسعار المحلات والملاحم في 03-12-2018 (ل.ل.)</t>
  </si>
  <si>
    <t>معدل أسعار  السوبرماركات في 10-12-2018 (ل.ل.)</t>
  </si>
  <si>
    <t xml:space="preserve"> التاريخ 10 كانون الأول 2018</t>
  </si>
  <si>
    <t>معدل أسعار المحلات والملاحم في 10-12-2018 (ل.ل.)</t>
  </si>
  <si>
    <t>المعدل العام للأسعار في 10-12-2018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</si>
</sst>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5.62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220</v>
      </c>
      <c r="F12" s="149" t="s">
        <v>223</v>
      </c>
      <c r="G12" s="149" t="s">
        <v>197</v>
      </c>
      <c r="H12" s="149" t="s">
        <v>219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1676.5556666666666</v>
      </c>
      <c r="F15" s="43">
        <v>1423.8</v>
      </c>
      <c r="G15" s="45">
        <f>(F15-E15)/E15</f>
        <v>-0.1507588872185773</v>
      </c>
      <c r="H15" s="43">
        <v>1514.8</v>
      </c>
      <c r="I15" s="45">
        <f>(F15-H15)/H15</f>
        <v>-6.0073937153419597E-2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2407.6999999999998</v>
      </c>
      <c r="F16" s="47">
        <v>2553.8000000000002</v>
      </c>
      <c r="G16" s="48">
        <f>(F16-E16)/E16</f>
        <v>6.0680317315280299E-2</v>
      </c>
      <c r="H16" s="47">
        <v>2453.8000000000002</v>
      </c>
      <c r="I16" s="44">
        <f t="shared" ref="I16:I30" si="0">(F16-H16)/H16</f>
        <v>4.0753117613497432E-2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1555.2223333333332</v>
      </c>
      <c r="F17" s="47">
        <v>1429.8</v>
      </c>
      <c r="G17" s="48">
        <f t="shared" ref="G17:G79" si="1">(F17-E17)/E17</f>
        <v>-8.0645918364941102E-2</v>
      </c>
      <c r="H17" s="47">
        <v>1344.8</v>
      </c>
      <c r="I17" s="44">
        <f t="shared" si="0"/>
        <v>6.3206424747174306E-2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815.2</v>
      </c>
      <c r="F18" s="47">
        <v>689.8</v>
      </c>
      <c r="G18" s="48">
        <f>(F18-E18)/E18</f>
        <v>-0.15382728164867526</v>
      </c>
      <c r="H18" s="47">
        <v>668.8</v>
      </c>
      <c r="I18" s="44">
        <f>(F18-H18)/H18</f>
        <v>3.1399521531100483E-2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2796.0509259259261</v>
      </c>
      <c r="F19" s="47">
        <v>2804.2222222222222</v>
      </c>
      <c r="G19" s="48">
        <f>(F19-E19)/E19</f>
        <v>2.9224418698991016E-3</v>
      </c>
      <c r="H19" s="47">
        <v>2683.1111111111113</v>
      </c>
      <c r="I19" s="44">
        <f t="shared" si="0"/>
        <v>4.5138313731985985E-2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1738.7943333333333</v>
      </c>
      <c r="F20" s="47">
        <v>1673.8</v>
      </c>
      <c r="G20" s="48">
        <f t="shared" si="1"/>
        <v>-3.7378965463233806E-2</v>
      </c>
      <c r="H20" s="47">
        <v>1658.8</v>
      </c>
      <c r="I20" s="44">
        <f t="shared" si="0"/>
        <v>9.0426814564745599E-3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1304.0390000000002</v>
      </c>
      <c r="F21" s="47">
        <v>1264.8</v>
      </c>
      <c r="G21" s="48">
        <f t="shared" si="1"/>
        <v>-3.0090357727031364E-2</v>
      </c>
      <c r="H21" s="47">
        <v>1294.8</v>
      </c>
      <c r="I21" s="44">
        <f t="shared" si="0"/>
        <v>-2.3169601482854497E-2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390.14433333333329</v>
      </c>
      <c r="F22" s="47">
        <v>434.8</v>
      </c>
      <c r="G22" s="48">
        <f t="shared" si="1"/>
        <v>0.11445934965948514</v>
      </c>
      <c r="H22" s="47">
        <v>385</v>
      </c>
      <c r="I22" s="44">
        <f>(F22-H22)/H22</f>
        <v>0.12935064935064938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596.9</v>
      </c>
      <c r="F23" s="47">
        <v>559.79999999999995</v>
      </c>
      <c r="G23" s="48">
        <f t="shared" si="1"/>
        <v>-6.2154464734461422E-2</v>
      </c>
      <c r="H23" s="47">
        <v>559.79999999999995</v>
      </c>
      <c r="I23" s="44">
        <f t="shared" si="0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586.84433333333322</v>
      </c>
      <c r="F24" s="47">
        <v>524.79999999999995</v>
      </c>
      <c r="G24" s="48">
        <f t="shared" si="1"/>
        <v>-0.10572536839695697</v>
      </c>
      <c r="H24" s="47">
        <v>589.79999999999995</v>
      </c>
      <c r="I24" s="44">
        <f t="shared" si="0"/>
        <v>-0.11020684977958631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530.1776666666666</v>
      </c>
      <c r="F25" s="47">
        <v>517.29999999999995</v>
      </c>
      <c r="G25" s="48">
        <f t="shared" si="1"/>
        <v>-2.4289342000448862E-2</v>
      </c>
      <c r="H25" s="47">
        <v>462.5</v>
      </c>
      <c r="I25" s="44">
        <f t="shared" si="0"/>
        <v>0.11848648648648639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1259.3443333333335</v>
      </c>
      <c r="F26" s="47">
        <v>1759.8</v>
      </c>
      <c r="G26" s="48">
        <f t="shared" si="1"/>
        <v>0.39739382901102221</v>
      </c>
      <c r="H26" s="47">
        <v>1974.8</v>
      </c>
      <c r="I26" s="44">
        <f t="shared" si="0"/>
        <v>-0.10887178448450477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556.27766666666662</v>
      </c>
      <c r="F27" s="47">
        <v>574.79999999999995</v>
      </c>
      <c r="G27" s="48">
        <f t="shared" si="1"/>
        <v>3.3296920662522857E-2</v>
      </c>
      <c r="H27" s="47">
        <v>500</v>
      </c>
      <c r="I27" s="44">
        <f t="shared" si="0"/>
        <v>0.1495999999999999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958.06666666666661</v>
      </c>
      <c r="F28" s="47">
        <v>1138.8</v>
      </c>
      <c r="G28" s="48">
        <f t="shared" si="1"/>
        <v>0.18864379653468794</v>
      </c>
      <c r="H28" s="47">
        <v>1139.7</v>
      </c>
      <c r="I28" s="44">
        <f t="shared" si="0"/>
        <v>-7.8968149513037721E-4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1710.7833333333333</v>
      </c>
      <c r="F29" s="47">
        <v>1233</v>
      </c>
      <c r="G29" s="48">
        <f t="shared" si="1"/>
        <v>-0.27927752394127447</v>
      </c>
      <c r="H29" s="47">
        <v>1283</v>
      </c>
      <c r="I29" s="44">
        <f t="shared" si="0"/>
        <v>-3.8971161340607949E-2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877.58333333333326</v>
      </c>
      <c r="F30" s="50">
        <v>1239.8</v>
      </c>
      <c r="G30" s="51">
        <f t="shared" si="1"/>
        <v>0.41274332921849782</v>
      </c>
      <c r="H30" s="50">
        <v>1098.8</v>
      </c>
      <c r="I30" s="56">
        <f t="shared" si="0"/>
        <v>0.12832180560611578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43">
        <v>2500</v>
      </c>
      <c r="G32" s="45">
        <f t="shared" si="1"/>
        <v>0.1719757166631507</v>
      </c>
      <c r="H32" s="43">
        <v>2655</v>
      </c>
      <c r="I32" s="44">
        <f>(F32-H32)/H32</f>
        <v>-5.8380414312617701E-2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47">
        <v>2149.8000000000002</v>
      </c>
      <c r="G33" s="48">
        <f t="shared" si="1"/>
        <v>0.10784604901051552</v>
      </c>
      <c r="H33" s="47">
        <v>2273.8000000000002</v>
      </c>
      <c r="I33" s="44">
        <f>(F33-H33)/H33</f>
        <v>-5.453425982936054E-2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47">
        <v>1155</v>
      </c>
      <c r="G34" s="48">
        <f t="shared" si="1"/>
        <v>-4.6216521236477771E-2</v>
      </c>
      <c r="H34" s="47">
        <v>1092.5</v>
      </c>
      <c r="I34" s="44">
        <f>(F34-H34)/H34</f>
        <v>5.7208237986270026E-2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7">
        <v>1431.6666666666667</v>
      </c>
      <c r="G35" s="48">
        <f t="shared" si="1"/>
        <v>8.0294695338031671E-2</v>
      </c>
      <c r="H35" s="47">
        <v>1456.6666666666667</v>
      </c>
      <c r="I35" s="44">
        <f>(F35-H35)/H35</f>
        <v>-1.7162471395881007E-2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50">
        <v>1139.8</v>
      </c>
      <c r="G36" s="51">
        <f t="shared" si="1"/>
        <v>-0.13570389175900713</v>
      </c>
      <c r="H36" s="50">
        <v>1239.7</v>
      </c>
      <c r="I36" s="56">
        <f>(F36-H36)/H36</f>
        <v>-8.0584012261030971E-2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26657.077777777777</v>
      </c>
      <c r="F38" s="43">
        <v>28191.111111111109</v>
      </c>
      <c r="G38" s="45">
        <f t="shared" si="1"/>
        <v>5.7546942921558861E-2</v>
      </c>
      <c r="H38" s="43">
        <v>28191.111111111109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14984.577777777777</v>
      </c>
      <c r="F39" s="57">
        <v>14587.555555555555</v>
      </c>
      <c r="G39" s="48">
        <f t="shared" si="1"/>
        <v>-2.6495389333625961E-2</v>
      </c>
      <c r="H39" s="57">
        <v>14587.555555555555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10384.083333333334</v>
      </c>
      <c r="F40" s="57">
        <v>10479.75</v>
      </c>
      <c r="G40" s="48">
        <f t="shared" si="1"/>
        <v>9.2128176937459789E-3</v>
      </c>
      <c r="H40" s="57">
        <v>10323.5</v>
      </c>
      <c r="I40" s="44">
        <f t="shared" si="2"/>
        <v>1.513537075604204E-2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6074.3</v>
      </c>
      <c r="F41" s="47">
        <v>5983.2</v>
      </c>
      <c r="G41" s="48">
        <f t="shared" si="1"/>
        <v>-1.499761289366682E-2</v>
      </c>
      <c r="H41" s="47">
        <v>5983.2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9968.3333333333339</v>
      </c>
      <c r="G42" s="48">
        <f t="shared" si="1"/>
        <v>-2.3884589662766969E-5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12166.666666666666</v>
      </c>
      <c r="F43" s="50">
        <v>12775</v>
      </c>
      <c r="G43" s="51">
        <f t="shared" si="1"/>
        <v>5.0000000000000051E-2</v>
      </c>
      <c r="H43" s="50">
        <v>12830</v>
      </c>
      <c r="I43" s="59">
        <f t="shared" si="2"/>
        <v>-4.2868277474668749E-3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7075.3703703703713</v>
      </c>
      <c r="F45" s="43">
        <v>6517.5555555555557</v>
      </c>
      <c r="G45" s="45">
        <f t="shared" si="1"/>
        <v>-7.8838956212212541E-2</v>
      </c>
      <c r="H45" s="43">
        <v>6351.1111111111113</v>
      </c>
      <c r="I45" s="44">
        <f t="shared" ref="I45:I49" si="3">(F45-H45)/H45</f>
        <v>2.6207137858642392E-2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6035.25925925926</v>
      </c>
      <c r="F46" s="47">
        <v>6144.2222222222226</v>
      </c>
      <c r="G46" s="48">
        <f t="shared" si="1"/>
        <v>1.805439638666595E-2</v>
      </c>
      <c r="H46" s="47">
        <v>6144.2222222222226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18075.441619047619</v>
      </c>
      <c r="F48" s="47">
        <v>18816.34888888889</v>
      </c>
      <c r="G48" s="48">
        <f t="shared" si="1"/>
        <v>4.0989718838211647E-2</v>
      </c>
      <c r="H48" s="47">
        <v>18816.349111111111</v>
      </c>
      <c r="I48" s="87">
        <f t="shared" si="3"/>
        <v>-1.181006048211618E-8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1952.25</v>
      </c>
      <c r="F49" s="47">
        <v>2291.6666666666665</v>
      </c>
      <c r="G49" s="48">
        <f t="shared" si="1"/>
        <v>0.17385922226490794</v>
      </c>
      <c r="H49" s="47">
        <v>2310.7142857142858</v>
      </c>
      <c r="I49" s="44">
        <f t="shared" si="3"/>
        <v>-8.2431736218445042E-3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24020.888888888891</v>
      </c>
      <c r="F50" s="50">
        <v>27101</v>
      </c>
      <c r="G50" s="56">
        <f t="shared" si="1"/>
        <v>0.12822635853978936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3577.875</v>
      </c>
      <c r="G53" s="48">
        <f t="shared" si="1"/>
        <v>-9.5087046326349997E-2</v>
      </c>
      <c r="H53" s="70">
        <v>3203.125</v>
      </c>
      <c r="I53" s="87">
        <f t="shared" si="4"/>
        <v>0.11699512195121951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2187.5</v>
      </c>
      <c r="G54" s="48">
        <f t="shared" si="1"/>
        <v>6.8376068376068383E-2</v>
      </c>
      <c r="H54" s="70">
        <v>2187.5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4661.8518518518513</v>
      </c>
      <c r="F57" s="50">
        <v>4191.625</v>
      </c>
      <c r="G57" s="51">
        <f t="shared" si="1"/>
        <v>-0.10086696591721607</v>
      </c>
      <c r="H57" s="50">
        <v>4428.1111111111113</v>
      </c>
      <c r="I57" s="126">
        <f t="shared" si="4"/>
        <v>-5.3405640729681625E-2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5236.458333333333</v>
      </c>
      <c r="F58" s="68">
        <v>5165</v>
      </c>
      <c r="G58" s="44">
        <f t="shared" si="1"/>
        <v>-1.3646309926397397E-2</v>
      </c>
      <c r="H58" s="68">
        <v>5165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4790.5</v>
      </c>
      <c r="F59" s="70">
        <v>5010</v>
      </c>
      <c r="G59" s="48">
        <f t="shared" si="1"/>
        <v>4.5819851790001045E-2</v>
      </c>
      <c r="H59" s="70">
        <v>5010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19187.416666666668</v>
      </c>
      <c r="F60" s="73">
        <v>21405</v>
      </c>
      <c r="G60" s="51">
        <f t="shared" si="1"/>
        <v>0.11557487763247608</v>
      </c>
      <c r="H60" s="73">
        <v>21405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6430.5</v>
      </c>
      <c r="G62" s="45">
        <f t="shared" si="1"/>
        <v>-3.2550569634968614E-3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10658.75</v>
      </c>
      <c r="G64" s="48">
        <f t="shared" si="1"/>
        <v>-0.1236382322713258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7101.666666666667</v>
      </c>
      <c r="F65" s="46">
        <v>7921.5</v>
      </c>
      <c r="G65" s="48">
        <f t="shared" si="1"/>
        <v>0.11544238441680352</v>
      </c>
      <c r="H65" s="46">
        <v>7921.5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3597.4666666666672</v>
      </c>
      <c r="F66" s="46">
        <v>3827.5555555555557</v>
      </c>
      <c r="G66" s="48">
        <f t="shared" si="1"/>
        <v>6.3958588142272843E-2</v>
      </c>
      <c r="H66" s="46">
        <v>3827.5555555555557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3412.3809523809523</v>
      </c>
      <c r="F67" s="58">
        <v>3659.1666666666665</v>
      </c>
      <c r="G67" s="51">
        <f t="shared" si="1"/>
        <v>7.2320680993580785E-2</v>
      </c>
      <c r="H67" s="58">
        <v>3640</v>
      </c>
      <c r="I67" s="88">
        <f t="shared" si="5"/>
        <v>5.2655677655677243E-3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3623.9666666666667</v>
      </c>
      <c r="F69" s="43">
        <v>3725.8</v>
      </c>
      <c r="G69" s="45">
        <f t="shared" si="1"/>
        <v>2.809996412770541E-2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2647.2222222222222</v>
      </c>
      <c r="F70" s="47">
        <v>2780.3333333333335</v>
      </c>
      <c r="G70" s="48">
        <f t="shared" si="1"/>
        <v>5.028331584470102E-2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1311.6666666666667</v>
      </c>
      <c r="F71" s="47">
        <v>1323.7777777777778</v>
      </c>
      <c r="G71" s="48">
        <f t="shared" si="1"/>
        <v>9.2333756882676636E-3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2073.5</v>
      </c>
      <c r="F72" s="47">
        <v>2194.75</v>
      </c>
      <c r="G72" s="48">
        <f t="shared" si="1"/>
        <v>5.8476006751868821E-2</v>
      </c>
      <c r="H72" s="47">
        <v>2218.3000000000002</v>
      </c>
      <c r="I72" s="44">
        <f>(F72-H72)/H72</f>
        <v>-1.0616237659469044E-2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1642</v>
      </c>
      <c r="F73" s="50">
        <v>1610.5</v>
      </c>
      <c r="G73" s="48">
        <f t="shared" si="1"/>
        <v>-1.9183922046285017E-2</v>
      </c>
      <c r="H73" s="50">
        <v>1610.5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1444.4333333333334</v>
      </c>
      <c r="F76" s="32">
        <v>1266.6666666666667</v>
      </c>
      <c r="G76" s="48">
        <f t="shared" si="1"/>
        <v>-0.12307017746290355</v>
      </c>
      <c r="H76" s="32">
        <v>1266.6666666666667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859.33333333333337</v>
      </c>
      <c r="F77" s="47">
        <v>831</v>
      </c>
      <c r="G77" s="48">
        <f t="shared" si="1"/>
        <v>-3.2971295577967456E-2</v>
      </c>
      <c r="H77" s="47">
        <v>831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1441.1111111111111</v>
      </c>
      <c r="F78" s="47">
        <v>1531.3</v>
      </c>
      <c r="G78" s="48">
        <f t="shared" si="1"/>
        <v>6.2582883577486495E-2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1739.5</v>
      </c>
      <c r="F79" s="61">
        <v>1932.8</v>
      </c>
      <c r="G79" s="48">
        <f t="shared" si="1"/>
        <v>0.11112388617418796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8583.3333333333339</v>
      </c>
      <c r="F80" s="61">
        <v>8830</v>
      </c>
      <c r="G80" s="48">
        <f>(F80-E80)/E80</f>
        <v>2.8737864077669831E-2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3932</v>
      </c>
      <c r="F81" s="50">
        <v>3967.3</v>
      </c>
      <c r="G81" s="51">
        <f>(F81-E81)/E81</f>
        <v>8.9776195320448067E-3</v>
      </c>
      <c r="H81" s="50">
        <v>3967.3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J26" sqref="J2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220</v>
      </c>
      <c r="F12" s="157" t="s">
        <v>225</v>
      </c>
      <c r="G12" s="149" t="s">
        <v>197</v>
      </c>
      <c r="H12" s="157" t="s">
        <v>222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1676.5556666666666</v>
      </c>
      <c r="F15" s="83">
        <v>1641.6</v>
      </c>
      <c r="G15" s="44">
        <f>(F15-E15)/E15</f>
        <v>-2.0849690446703567E-2</v>
      </c>
      <c r="H15" s="83">
        <v>1532.8</v>
      </c>
      <c r="I15" s="127">
        <f>(F15-H15)/H15</f>
        <v>7.0981210855949869E-2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2407.6999999999998</v>
      </c>
      <c r="F16" s="83">
        <v>2966.6</v>
      </c>
      <c r="G16" s="48">
        <f t="shared" ref="G16:G39" si="0">(F16-E16)/E16</f>
        <v>0.23213024878514771</v>
      </c>
      <c r="H16" s="83">
        <v>2628.2</v>
      </c>
      <c r="I16" s="48">
        <f>(F16-H16)/H16</f>
        <v>0.12875732440453547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1555.2223333333332</v>
      </c>
      <c r="F17" s="83">
        <v>1700</v>
      </c>
      <c r="G17" s="48">
        <f t="shared" si="0"/>
        <v>9.3091298628899269E-2</v>
      </c>
      <c r="H17" s="83">
        <v>1800</v>
      </c>
      <c r="I17" s="48">
        <f t="shared" ref="I17:I29" si="1">(F17-H17)/H17</f>
        <v>-5.5555555555555552E-2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815.2</v>
      </c>
      <c r="F18" s="83">
        <v>1000</v>
      </c>
      <c r="G18" s="48">
        <f t="shared" si="0"/>
        <v>0.22669283611383703</v>
      </c>
      <c r="H18" s="83">
        <v>833.2</v>
      </c>
      <c r="I18" s="48">
        <f t="shared" si="1"/>
        <v>0.20019203072491593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2796.0509259259261</v>
      </c>
      <c r="F19" s="83">
        <v>3666.6</v>
      </c>
      <c r="G19" s="48">
        <f t="shared" si="0"/>
        <v>0.31134950583412108</v>
      </c>
      <c r="H19" s="83">
        <v>3016.6</v>
      </c>
      <c r="I19" s="48">
        <f t="shared" si="1"/>
        <v>0.21547437512431214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1738.7943333333333</v>
      </c>
      <c r="F20" s="83">
        <v>1750</v>
      </c>
      <c r="G20" s="48">
        <f t="shared" si="0"/>
        <v>6.4445037873944819E-3</v>
      </c>
      <c r="H20" s="83">
        <v>1766.6</v>
      </c>
      <c r="I20" s="48">
        <f t="shared" si="1"/>
        <v>-9.3965810030566688E-3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1304.0390000000002</v>
      </c>
      <c r="F21" s="83">
        <v>1270</v>
      </c>
      <c r="G21" s="48">
        <f t="shared" si="0"/>
        <v>-2.6102746927047588E-2</v>
      </c>
      <c r="H21" s="83">
        <v>1266.5999999999999</v>
      </c>
      <c r="I21" s="48">
        <f t="shared" si="1"/>
        <v>2.6843518079899664E-3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390.14433333333329</v>
      </c>
      <c r="F22" s="83">
        <v>446.6</v>
      </c>
      <c r="G22" s="48">
        <f t="shared" si="0"/>
        <v>0.14470456660056594</v>
      </c>
      <c r="H22" s="83">
        <v>391.6</v>
      </c>
      <c r="I22" s="48">
        <f t="shared" si="1"/>
        <v>0.14044943820224717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596.9</v>
      </c>
      <c r="F23" s="83">
        <v>500</v>
      </c>
      <c r="G23" s="48">
        <f t="shared" si="0"/>
        <v>-0.16233875020941527</v>
      </c>
      <c r="H23" s="83">
        <v>443.75</v>
      </c>
      <c r="I23" s="48">
        <f t="shared" si="1"/>
        <v>0.12676056338028169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586.84433333333322</v>
      </c>
      <c r="F24" s="83">
        <v>480</v>
      </c>
      <c r="G24" s="48">
        <f t="shared" si="0"/>
        <v>-0.18206588572892399</v>
      </c>
      <c r="H24" s="83">
        <v>455</v>
      </c>
      <c r="I24" s="48">
        <f t="shared" si="1"/>
        <v>5.4945054945054944E-2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530.1776666666666</v>
      </c>
      <c r="F25" s="83">
        <v>495</v>
      </c>
      <c r="G25" s="48">
        <f t="shared" si="0"/>
        <v>-6.6350713880189718E-2</v>
      </c>
      <c r="H25" s="83">
        <v>455</v>
      </c>
      <c r="I25" s="48">
        <f t="shared" si="1"/>
        <v>8.7912087912087919E-2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1259.3443333333335</v>
      </c>
      <c r="F26" s="83">
        <v>1420</v>
      </c>
      <c r="G26" s="48">
        <f t="shared" si="0"/>
        <v>0.12757088146133175</v>
      </c>
      <c r="H26" s="83">
        <v>1400</v>
      </c>
      <c r="I26" s="48">
        <f t="shared" si="1"/>
        <v>1.4285714285714285E-2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556.27766666666662</v>
      </c>
      <c r="F27" s="83">
        <v>510</v>
      </c>
      <c r="G27" s="48">
        <f t="shared" si="0"/>
        <v>-8.3191667470621608E-2</v>
      </c>
      <c r="H27" s="83">
        <v>470</v>
      </c>
      <c r="I27" s="48">
        <f t="shared" si="1"/>
        <v>8.5106382978723402E-2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958.06666666666661</v>
      </c>
      <c r="F28" s="83">
        <v>1302</v>
      </c>
      <c r="G28" s="48">
        <f t="shared" si="0"/>
        <v>0.35898684851436929</v>
      </c>
      <c r="H28" s="83">
        <v>1239.5</v>
      </c>
      <c r="I28" s="48">
        <f t="shared" si="1"/>
        <v>5.0423557886244454E-2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1710.7833333333333</v>
      </c>
      <c r="F29" s="83">
        <v>1375</v>
      </c>
      <c r="G29" s="48">
        <f t="shared" si="0"/>
        <v>-0.19627461104562235</v>
      </c>
      <c r="H29" s="83">
        <v>1100</v>
      </c>
      <c r="I29" s="48">
        <f t="shared" si="1"/>
        <v>0.25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877.58333333333326</v>
      </c>
      <c r="F30" s="95">
        <v>1500</v>
      </c>
      <c r="G30" s="51">
        <f t="shared" si="0"/>
        <v>0.70923938847213008</v>
      </c>
      <c r="H30" s="95">
        <v>1375</v>
      </c>
      <c r="I30" s="51">
        <f>(F30-H30)/H30</f>
        <v>9.0909090909090912E-2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2133.15</v>
      </c>
      <c r="F32" s="83">
        <v>2683.2</v>
      </c>
      <c r="G32" s="44">
        <f t="shared" si="0"/>
        <v>0.25785809718022629</v>
      </c>
      <c r="H32" s="83">
        <v>2258.1999999999998</v>
      </c>
      <c r="I32" s="45">
        <f>(F32-H32)/H32</f>
        <v>0.18820299353467365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1940.5223333333336</v>
      </c>
      <c r="F33" s="83">
        <v>2583.1999999999998</v>
      </c>
      <c r="G33" s="48">
        <f t="shared" si="0"/>
        <v>0.33118797739508943</v>
      </c>
      <c r="H33" s="83">
        <v>2198.1999999999998</v>
      </c>
      <c r="I33" s="48">
        <f>(F33-H33)/H33</f>
        <v>0.17514329906286963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1210.9666666666667</v>
      </c>
      <c r="F34" s="83">
        <v>1116.5999999999999</v>
      </c>
      <c r="G34" s="48">
        <f t="shared" si="0"/>
        <v>-7.7926725205758579E-2</v>
      </c>
      <c r="H34" s="83">
        <v>1126.5999999999999</v>
      </c>
      <c r="I34" s="48">
        <f>(F34-H34)/H34</f>
        <v>-8.8762648677436547E-3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83">
        <v>1230</v>
      </c>
      <c r="G35" s="48">
        <f t="shared" si="0"/>
        <v>-7.1877200047185882E-2</v>
      </c>
      <c r="H35" s="83">
        <v>1290</v>
      </c>
      <c r="I35" s="48">
        <f>(F35-H35)/H35</f>
        <v>-4.6511627906976744E-2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1318.761</v>
      </c>
      <c r="F36" s="83">
        <v>1113.2</v>
      </c>
      <c r="G36" s="55">
        <f t="shared" si="0"/>
        <v>-0.15587433962636135</v>
      </c>
      <c r="H36" s="83">
        <v>1295</v>
      </c>
      <c r="I36" s="48">
        <f>(F36-H36)/H36</f>
        <v>-0.14038610038610036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26657.077777777777</v>
      </c>
      <c r="F38" s="84">
        <v>26166.6</v>
      </c>
      <c r="G38" s="45">
        <f t="shared" si="0"/>
        <v>-1.839953283201419E-2</v>
      </c>
      <c r="H38" s="84">
        <v>24466.6</v>
      </c>
      <c r="I38" s="45">
        <f>(F38-H38)/H38</f>
        <v>6.9482478153891428E-2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14984.577777777777</v>
      </c>
      <c r="F39" s="85">
        <v>16300</v>
      </c>
      <c r="G39" s="51">
        <f t="shared" si="0"/>
        <v>8.7785070872867896E-2</v>
      </c>
      <c r="H39" s="85">
        <v>15600</v>
      </c>
      <c r="I39" s="51">
        <f>(F39-H39)/H39</f>
        <v>4.4871794871794872E-2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225</v>
      </c>
      <c r="F12" s="164" t="s">
        <v>186</v>
      </c>
      <c r="G12" s="149" t="s">
        <v>220</v>
      </c>
      <c r="H12" s="166" t="s">
        <v>226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1423.8</v>
      </c>
      <c r="E15" s="83">
        <v>1641.6</v>
      </c>
      <c r="F15" s="67">
        <f t="shared" ref="F15:F30" si="0">D15-E15</f>
        <v>-217.79999999999995</v>
      </c>
      <c r="G15" s="42">
        <v>1676.5556666666666</v>
      </c>
      <c r="H15" s="66">
        <f>AVERAGE(D15:E15)</f>
        <v>1532.6999999999998</v>
      </c>
      <c r="I15" s="69">
        <f>(H15-G15)/G15</f>
        <v>-8.5804288832640505E-2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2553.8000000000002</v>
      </c>
      <c r="E16" s="83">
        <v>2966.6</v>
      </c>
      <c r="F16" s="71">
        <f t="shared" si="0"/>
        <v>-412.79999999999973</v>
      </c>
      <c r="G16" s="46">
        <v>2407.6999999999998</v>
      </c>
      <c r="H16" s="68">
        <f t="shared" ref="H16:H30" si="1">AVERAGE(D16:E16)</f>
        <v>2760.2</v>
      </c>
      <c r="I16" s="72">
        <f t="shared" ref="I16:I39" si="2">(H16-G16)/G16</f>
        <v>0.14640528305021391</v>
      </c>
    </row>
    <row r="17" spans="1:9" ht="16.5" x14ac:dyDescent="0.3">
      <c r="A17" s="37"/>
      <c r="B17" s="34" t="s">
        <v>6</v>
      </c>
      <c r="C17" s="15" t="s">
        <v>165</v>
      </c>
      <c r="D17" s="47">
        <v>1429.8</v>
      </c>
      <c r="E17" s="83">
        <v>1700</v>
      </c>
      <c r="F17" s="71">
        <f t="shared" si="0"/>
        <v>-270.20000000000005</v>
      </c>
      <c r="G17" s="46">
        <v>1555.2223333333332</v>
      </c>
      <c r="H17" s="68">
        <f t="shared" si="1"/>
        <v>1564.9</v>
      </c>
      <c r="I17" s="72">
        <f t="shared" si="2"/>
        <v>6.2226901319791606E-3</v>
      </c>
    </row>
    <row r="18" spans="1:9" ht="16.5" x14ac:dyDescent="0.3">
      <c r="A18" s="37"/>
      <c r="B18" s="34" t="s">
        <v>7</v>
      </c>
      <c r="C18" s="15" t="s">
        <v>166</v>
      </c>
      <c r="D18" s="47">
        <v>689.8</v>
      </c>
      <c r="E18" s="83">
        <v>1000</v>
      </c>
      <c r="F18" s="71">
        <f t="shared" si="0"/>
        <v>-310.20000000000005</v>
      </c>
      <c r="G18" s="46">
        <v>815.2</v>
      </c>
      <c r="H18" s="68">
        <f t="shared" si="1"/>
        <v>844.9</v>
      </c>
      <c r="I18" s="72">
        <f t="shared" si="2"/>
        <v>3.6432777232580878E-2</v>
      </c>
    </row>
    <row r="19" spans="1:9" ht="16.5" x14ac:dyDescent="0.3">
      <c r="A19" s="37"/>
      <c r="B19" s="34" t="s">
        <v>8</v>
      </c>
      <c r="C19" s="15" t="s">
        <v>167</v>
      </c>
      <c r="D19" s="47">
        <v>2804.2222222222222</v>
      </c>
      <c r="E19" s="83">
        <v>3666.6</v>
      </c>
      <c r="F19" s="71">
        <f t="shared" si="0"/>
        <v>-862.37777777777774</v>
      </c>
      <c r="G19" s="46">
        <v>2796.0509259259261</v>
      </c>
      <c r="H19" s="68">
        <f t="shared" si="1"/>
        <v>3235.411111111111</v>
      </c>
      <c r="I19" s="72">
        <f t="shared" si="2"/>
        <v>0.15713597385201009</v>
      </c>
    </row>
    <row r="20" spans="1:9" ht="16.5" x14ac:dyDescent="0.3">
      <c r="A20" s="37"/>
      <c r="B20" s="34" t="s">
        <v>9</v>
      </c>
      <c r="C20" s="15" t="s">
        <v>168</v>
      </c>
      <c r="D20" s="47">
        <v>1673.8</v>
      </c>
      <c r="E20" s="83">
        <v>1750</v>
      </c>
      <c r="F20" s="71">
        <f t="shared" si="0"/>
        <v>-76.200000000000045</v>
      </c>
      <c r="G20" s="46">
        <v>1738.7943333333333</v>
      </c>
      <c r="H20" s="68">
        <f t="shared" si="1"/>
        <v>1711.9</v>
      </c>
      <c r="I20" s="72">
        <f t="shared" si="2"/>
        <v>-1.5467230837919597E-2</v>
      </c>
    </row>
    <row r="21" spans="1:9" ht="16.5" x14ac:dyDescent="0.3">
      <c r="A21" s="37"/>
      <c r="B21" s="34" t="s">
        <v>10</v>
      </c>
      <c r="C21" s="15" t="s">
        <v>169</v>
      </c>
      <c r="D21" s="47">
        <v>1264.8</v>
      </c>
      <c r="E21" s="83">
        <v>1270</v>
      </c>
      <c r="F21" s="71">
        <f t="shared" si="0"/>
        <v>-5.2000000000000455</v>
      </c>
      <c r="G21" s="46">
        <v>1304.0390000000002</v>
      </c>
      <c r="H21" s="68">
        <f t="shared" si="1"/>
        <v>1267.4000000000001</v>
      </c>
      <c r="I21" s="72">
        <f t="shared" si="2"/>
        <v>-2.8096552327039389E-2</v>
      </c>
    </row>
    <row r="22" spans="1:9" ht="16.5" x14ac:dyDescent="0.3">
      <c r="A22" s="37"/>
      <c r="B22" s="34" t="s">
        <v>11</v>
      </c>
      <c r="C22" s="15" t="s">
        <v>170</v>
      </c>
      <c r="D22" s="47">
        <v>434.8</v>
      </c>
      <c r="E22" s="83">
        <v>446.6</v>
      </c>
      <c r="F22" s="71">
        <f t="shared" si="0"/>
        <v>-11.800000000000011</v>
      </c>
      <c r="G22" s="46">
        <v>390.14433333333329</v>
      </c>
      <c r="H22" s="68">
        <f t="shared" si="1"/>
        <v>440.70000000000005</v>
      </c>
      <c r="I22" s="72">
        <f t="shared" si="2"/>
        <v>0.12958195813002563</v>
      </c>
    </row>
    <row r="23" spans="1:9" ht="16.5" x14ac:dyDescent="0.3">
      <c r="A23" s="37"/>
      <c r="B23" s="34" t="s">
        <v>12</v>
      </c>
      <c r="C23" s="15" t="s">
        <v>171</v>
      </c>
      <c r="D23" s="47">
        <v>559.79999999999995</v>
      </c>
      <c r="E23" s="83">
        <v>500</v>
      </c>
      <c r="F23" s="71">
        <f t="shared" si="0"/>
        <v>59.799999999999955</v>
      </c>
      <c r="G23" s="46">
        <v>596.9</v>
      </c>
      <c r="H23" s="68">
        <f t="shared" si="1"/>
        <v>529.9</v>
      </c>
      <c r="I23" s="72">
        <f t="shared" si="2"/>
        <v>-0.11224660747193835</v>
      </c>
    </row>
    <row r="24" spans="1:9" ht="16.5" x14ac:dyDescent="0.3">
      <c r="A24" s="37"/>
      <c r="B24" s="34" t="s">
        <v>13</v>
      </c>
      <c r="C24" s="15" t="s">
        <v>172</v>
      </c>
      <c r="D24" s="47">
        <v>524.79999999999995</v>
      </c>
      <c r="E24" s="83">
        <v>480</v>
      </c>
      <c r="F24" s="71">
        <f t="shared" si="0"/>
        <v>44.799999999999955</v>
      </c>
      <c r="G24" s="46">
        <v>586.84433333333322</v>
      </c>
      <c r="H24" s="68">
        <f t="shared" si="1"/>
        <v>502.4</v>
      </c>
      <c r="I24" s="72">
        <f t="shared" si="2"/>
        <v>-0.14389562706294048</v>
      </c>
    </row>
    <row r="25" spans="1:9" ht="16.5" x14ac:dyDescent="0.3">
      <c r="A25" s="37"/>
      <c r="B25" s="34" t="s">
        <v>14</v>
      </c>
      <c r="C25" s="15" t="s">
        <v>173</v>
      </c>
      <c r="D25" s="47">
        <v>517.29999999999995</v>
      </c>
      <c r="E25" s="83">
        <v>495</v>
      </c>
      <c r="F25" s="71">
        <f t="shared" si="0"/>
        <v>22.299999999999955</v>
      </c>
      <c r="G25" s="46">
        <v>530.1776666666666</v>
      </c>
      <c r="H25" s="68">
        <f t="shared" si="1"/>
        <v>506.15</v>
      </c>
      <c r="I25" s="72">
        <f t="shared" si="2"/>
        <v>-4.5320027940319293E-2</v>
      </c>
    </row>
    <row r="26" spans="1:9" ht="16.5" x14ac:dyDescent="0.3">
      <c r="A26" s="37"/>
      <c r="B26" s="34" t="s">
        <v>15</v>
      </c>
      <c r="C26" s="15" t="s">
        <v>174</v>
      </c>
      <c r="D26" s="47">
        <v>1759.8</v>
      </c>
      <c r="E26" s="83">
        <v>1420</v>
      </c>
      <c r="F26" s="71">
        <f t="shared" si="0"/>
        <v>339.79999999999995</v>
      </c>
      <c r="G26" s="46">
        <v>1259.3443333333335</v>
      </c>
      <c r="H26" s="68">
        <f t="shared" si="1"/>
        <v>1589.9</v>
      </c>
      <c r="I26" s="72">
        <f t="shared" si="2"/>
        <v>0.26248235523617708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510</v>
      </c>
      <c r="F27" s="71">
        <f t="shared" si="0"/>
        <v>64.799999999999955</v>
      </c>
      <c r="G27" s="46">
        <v>556.27766666666662</v>
      </c>
      <c r="H27" s="68">
        <f t="shared" si="1"/>
        <v>542.4</v>
      </c>
      <c r="I27" s="72">
        <f t="shared" si="2"/>
        <v>-2.4947373404049372E-2</v>
      </c>
    </row>
    <row r="28" spans="1:9" ht="16.5" x14ac:dyDescent="0.3">
      <c r="A28" s="37"/>
      <c r="B28" s="34" t="s">
        <v>17</v>
      </c>
      <c r="C28" s="15" t="s">
        <v>176</v>
      </c>
      <c r="D28" s="47">
        <v>1138.8</v>
      </c>
      <c r="E28" s="83">
        <v>1302</v>
      </c>
      <c r="F28" s="71">
        <f t="shared" si="0"/>
        <v>-163.20000000000005</v>
      </c>
      <c r="G28" s="46">
        <v>958.06666666666661</v>
      </c>
      <c r="H28" s="68">
        <f t="shared" si="1"/>
        <v>1220.4000000000001</v>
      </c>
      <c r="I28" s="72">
        <f t="shared" si="2"/>
        <v>0.27381532252452873</v>
      </c>
    </row>
    <row r="29" spans="1:9" ht="16.5" x14ac:dyDescent="0.3">
      <c r="A29" s="37"/>
      <c r="B29" s="34" t="s">
        <v>18</v>
      </c>
      <c r="C29" s="15" t="s">
        <v>177</v>
      </c>
      <c r="D29" s="47">
        <v>1233</v>
      </c>
      <c r="E29" s="83">
        <v>1375</v>
      </c>
      <c r="F29" s="71">
        <f t="shared" si="0"/>
        <v>-142</v>
      </c>
      <c r="G29" s="46">
        <v>1710.7833333333333</v>
      </c>
      <c r="H29" s="68">
        <f t="shared" si="1"/>
        <v>1304</v>
      </c>
      <c r="I29" s="72">
        <f t="shared" si="2"/>
        <v>-0.2377760674934484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1239.8</v>
      </c>
      <c r="E30" s="95">
        <v>1500</v>
      </c>
      <c r="F30" s="74">
        <f t="shared" si="0"/>
        <v>-260.20000000000005</v>
      </c>
      <c r="G30" s="49">
        <v>877.58333333333326</v>
      </c>
      <c r="H30" s="107">
        <f t="shared" si="1"/>
        <v>1369.9</v>
      </c>
      <c r="I30" s="75">
        <f t="shared" si="2"/>
        <v>0.56099135884531404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2500</v>
      </c>
      <c r="E32" s="83">
        <v>2683.2</v>
      </c>
      <c r="F32" s="67">
        <f>D32-E32</f>
        <v>-183.19999999999982</v>
      </c>
      <c r="G32" s="54">
        <v>2133.15</v>
      </c>
      <c r="H32" s="68">
        <f>AVERAGE(D32:E32)</f>
        <v>2591.6</v>
      </c>
      <c r="I32" s="78">
        <f t="shared" si="2"/>
        <v>0.21491690692168849</v>
      </c>
    </row>
    <row r="33" spans="1:9" ht="16.5" x14ac:dyDescent="0.3">
      <c r="A33" s="37"/>
      <c r="B33" s="34" t="s">
        <v>27</v>
      </c>
      <c r="C33" s="15" t="s">
        <v>180</v>
      </c>
      <c r="D33" s="47">
        <v>2149.8000000000002</v>
      </c>
      <c r="E33" s="83">
        <v>2583.1999999999998</v>
      </c>
      <c r="F33" s="79">
        <f>D33-E33</f>
        <v>-433.39999999999964</v>
      </c>
      <c r="G33" s="46">
        <v>1940.5223333333336</v>
      </c>
      <c r="H33" s="68">
        <f>AVERAGE(D33:E33)</f>
        <v>2366.5</v>
      </c>
      <c r="I33" s="72">
        <f t="shared" si="2"/>
        <v>0.21951701320280248</v>
      </c>
    </row>
    <row r="34" spans="1:9" ht="16.5" x14ac:dyDescent="0.3">
      <c r="A34" s="37"/>
      <c r="B34" s="39" t="s">
        <v>28</v>
      </c>
      <c r="C34" s="15" t="s">
        <v>181</v>
      </c>
      <c r="D34" s="47">
        <v>1155</v>
      </c>
      <c r="E34" s="83">
        <v>1116.5999999999999</v>
      </c>
      <c r="F34" s="71">
        <f>D34-E34</f>
        <v>38.400000000000091</v>
      </c>
      <c r="G34" s="46">
        <v>1210.9666666666667</v>
      </c>
      <c r="H34" s="68">
        <f>AVERAGE(D34:E34)</f>
        <v>1135.8</v>
      </c>
      <c r="I34" s="72">
        <f t="shared" si="2"/>
        <v>-6.2071623221118179E-2</v>
      </c>
    </row>
    <row r="35" spans="1:9" ht="16.5" x14ac:dyDescent="0.3">
      <c r="A35" s="37"/>
      <c r="B35" s="34" t="s">
        <v>29</v>
      </c>
      <c r="C35" s="15" t="s">
        <v>182</v>
      </c>
      <c r="D35" s="47">
        <v>1431.6666666666667</v>
      </c>
      <c r="E35" s="83">
        <v>1230</v>
      </c>
      <c r="F35" s="79">
        <f>D35-E35</f>
        <v>201.66666666666674</v>
      </c>
      <c r="G35" s="46">
        <v>1325.2556666666667</v>
      </c>
      <c r="H35" s="68">
        <f>AVERAGE(D35:E35)</f>
        <v>1330.8333333333335</v>
      </c>
      <c r="I35" s="72">
        <f t="shared" si="2"/>
        <v>4.2087476454229838E-3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1139.8</v>
      </c>
      <c r="E36" s="83">
        <v>1113.2</v>
      </c>
      <c r="F36" s="71">
        <f>D36-E36</f>
        <v>26.599999999999909</v>
      </c>
      <c r="G36" s="49">
        <v>1318.761</v>
      </c>
      <c r="H36" s="68">
        <f>AVERAGE(D36:E36)</f>
        <v>1126.5</v>
      </c>
      <c r="I36" s="80">
        <f t="shared" si="2"/>
        <v>-0.14578911569268424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28191.111111111109</v>
      </c>
      <c r="E38" s="84">
        <v>26166.6</v>
      </c>
      <c r="F38" s="67">
        <f>D38-E38</f>
        <v>2024.5111111111109</v>
      </c>
      <c r="G38" s="46">
        <v>26657.077777777777</v>
      </c>
      <c r="H38" s="67">
        <f>AVERAGE(D38:E38)</f>
        <v>27178.855555555554</v>
      </c>
      <c r="I38" s="78">
        <f t="shared" si="2"/>
        <v>1.9573705044772335E-2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14587.555555555555</v>
      </c>
      <c r="E39" s="85">
        <v>16300</v>
      </c>
      <c r="F39" s="74">
        <f>D39-E39</f>
        <v>-1712.4444444444453</v>
      </c>
      <c r="G39" s="46">
        <v>14984.577777777777</v>
      </c>
      <c r="H39" s="81">
        <f>AVERAGE(D39:E39)</f>
        <v>15443.777777777777</v>
      </c>
      <c r="I39" s="75">
        <f t="shared" si="2"/>
        <v>3.0644840769620964E-2</v>
      </c>
    </row>
    <row r="40" spans="1:9" ht="15.75" customHeight="1" thickBot="1" x14ac:dyDescent="0.25">
      <c r="A40" s="159"/>
      <c r="B40" s="160"/>
      <c r="C40" s="161"/>
      <c r="D40" s="86">
        <f>SUM(D15:D39)</f>
        <v>70977.85555555555</v>
      </c>
      <c r="E40" s="86">
        <f>SUM(E15:E39)</f>
        <v>73216.2</v>
      </c>
      <c r="F40" s="86">
        <f>SUM(F15:F39)</f>
        <v>-2238.3444444444444</v>
      </c>
      <c r="G40" s="86">
        <f>SUM(G15:G39)</f>
        <v>69329.995148148155</v>
      </c>
      <c r="H40" s="86">
        <f>AVERAGE(D40:E40)</f>
        <v>72097.027777777781</v>
      </c>
      <c r="I40" s="75">
        <f>(H40-G40)/G40</f>
        <v>3.9911046059023632E-2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221</v>
      </c>
      <c r="F13" s="166" t="s">
        <v>226</v>
      </c>
      <c r="G13" s="149" t="s">
        <v>197</v>
      </c>
      <c r="H13" s="166" t="s">
        <v>218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1676.5556666666666</v>
      </c>
      <c r="F16" s="42">
        <v>1532.6999999999998</v>
      </c>
      <c r="G16" s="21">
        <f>(F16-E16)/E16</f>
        <v>-8.5804288832640505E-2</v>
      </c>
      <c r="H16" s="42">
        <v>1523.8</v>
      </c>
      <c r="I16" s="21">
        <f>(F16-H16)/H16</f>
        <v>5.8406615041343111E-3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2407.6999999999998</v>
      </c>
      <c r="F17" s="46">
        <v>2760.2</v>
      </c>
      <c r="G17" s="21">
        <f t="shared" ref="G17:G80" si="0">(F17-E17)/E17</f>
        <v>0.14640528305021391</v>
      </c>
      <c r="H17" s="46">
        <v>2541</v>
      </c>
      <c r="I17" s="21">
        <f t="shared" ref="I17:I31" si="1">(F17-H17)/H17</f>
        <v>8.6265249901613467E-2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1555.2223333333332</v>
      </c>
      <c r="F18" s="46">
        <v>1564.9</v>
      </c>
      <c r="G18" s="21">
        <f t="shared" si="0"/>
        <v>6.2226901319791606E-3</v>
      </c>
      <c r="H18" s="46">
        <v>1572.4</v>
      </c>
      <c r="I18" s="21">
        <f t="shared" si="1"/>
        <v>-4.7697786822691428E-3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815.2</v>
      </c>
      <c r="F19" s="46">
        <v>844.9</v>
      </c>
      <c r="G19" s="21">
        <f t="shared" si="0"/>
        <v>3.6432777232580878E-2</v>
      </c>
      <c r="H19" s="46">
        <v>751</v>
      </c>
      <c r="I19" s="21">
        <f t="shared" si="1"/>
        <v>0.1250332889480692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2796.0509259259261</v>
      </c>
      <c r="F20" s="46">
        <v>3235.411111111111</v>
      </c>
      <c r="G20" s="21">
        <f>(F20-E20)/E20</f>
        <v>0.15713597385201009</v>
      </c>
      <c r="H20" s="46">
        <v>2849.8555555555558</v>
      </c>
      <c r="I20" s="21">
        <f t="shared" si="1"/>
        <v>0.13528950785030028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1738.7943333333333</v>
      </c>
      <c r="F21" s="46">
        <v>1711.9</v>
      </c>
      <c r="G21" s="21">
        <f t="shared" si="0"/>
        <v>-1.5467230837919597E-2</v>
      </c>
      <c r="H21" s="46">
        <v>1712.6999999999998</v>
      </c>
      <c r="I21" s="21">
        <f t="shared" si="1"/>
        <v>-4.6709873299452748E-4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1304.0390000000002</v>
      </c>
      <c r="F22" s="46">
        <v>1267.4000000000001</v>
      </c>
      <c r="G22" s="21">
        <f t="shared" si="0"/>
        <v>-2.8096552327039389E-2</v>
      </c>
      <c r="H22" s="46">
        <v>1280.6999999999998</v>
      </c>
      <c r="I22" s="21">
        <f t="shared" si="1"/>
        <v>-1.0384945732802162E-2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390.14433333333329</v>
      </c>
      <c r="F23" s="46">
        <v>440.70000000000005</v>
      </c>
      <c r="G23" s="21">
        <f t="shared" si="0"/>
        <v>0.12958195813002563</v>
      </c>
      <c r="H23" s="46">
        <v>388.3</v>
      </c>
      <c r="I23" s="21">
        <f t="shared" si="1"/>
        <v>0.13494720576873559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596.9</v>
      </c>
      <c r="F24" s="46">
        <v>529.9</v>
      </c>
      <c r="G24" s="21">
        <f t="shared" si="0"/>
        <v>-0.11224660747193835</v>
      </c>
      <c r="H24" s="46">
        <v>501.77499999999998</v>
      </c>
      <c r="I24" s="21">
        <f t="shared" si="1"/>
        <v>5.6051018882965473E-2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586.84433333333322</v>
      </c>
      <c r="F25" s="46">
        <v>502.4</v>
      </c>
      <c r="G25" s="21">
        <f t="shared" si="0"/>
        <v>-0.14389562706294048</v>
      </c>
      <c r="H25" s="46">
        <v>522.4</v>
      </c>
      <c r="I25" s="21">
        <f t="shared" si="1"/>
        <v>-3.8284839203675348E-2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530.1776666666666</v>
      </c>
      <c r="F26" s="46">
        <v>506.15</v>
      </c>
      <c r="G26" s="21">
        <f t="shared" si="0"/>
        <v>-4.5320027940319293E-2</v>
      </c>
      <c r="H26" s="46">
        <v>458.75</v>
      </c>
      <c r="I26" s="21">
        <f t="shared" si="1"/>
        <v>0.10332425068119885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1259.3443333333335</v>
      </c>
      <c r="F27" s="46">
        <v>1589.9</v>
      </c>
      <c r="G27" s="21">
        <f t="shared" si="0"/>
        <v>0.26248235523617708</v>
      </c>
      <c r="H27" s="46">
        <v>1687.4</v>
      </c>
      <c r="I27" s="21">
        <f t="shared" si="1"/>
        <v>-5.7781201848998459E-2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556.27766666666662</v>
      </c>
      <c r="F28" s="46">
        <v>542.4</v>
      </c>
      <c r="G28" s="21">
        <f t="shared" si="0"/>
        <v>-2.4947373404049372E-2</v>
      </c>
      <c r="H28" s="46">
        <v>485</v>
      </c>
      <c r="I28" s="21">
        <f t="shared" si="1"/>
        <v>0.11835051546391748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958.06666666666661</v>
      </c>
      <c r="F29" s="46">
        <v>1220.4000000000001</v>
      </c>
      <c r="G29" s="21">
        <f t="shared" si="0"/>
        <v>0.27381532252452873</v>
      </c>
      <c r="H29" s="46">
        <v>1189.5999999999999</v>
      </c>
      <c r="I29" s="21">
        <f t="shared" si="1"/>
        <v>2.5891055817081527E-2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1710.7833333333333</v>
      </c>
      <c r="F30" s="46">
        <v>1304</v>
      </c>
      <c r="G30" s="21">
        <f t="shared" si="0"/>
        <v>-0.2377760674934484</v>
      </c>
      <c r="H30" s="46">
        <v>1191.5</v>
      </c>
      <c r="I30" s="21">
        <f t="shared" si="1"/>
        <v>9.4418799832144351E-2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877.58333333333326</v>
      </c>
      <c r="F31" s="49">
        <v>1369.9</v>
      </c>
      <c r="G31" s="23">
        <f t="shared" si="0"/>
        <v>0.56099135884531404</v>
      </c>
      <c r="H31" s="49">
        <v>1236.9000000000001</v>
      </c>
      <c r="I31" s="23">
        <f t="shared" si="1"/>
        <v>0.1075268817204301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2133.15</v>
      </c>
      <c r="F33" s="54">
        <v>2591.6</v>
      </c>
      <c r="G33" s="21">
        <f t="shared" si="0"/>
        <v>0.21491690692168849</v>
      </c>
      <c r="H33" s="54">
        <v>2456.6</v>
      </c>
      <c r="I33" s="21">
        <f>(F33-H33)/H33</f>
        <v>5.4954001465440043E-2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1940.5223333333336</v>
      </c>
      <c r="F34" s="46">
        <v>2366.5</v>
      </c>
      <c r="G34" s="21">
        <f t="shared" si="0"/>
        <v>0.21951701320280248</v>
      </c>
      <c r="H34" s="46">
        <v>2236</v>
      </c>
      <c r="I34" s="21">
        <f>(F34-H34)/H34</f>
        <v>5.836314847942755E-2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1210.9666666666667</v>
      </c>
      <c r="F35" s="46">
        <v>1135.8</v>
      </c>
      <c r="G35" s="21">
        <f t="shared" si="0"/>
        <v>-6.2071623221118179E-2</v>
      </c>
      <c r="H35" s="46">
        <v>1109.55</v>
      </c>
      <c r="I35" s="21">
        <f>(F35-H35)/H35</f>
        <v>2.3658239826956876E-2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1325.2556666666667</v>
      </c>
      <c r="F36" s="46">
        <v>1330.8333333333335</v>
      </c>
      <c r="G36" s="21">
        <f t="shared" si="0"/>
        <v>4.2087476454229838E-3</v>
      </c>
      <c r="H36" s="46">
        <v>1373.3333333333335</v>
      </c>
      <c r="I36" s="21">
        <f>(F36-H36)/H36</f>
        <v>-3.0946601941747569E-2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1318.761</v>
      </c>
      <c r="F37" s="49">
        <v>1126.5</v>
      </c>
      <c r="G37" s="23">
        <f t="shared" si="0"/>
        <v>-0.14578911569268424</v>
      </c>
      <c r="H37" s="49">
        <v>1267.3499999999999</v>
      </c>
      <c r="I37" s="23">
        <f>(F37-H37)/H37</f>
        <v>-0.11113741271156344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26657.077777777777</v>
      </c>
      <c r="F39" s="46">
        <v>27178.855555555554</v>
      </c>
      <c r="G39" s="21">
        <f t="shared" si="0"/>
        <v>1.9573705044772335E-2</v>
      </c>
      <c r="H39" s="46">
        <v>26328.855555555554</v>
      </c>
      <c r="I39" s="21">
        <f t="shared" ref="I39:I44" si="2">(F39-H39)/H39</f>
        <v>3.2283970649861563E-2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14984.577777777777</v>
      </c>
      <c r="F40" s="46">
        <v>15443.777777777777</v>
      </c>
      <c r="G40" s="21">
        <f t="shared" si="0"/>
        <v>3.0644840769620964E-2</v>
      </c>
      <c r="H40" s="46">
        <v>15093.777777777777</v>
      </c>
      <c r="I40" s="21">
        <f t="shared" si="2"/>
        <v>2.3188363122405114E-2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10384.083333333334</v>
      </c>
      <c r="F41" s="57">
        <v>10479.75</v>
      </c>
      <c r="G41" s="21">
        <f t="shared" si="0"/>
        <v>9.2128176937459789E-3</v>
      </c>
      <c r="H41" s="57">
        <v>10323.5</v>
      </c>
      <c r="I41" s="21">
        <f t="shared" si="2"/>
        <v>1.513537075604204E-2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6074.3</v>
      </c>
      <c r="F42" s="47">
        <v>5983.2</v>
      </c>
      <c r="G42" s="21">
        <f t="shared" si="0"/>
        <v>-1.499761289366682E-2</v>
      </c>
      <c r="H42" s="47">
        <v>5983.2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9968.3333333333339</v>
      </c>
      <c r="G43" s="21">
        <f t="shared" si="0"/>
        <v>-2.3884589662766969E-5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12166.666666666666</v>
      </c>
      <c r="F44" s="50">
        <v>12775</v>
      </c>
      <c r="G44" s="31">
        <f t="shared" si="0"/>
        <v>5.0000000000000051E-2</v>
      </c>
      <c r="H44" s="50">
        <v>12830</v>
      </c>
      <c r="I44" s="31">
        <f t="shared" si="2"/>
        <v>-4.2868277474668749E-3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7075.3703703703713</v>
      </c>
      <c r="F46" s="43">
        <v>6517.5555555555557</v>
      </c>
      <c r="G46" s="21">
        <f t="shared" si="0"/>
        <v>-7.8838956212212541E-2</v>
      </c>
      <c r="H46" s="43">
        <v>6351.1111111111113</v>
      </c>
      <c r="I46" s="21">
        <f t="shared" ref="I46:I51" si="3">(F46-H46)/H46</f>
        <v>2.6207137858642392E-2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6035.25925925926</v>
      </c>
      <c r="F47" s="47">
        <v>6144.2222222222226</v>
      </c>
      <c r="G47" s="21">
        <f t="shared" si="0"/>
        <v>1.805439638666595E-2</v>
      </c>
      <c r="H47" s="47">
        <v>6144.2222222222226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18075.441619047619</v>
      </c>
      <c r="F49" s="47">
        <v>18816.34888888889</v>
      </c>
      <c r="G49" s="21">
        <f t="shared" si="0"/>
        <v>4.0989718838211647E-2</v>
      </c>
      <c r="H49" s="47">
        <v>18816.349111111111</v>
      </c>
      <c r="I49" s="21">
        <f t="shared" si="3"/>
        <v>-1.181006048211618E-8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1952.25</v>
      </c>
      <c r="F50" s="47">
        <v>2291.6666666666665</v>
      </c>
      <c r="G50" s="21">
        <f t="shared" si="0"/>
        <v>0.17385922226490794</v>
      </c>
      <c r="H50" s="47">
        <v>2310.7142857142858</v>
      </c>
      <c r="I50" s="21">
        <f t="shared" si="3"/>
        <v>-8.2431736218445042E-3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24020.888888888891</v>
      </c>
      <c r="F51" s="50">
        <v>27101</v>
      </c>
      <c r="G51" s="31">
        <f t="shared" si="0"/>
        <v>0.12822635853978936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3577.875</v>
      </c>
      <c r="G54" s="21">
        <f t="shared" si="0"/>
        <v>-9.5087046326349997E-2</v>
      </c>
      <c r="H54" s="70">
        <v>3203.125</v>
      </c>
      <c r="I54" s="21">
        <f t="shared" si="4"/>
        <v>0.11699512195121951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2187.5</v>
      </c>
      <c r="G55" s="21">
        <f t="shared" si="0"/>
        <v>6.8376068376068383E-2</v>
      </c>
      <c r="H55" s="70">
        <v>2187.5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4661.8518518518513</v>
      </c>
      <c r="F58" s="50">
        <v>4191.625</v>
      </c>
      <c r="G58" s="29">
        <f t="shared" si="0"/>
        <v>-0.10086696591721607</v>
      </c>
      <c r="H58" s="50">
        <v>4428.1111111111113</v>
      </c>
      <c r="I58" s="29">
        <f t="shared" si="4"/>
        <v>-5.3405640729681625E-2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5236.458333333333</v>
      </c>
      <c r="F59" s="68">
        <v>5165</v>
      </c>
      <c r="G59" s="21">
        <f t="shared" si="0"/>
        <v>-1.3646309926397397E-2</v>
      </c>
      <c r="H59" s="68">
        <v>5165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4790.5</v>
      </c>
      <c r="F60" s="70">
        <v>5010</v>
      </c>
      <c r="G60" s="21">
        <f t="shared" si="0"/>
        <v>4.5819851790001045E-2</v>
      </c>
      <c r="H60" s="70">
        <v>5010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19187.416666666668</v>
      </c>
      <c r="F61" s="73">
        <v>21405</v>
      </c>
      <c r="G61" s="29">
        <f t="shared" si="0"/>
        <v>0.11557487763247608</v>
      </c>
      <c r="H61" s="73">
        <v>21405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6430.5</v>
      </c>
      <c r="G63" s="21">
        <f t="shared" si="0"/>
        <v>-3.2550569634968614E-3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10658.75</v>
      </c>
      <c r="G65" s="21">
        <f t="shared" si="0"/>
        <v>-0.1236382322713258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7101.666666666667</v>
      </c>
      <c r="F66" s="46">
        <v>7921.5</v>
      </c>
      <c r="G66" s="21">
        <f t="shared" si="0"/>
        <v>0.11544238441680352</v>
      </c>
      <c r="H66" s="46">
        <v>7921.5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3597.4666666666672</v>
      </c>
      <c r="F67" s="46">
        <v>3827.5555555555557</v>
      </c>
      <c r="G67" s="21">
        <f t="shared" si="0"/>
        <v>6.3958588142272843E-2</v>
      </c>
      <c r="H67" s="46">
        <v>3827.5555555555557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3412.3809523809523</v>
      </c>
      <c r="F68" s="58">
        <v>3659.1666666666665</v>
      </c>
      <c r="G68" s="31">
        <f t="shared" si="0"/>
        <v>7.2320680993580785E-2</v>
      </c>
      <c r="H68" s="58">
        <v>3640</v>
      </c>
      <c r="I68" s="31">
        <f t="shared" si="5"/>
        <v>5.2655677655677243E-3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3623.9666666666667</v>
      </c>
      <c r="F70" s="43">
        <v>3725.8</v>
      </c>
      <c r="G70" s="21">
        <f t="shared" si="0"/>
        <v>2.809996412770541E-2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2647.2222222222222</v>
      </c>
      <c r="F71" s="47">
        <v>2780.3333333333335</v>
      </c>
      <c r="G71" s="21">
        <f t="shared" si="0"/>
        <v>5.028331584470102E-2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1311.6666666666667</v>
      </c>
      <c r="F72" s="47">
        <v>1323.7777777777778</v>
      </c>
      <c r="G72" s="21">
        <f t="shared" si="0"/>
        <v>9.2333756882676636E-3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2073.5</v>
      </c>
      <c r="F73" s="47">
        <v>2194.75</v>
      </c>
      <c r="G73" s="21">
        <f t="shared" si="0"/>
        <v>5.8476006751868821E-2</v>
      </c>
      <c r="H73" s="47">
        <v>2218.3000000000002</v>
      </c>
      <c r="I73" s="21">
        <f t="shared" si="5"/>
        <v>-1.0616237659469044E-2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1642</v>
      </c>
      <c r="F74" s="50">
        <v>1610.5</v>
      </c>
      <c r="G74" s="21">
        <f t="shared" si="0"/>
        <v>-1.9183922046285017E-2</v>
      </c>
      <c r="H74" s="50">
        <v>1610.5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1444.4333333333334</v>
      </c>
      <c r="F77" s="32">
        <v>1266.6666666666667</v>
      </c>
      <c r="G77" s="21">
        <f t="shared" si="0"/>
        <v>-0.12307017746290355</v>
      </c>
      <c r="H77" s="32">
        <v>1266.6666666666667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859.33333333333337</v>
      </c>
      <c r="F78" s="47">
        <v>831</v>
      </c>
      <c r="G78" s="21">
        <f t="shared" si="0"/>
        <v>-3.2971295577967456E-2</v>
      </c>
      <c r="H78" s="47">
        <v>831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1441.1111111111111</v>
      </c>
      <c r="F79" s="47">
        <v>1531.3</v>
      </c>
      <c r="G79" s="21">
        <f t="shared" si="0"/>
        <v>6.2582883577486495E-2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1739.5</v>
      </c>
      <c r="F80" s="61">
        <v>1932.8</v>
      </c>
      <c r="G80" s="21">
        <f t="shared" si="0"/>
        <v>0.11112388617418796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8583.3333333333339</v>
      </c>
      <c r="F81" s="61">
        <v>8830</v>
      </c>
      <c r="G81" s="21">
        <f t="shared" ref="G81:G82" si="7">(F81-E81)/E81</f>
        <v>2.8737864077669831E-2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3932</v>
      </c>
      <c r="F82" s="50">
        <v>3967.3</v>
      </c>
      <c r="G82" s="23">
        <f t="shared" si="7"/>
        <v>8.9776195320448067E-3</v>
      </c>
      <c r="H82" s="50">
        <v>3967.3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5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7.3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226</v>
      </c>
      <c r="G13" s="149" t="s">
        <v>196</v>
      </c>
      <c r="H13" s="166" t="s">
        <v>218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15</v>
      </c>
      <c r="C16" s="14" t="s">
        <v>95</v>
      </c>
      <c r="D16" s="11" t="s">
        <v>82</v>
      </c>
      <c r="E16" s="42">
        <v>1259.3443333333335</v>
      </c>
      <c r="F16" s="42">
        <v>1589.9</v>
      </c>
      <c r="G16" s="21">
        <f t="shared" ref="G16:G31" si="0">(F16-E16)/E16</f>
        <v>0.26248235523617708</v>
      </c>
      <c r="H16" s="42">
        <v>1687.4</v>
      </c>
      <c r="I16" s="21">
        <f t="shared" ref="I16:I31" si="1">(F16-H16)/H16</f>
        <v>-5.7781201848998459E-2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586.84433333333322</v>
      </c>
      <c r="F17" s="46">
        <v>502.4</v>
      </c>
      <c r="G17" s="21">
        <f t="shared" si="0"/>
        <v>-0.14389562706294048</v>
      </c>
      <c r="H17" s="46">
        <v>522.4</v>
      </c>
      <c r="I17" s="21">
        <f t="shared" si="1"/>
        <v>-3.8284839203675348E-2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1304.0390000000002</v>
      </c>
      <c r="F18" s="46">
        <v>1267.4000000000001</v>
      </c>
      <c r="G18" s="21">
        <f t="shared" si="0"/>
        <v>-2.8096552327039389E-2</v>
      </c>
      <c r="H18" s="46">
        <v>1280.6999999999998</v>
      </c>
      <c r="I18" s="21">
        <f t="shared" si="1"/>
        <v>-1.0384945732802162E-2</v>
      </c>
    </row>
    <row r="19" spans="1:9" ht="16.5" x14ac:dyDescent="0.3">
      <c r="A19" s="37"/>
      <c r="B19" s="34" t="s">
        <v>6</v>
      </c>
      <c r="C19" s="15" t="s">
        <v>86</v>
      </c>
      <c r="D19" s="11" t="s">
        <v>161</v>
      </c>
      <c r="E19" s="46">
        <v>1555.2223333333332</v>
      </c>
      <c r="F19" s="46">
        <v>1564.9</v>
      </c>
      <c r="G19" s="21">
        <f t="shared" si="0"/>
        <v>6.2226901319791606E-3</v>
      </c>
      <c r="H19" s="46">
        <v>1572.4</v>
      </c>
      <c r="I19" s="21">
        <f t="shared" si="1"/>
        <v>-4.7697786822691428E-3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1738.7943333333333</v>
      </c>
      <c r="F20" s="46">
        <v>1711.9</v>
      </c>
      <c r="G20" s="21">
        <f t="shared" si="0"/>
        <v>-1.5467230837919597E-2</v>
      </c>
      <c r="H20" s="46">
        <v>1712.6999999999998</v>
      </c>
      <c r="I20" s="21">
        <f t="shared" si="1"/>
        <v>-4.6709873299452748E-4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1676.5556666666666</v>
      </c>
      <c r="F21" s="46">
        <v>1532.6999999999998</v>
      </c>
      <c r="G21" s="21">
        <f t="shared" si="0"/>
        <v>-8.5804288832640505E-2</v>
      </c>
      <c r="H21" s="46">
        <v>1523.8</v>
      </c>
      <c r="I21" s="21">
        <f t="shared" si="1"/>
        <v>5.8406615041343111E-3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958.06666666666661</v>
      </c>
      <c r="F22" s="46">
        <v>1220.4000000000001</v>
      </c>
      <c r="G22" s="21">
        <f t="shared" si="0"/>
        <v>0.27381532252452873</v>
      </c>
      <c r="H22" s="46">
        <v>1189.5999999999999</v>
      </c>
      <c r="I22" s="21">
        <f t="shared" si="1"/>
        <v>2.5891055817081527E-2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596.9</v>
      </c>
      <c r="F23" s="46">
        <v>529.9</v>
      </c>
      <c r="G23" s="21">
        <f t="shared" si="0"/>
        <v>-0.11224660747193835</v>
      </c>
      <c r="H23" s="46">
        <v>501.77499999999998</v>
      </c>
      <c r="I23" s="21">
        <f t="shared" si="1"/>
        <v>5.6051018882965473E-2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2407.6999999999998</v>
      </c>
      <c r="F24" s="46">
        <v>2760.2</v>
      </c>
      <c r="G24" s="21">
        <f t="shared" si="0"/>
        <v>0.14640528305021391</v>
      </c>
      <c r="H24" s="46">
        <v>2541</v>
      </c>
      <c r="I24" s="21">
        <f t="shared" si="1"/>
        <v>8.6265249901613467E-2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1710.7833333333333</v>
      </c>
      <c r="F25" s="46">
        <v>1304</v>
      </c>
      <c r="G25" s="21">
        <f t="shared" si="0"/>
        <v>-0.2377760674934484</v>
      </c>
      <c r="H25" s="46">
        <v>1191.5</v>
      </c>
      <c r="I25" s="21">
        <f t="shared" si="1"/>
        <v>9.4418799832144351E-2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530.1776666666666</v>
      </c>
      <c r="F26" s="46">
        <v>506.15</v>
      </c>
      <c r="G26" s="21">
        <f t="shared" si="0"/>
        <v>-4.5320027940319293E-2</v>
      </c>
      <c r="H26" s="46">
        <v>458.75</v>
      </c>
      <c r="I26" s="21">
        <f t="shared" si="1"/>
        <v>0.10332425068119885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877.58333333333326</v>
      </c>
      <c r="F27" s="46">
        <v>1369.9</v>
      </c>
      <c r="G27" s="21">
        <f t="shared" si="0"/>
        <v>0.56099135884531404</v>
      </c>
      <c r="H27" s="46">
        <v>1236.9000000000001</v>
      </c>
      <c r="I27" s="21">
        <f t="shared" si="1"/>
        <v>0.1075268817204301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556.27766666666662</v>
      </c>
      <c r="F28" s="46">
        <v>542.4</v>
      </c>
      <c r="G28" s="21">
        <f t="shared" si="0"/>
        <v>-2.4947373404049372E-2</v>
      </c>
      <c r="H28" s="46">
        <v>485</v>
      </c>
      <c r="I28" s="21">
        <f t="shared" si="1"/>
        <v>0.11835051546391748</v>
      </c>
    </row>
    <row r="29" spans="1:9" ht="17.25" thickBot="1" x14ac:dyDescent="0.35">
      <c r="A29" s="38"/>
      <c r="B29" s="34" t="s">
        <v>7</v>
      </c>
      <c r="C29" s="15" t="s">
        <v>87</v>
      </c>
      <c r="D29" s="13" t="s">
        <v>161</v>
      </c>
      <c r="E29" s="46">
        <v>815.2</v>
      </c>
      <c r="F29" s="46">
        <v>844.9</v>
      </c>
      <c r="G29" s="21">
        <f t="shared" si="0"/>
        <v>3.6432777232580878E-2</v>
      </c>
      <c r="H29" s="46">
        <v>751</v>
      </c>
      <c r="I29" s="21">
        <f t="shared" si="1"/>
        <v>0.1250332889480692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390.14433333333329</v>
      </c>
      <c r="F30" s="46">
        <v>440.70000000000005</v>
      </c>
      <c r="G30" s="21">
        <f t="shared" si="0"/>
        <v>0.12958195813002563</v>
      </c>
      <c r="H30" s="46">
        <v>388.3</v>
      </c>
      <c r="I30" s="21">
        <f t="shared" si="1"/>
        <v>0.13494720576873559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2796.0509259259261</v>
      </c>
      <c r="F31" s="49">
        <v>3235.411111111111</v>
      </c>
      <c r="G31" s="23">
        <f t="shared" si="0"/>
        <v>0.15713597385201009</v>
      </c>
      <c r="H31" s="49">
        <v>2849.8555555555558</v>
      </c>
      <c r="I31" s="23">
        <f t="shared" si="1"/>
        <v>0.13528950785030028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19759.683925925925</v>
      </c>
      <c r="F32" s="107">
        <f>SUM(F16:F31)</f>
        <v>20923.161111111116</v>
      </c>
      <c r="G32" s="108">
        <f t="shared" ref="G32" si="2">(F32-E32)/E32</f>
        <v>5.8881366197292111E-2</v>
      </c>
      <c r="H32" s="107">
        <f>SUM(H16:H31)</f>
        <v>19893.080555555556</v>
      </c>
      <c r="I32" s="111">
        <f t="shared" ref="I32" si="3">(F32-H32)/H32</f>
        <v>5.1780846746125923E-2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1318.761</v>
      </c>
      <c r="F34" s="54">
        <v>1126.5</v>
      </c>
      <c r="G34" s="21">
        <f>(F34-E34)/E34</f>
        <v>-0.14578911569268424</v>
      </c>
      <c r="H34" s="54">
        <v>1267.3499999999999</v>
      </c>
      <c r="I34" s="21">
        <f>(F34-H34)/H34</f>
        <v>-0.11113741271156344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1325.2556666666667</v>
      </c>
      <c r="F35" s="46">
        <v>1330.8333333333335</v>
      </c>
      <c r="G35" s="21">
        <f>(F35-E35)/E35</f>
        <v>4.2087476454229838E-3</v>
      </c>
      <c r="H35" s="46">
        <v>1373.3333333333335</v>
      </c>
      <c r="I35" s="21">
        <f>(F35-H35)/H35</f>
        <v>-3.0946601941747569E-2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1210.9666666666667</v>
      </c>
      <c r="F36" s="46">
        <v>1135.8</v>
      </c>
      <c r="G36" s="21">
        <f>(F36-E36)/E36</f>
        <v>-6.2071623221118179E-2</v>
      </c>
      <c r="H36" s="46">
        <v>1109.55</v>
      </c>
      <c r="I36" s="21">
        <f>(F36-H36)/H36</f>
        <v>2.3658239826956876E-2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2133.15</v>
      </c>
      <c r="F37" s="46">
        <v>2591.6</v>
      </c>
      <c r="G37" s="21">
        <f>(F37-E37)/E37</f>
        <v>0.21491690692168849</v>
      </c>
      <c r="H37" s="46">
        <v>2456.6</v>
      </c>
      <c r="I37" s="21">
        <f>(F37-H37)/H37</f>
        <v>5.4954001465440043E-2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1940.5223333333336</v>
      </c>
      <c r="F38" s="49">
        <v>2366.5</v>
      </c>
      <c r="G38" s="23">
        <f>(F38-E38)/E38</f>
        <v>0.21951701320280248</v>
      </c>
      <c r="H38" s="49">
        <v>2236</v>
      </c>
      <c r="I38" s="23">
        <f>(F38-H38)/H38</f>
        <v>5.836314847942755E-2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7928.6556666666665</v>
      </c>
      <c r="F39" s="109">
        <f>SUM(F34:F38)</f>
        <v>8551.2333333333336</v>
      </c>
      <c r="G39" s="110">
        <f t="shared" ref="G39" si="4">(F39-E39)/E39</f>
        <v>7.852247503748748E-2</v>
      </c>
      <c r="H39" s="109">
        <f>SUM(H34:H38)</f>
        <v>8442.8333333333339</v>
      </c>
      <c r="I39" s="111">
        <f t="shared" ref="I39" si="5">(F39-H39)/H39</f>
        <v>1.2839291706970365E-2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12166.666666666666</v>
      </c>
      <c r="F41" s="46">
        <v>12775</v>
      </c>
      <c r="G41" s="21">
        <f t="shared" ref="G41:G46" si="6">(F41-E41)/E41</f>
        <v>5.0000000000000051E-2</v>
      </c>
      <c r="H41" s="46">
        <v>12830</v>
      </c>
      <c r="I41" s="21">
        <f t="shared" ref="I41:I46" si="7">(F41-H41)/H41</f>
        <v>-4.2868277474668749E-3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9968.5714285714294</v>
      </c>
      <c r="F42" s="46">
        <v>9968.3333333333339</v>
      </c>
      <c r="G42" s="21">
        <f t="shared" si="6"/>
        <v>-2.3884589662766969E-5</v>
      </c>
      <c r="H42" s="46">
        <v>9968.5714285714294</v>
      </c>
      <c r="I42" s="21">
        <f t="shared" si="7"/>
        <v>-2.3884589662766969E-5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6074.3</v>
      </c>
      <c r="F43" s="57">
        <v>5983.2</v>
      </c>
      <c r="G43" s="21">
        <f t="shared" si="6"/>
        <v>-1.499761289366682E-2</v>
      </c>
      <c r="H43" s="57">
        <v>5983.2</v>
      </c>
      <c r="I43" s="21">
        <f t="shared" si="7"/>
        <v>0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10384.083333333334</v>
      </c>
      <c r="F44" s="47">
        <v>10479.75</v>
      </c>
      <c r="G44" s="21">
        <f t="shared" si="6"/>
        <v>9.2128176937459789E-3</v>
      </c>
      <c r="H44" s="47">
        <v>10323.5</v>
      </c>
      <c r="I44" s="21">
        <f t="shared" si="7"/>
        <v>1.513537075604204E-2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14984.577777777777</v>
      </c>
      <c r="F45" s="47">
        <v>15443.777777777777</v>
      </c>
      <c r="G45" s="21">
        <f t="shared" si="6"/>
        <v>3.0644840769620964E-2</v>
      </c>
      <c r="H45" s="47">
        <v>15093.777777777777</v>
      </c>
      <c r="I45" s="21">
        <f t="shared" si="7"/>
        <v>2.3188363122405114E-2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26657.077777777777</v>
      </c>
      <c r="F46" s="50">
        <v>27178.855555555554</v>
      </c>
      <c r="G46" s="31">
        <f t="shared" si="6"/>
        <v>1.9573705044772335E-2</v>
      </c>
      <c r="H46" s="50">
        <v>26328.855555555554</v>
      </c>
      <c r="I46" s="31">
        <f t="shared" si="7"/>
        <v>3.2283970649861563E-2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80235.276984126976</v>
      </c>
      <c r="F47" s="86">
        <f>SUM(F41:F46)</f>
        <v>81828.916666666672</v>
      </c>
      <c r="G47" s="110">
        <f t="shared" ref="G47" si="8">(F47-E47)/E47</f>
        <v>1.9862082396187981E-2</v>
      </c>
      <c r="H47" s="109">
        <f>SUM(H41:H46)</f>
        <v>80527.904761904763</v>
      </c>
      <c r="I47" s="111">
        <f t="shared" ref="I47" si="9">(F47-H47)/H47</f>
        <v>1.6156038190843085E-2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1952.25</v>
      </c>
      <c r="F49" s="43">
        <v>2291.6666666666665</v>
      </c>
      <c r="G49" s="21">
        <f t="shared" ref="G49:G54" si="10">(F49-E49)/E49</f>
        <v>0.17385922226490794</v>
      </c>
      <c r="H49" s="43">
        <v>2310.7142857142858</v>
      </c>
      <c r="I49" s="21">
        <f t="shared" ref="I49:I54" si="11">(F49-H49)/H49</f>
        <v>-8.2431736218445042E-3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18075.441619047619</v>
      </c>
      <c r="F50" s="47">
        <v>18816.34888888889</v>
      </c>
      <c r="G50" s="21">
        <f t="shared" si="10"/>
        <v>4.0989718838211647E-2</v>
      </c>
      <c r="H50" s="47">
        <v>18816.349111111111</v>
      </c>
      <c r="I50" s="21">
        <f t="shared" si="11"/>
        <v>-1.181006048211618E-8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6035.25925925926</v>
      </c>
      <c r="F51" s="47">
        <v>6144.2222222222226</v>
      </c>
      <c r="G51" s="21">
        <f t="shared" si="10"/>
        <v>1.805439638666595E-2</v>
      </c>
      <c r="H51" s="47">
        <v>6144.2222222222226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19273.75</v>
      </c>
      <c r="G52" s="21">
        <f t="shared" si="10"/>
        <v>0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24020.888888888891</v>
      </c>
      <c r="F53" s="47">
        <v>27101</v>
      </c>
      <c r="G53" s="21">
        <f t="shared" si="10"/>
        <v>0.12822635853978936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7075.3703703703713</v>
      </c>
      <c r="F54" s="50">
        <v>6517.5555555555557</v>
      </c>
      <c r="G54" s="31">
        <f t="shared" si="10"/>
        <v>-7.8838956212212541E-2</v>
      </c>
      <c r="H54" s="50">
        <v>6351.1111111111113</v>
      </c>
      <c r="I54" s="31">
        <f t="shared" si="11"/>
        <v>2.6207137858642392E-2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76432.96013756613</v>
      </c>
      <c r="F55" s="86">
        <f>SUM(F49:F54)</f>
        <v>80144.543333333335</v>
      </c>
      <c r="G55" s="110">
        <f t="shared" ref="G55" si="12">(F55-E55)/E55</f>
        <v>4.8559982356917705E-2</v>
      </c>
      <c r="H55" s="86">
        <f>SUM(H49:H54)</f>
        <v>79997.146730158725</v>
      </c>
      <c r="I55" s="111">
        <f t="shared" ref="I55" si="13">(F55-H55)/H55</f>
        <v>1.8425232548830561E-3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4661.8518518518513</v>
      </c>
      <c r="F57" s="43">
        <v>4191.625</v>
      </c>
      <c r="G57" s="22">
        <f t="shared" ref="G57:G65" si="14">(F57-E57)/E57</f>
        <v>-0.10086696591721607</v>
      </c>
      <c r="H57" s="43">
        <v>4428.1111111111113</v>
      </c>
      <c r="I57" s="22">
        <f t="shared" ref="I57:I65" si="15">(F57-H57)/H57</f>
        <v>-5.3405640729681625E-2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2047.5</v>
      </c>
      <c r="F59" s="70">
        <v>2187.5</v>
      </c>
      <c r="G59" s="21">
        <f t="shared" si="14"/>
        <v>6.8376068376068383E-2</v>
      </c>
      <c r="H59" s="70">
        <v>2187.5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4507.5</v>
      </c>
      <c r="G60" s="21">
        <f t="shared" si="14"/>
        <v>-0.18045454545454545</v>
      </c>
      <c r="H60" s="70">
        <v>4507.5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2073.3333333333335</v>
      </c>
      <c r="G61" s="21">
        <f t="shared" si="14"/>
        <v>-1.6795099782651576E-2</v>
      </c>
      <c r="H61" s="105">
        <v>2073.3333333333335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5236.458333333333</v>
      </c>
      <c r="F62" s="73">
        <v>5165</v>
      </c>
      <c r="G62" s="29">
        <f t="shared" si="14"/>
        <v>-1.3646309926397397E-2</v>
      </c>
      <c r="H62" s="73">
        <v>5165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4790.5</v>
      </c>
      <c r="F63" s="68">
        <v>5010</v>
      </c>
      <c r="G63" s="21">
        <f t="shared" si="14"/>
        <v>4.5819851790001045E-2</v>
      </c>
      <c r="H63" s="68">
        <v>5010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19187.416666666668</v>
      </c>
      <c r="F64" s="70">
        <v>21405</v>
      </c>
      <c r="G64" s="21">
        <f t="shared" si="14"/>
        <v>0.11557487763247608</v>
      </c>
      <c r="H64" s="70">
        <v>21405</v>
      </c>
      <c r="I64" s="21">
        <f t="shared" si="15"/>
        <v>0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3953.8333333333335</v>
      </c>
      <c r="F65" s="73">
        <v>3577.875</v>
      </c>
      <c r="G65" s="29">
        <f t="shared" si="14"/>
        <v>-9.5087046326349997E-2</v>
      </c>
      <c r="H65" s="73">
        <v>3203.125</v>
      </c>
      <c r="I65" s="29">
        <f t="shared" si="15"/>
        <v>0.11699512195121951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51236.31018518519</v>
      </c>
      <c r="F66" s="106">
        <f>SUM(F57:F65)</f>
        <v>51867.833333333328</v>
      </c>
      <c r="G66" s="108">
        <f t="shared" ref="G66" si="16">(F66-E66)/E66</f>
        <v>1.2325695309939426E-2</v>
      </c>
      <c r="H66" s="106">
        <f>SUM(H57:H65)</f>
        <v>51729.569444444445</v>
      </c>
      <c r="I66" s="111">
        <f t="shared" ref="I66" si="17">(F66-H66)/H66</f>
        <v>2.6728211808794058E-3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6451.5</v>
      </c>
      <c r="F68" s="54">
        <v>6430.5</v>
      </c>
      <c r="G68" s="21">
        <f t="shared" ref="G68:G73" si="18">(F68-E68)/E68</f>
        <v>-3.2550569634968614E-3</v>
      </c>
      <c r="H68" s="54">
        <v>6430.5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12162.5</v>
      </c>
      <c r="F70" s="46">
        <v>10658.75</v>
      </c>
      <c r="G70" s="21">
        <f t="shared" si="18"/>
        <v>-0.1236382322713258</v>
      </c>
      <c r="H70" s="46">
        <v>10658.75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7101.666666666667</v>
      </c>
      <c r="F71" s="46">
        <v>7921.5</v>
      </c>
      <c r="G71" s="21">
        <f t="shared" si="18"/>
        <v>0.11544238441680352</v>
      </c>
      <c r="H71" s="46">
        <v>7921.5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3597.4666666666672</v>
      </c>
      <c r="F72" s="46">
        <v>3827.5555555555557</v>
      </c>
      <c r="G72" s="21">
        <f t="shared" si="18"/>
        <v>6.3958588142272843E-2</v>
      </c>
      <c r="H72" s="46">
        <v>3827.5555555555557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3412.3809523809523</v>
      </c>
      <c r="F73" s="58">
        <v>3659.1666666666665</v>
      </c>
      <c r="G73" s="31">
        <f t="shared" si="18"/>
        <v>7.2320680993580785E-2</v>
      </c>
      <c r="H73" s="58">
        <v>3640</v>
      </c>
      <c r="I73" s="31">
        <f t="shared" si="19"/>
        <v>5.2655677655677243E-3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79772.139285714278</v>
      </c>
      <c r="F74" s="86">
        <f>SUM(F68:F73)</f>
        <v>79544.097222222234</v>
      </c>
      <c r="G74" s="110">
        <f t="shared" ref="G74" si="20">(F74-E74)/E74</f>
        <v>-2.8586680203633807E-3</v>
      </c>
      <c r="H74" s="86">
        <f>SUM(H68:H73)</f>
        <v>79524.930555555562</v>
      </c>
      <c r="I74" s="111">
        <f t="shared" ref="I74" si="21">(F74-H74)/H74</f>
        <v>2.4101456653623631E-4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2073.5</v>
      </c>
      <c r="F76" s="43">
        <v>2194.75</v>
      </c>
      <c r="G76" s="21">
        <f>(F76-E76)/E76</f>
        <v>5.8476006751868821E-2</v>
      </c>
      <c r="H76" s="43">
        <v>2218.3000000000002</v>
      </c>
      <c r="I76" s="21">
        <f>(F76-H76)/H76</f>
        <v>-1.0616237659469044E-2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3623.9666666666667</v>
      </c>
      <c r="F77" s="47">
        <v>3725.8</v>
      </c>
      <c r="G77" s="21">
        <f>(F77-E77)/E77</f>
        <v>2.809996412770541E-2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2647.2222222222222</v>
      </c>
      <c r="F78" s="47">
        <v>2780.3333333333335</v>
      </c>
      <c r="G78" s="21">
        <f>(F78-E78)/E78</f>
        <v>5.028331584470102E-2</v>
      </c>
      <c r="H78" s="47">
        <v>2780.3333333333335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1311.6666666666667</v>
      </c>
      <c r="F79" s="47">
        <v>1323.7777777777778</v>
      </c>
      <c r="G79" s="21">
        <f>(F79-E79)/E79</f>
        <v>9.2333756882676636E-3</v>
      </c>
      <c r="H79" s="47">
        <v>1323.7777777777778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1642</v>
      </c>
      <c r="F80" s="50">
        <v>1610.5</v>
      </c>
      <c r="G80" s="21">
        <f>(F80-E80)/E80</f>
        <v>-1.9183922046285017E-2</v>
      </c>
      <c r="H80" s="50">
        <v>1610.5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11298.355555555556</v>
      </c>
      <c r="F81" s="86">
        <f>SUM(F76:F80)</f>
        <v>11635.161111111111</v>
      </c>
      <c r="G81" s="110">
        <f t="shared" ref="G81" si="22">(F81-E81)/E81</f>
        <v>2.9810139528662898E-2</v>
      </c>
      <c r="H81" s="86">
        <f>SUM(H76:H80)</f>
        <v>11658.711111111112</v>
      </c>
      <c r="I81" s="111">
        <f t="shared" ref="I81" si="23">(F81-H81)/H81</f>
        <v>-2.0199488413052118E-3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1444.4333333333334</v>
      </c>
      <c r="F84" s="32">
        <v>1266.6666666666667</v>
      </c>
      <c r="G84" s="21">
        <f t="shared" si="24"/>
        <v>-0.12307017746290355</v>
      </c>
      <c r="H84" s="32">
        <v>1266.6666666666667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859.33333333333337</v>
      </c>
      <c r="F85" s="47">
        <v>831</v>
      </c>
      <c r="G85" s="21">
        <f t="shared" si="24"/>
        <v>-3.2971295577967456E-2</v>
      </c>
      <c r="H85" s="47">
        <v>831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1441.1111111111111</v>
      </c>
      <c r="F86" s="47">
        <v>1531.3</v>
      </c>
      <c r="G86" s="21">
        <f t="shared" si="24"/>
        <v>6.2582883577486495E-2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1739.5</v>
      </c>
      <c r="F87" s="61">
        <v>1932.8</v>
      </c>
      <c r="G87" s="21">
        <f t="shared" si="24"/>
        <v>0.11112388617418796</v>
      </c>
      <c r="H87" s="61">
        <v>1932.8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8583.3333333333339</v>
      </c>
      <c r="F88" s="61">
        <v>8830</v>
      </c>
      <c r="G88" s="21">
        <f t="shared" si="24"/>
        <v>2.8737864077669831E-2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3932</v>
      </c>
      <c r="F89" s="50">
        <v>3967.3</v>
      </c>
      <c r="G89" s="23">
        <f t="shared" si="24"/>
        <v>8.9776195320448067E-3</v>
      </c>
      <c r="H89" s="50">
        <v>3967.3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19466.139682539684</v>
      </c>
      <c r="F90" s="86">
        <f>SUM(F83:F89)</f>
        <v>19825.495238095238</v>
      </c>
      <c r="G90" s="120">
        <f t="shared" ref="G90:G91" si="26">(F90-E90)/E90</f>
        <v>1.8460545409415764E-2</v>
      </c>
      <c r="H90" s="86">
        <f>SUM(H83:H89)</f>
        <v>19825.495238095238</v>
      </c>
      <c r="I90" s="111">
        <f t="shared" ref="I90:I91" si="27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346129.52142328041</v>
      </c>
      <c r="F91" s="106">
        <f>SUM(F32,F39,F47,F55,F66,F74,F81,F90)</f>
        <v>354320.44134920638</v>
      </c>
      <c r="G91" s="108">
        <f t="shared" si="26"/>
        <v>2.3664320489754812E-2</v>
      </c>
      <c r="H91" s="106">
        <f>SUM(H32,H39,H47,H55,H66,H74,H81,H90)</f>
        <v>351599.67173015873</v>
      </c>
      <c r="I91" s="121">
        <f t="shared" si="27"/>
        <v>7.7382598386944558E-3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B16" sqref="B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6.25" customWidth="1"/>
    <col min="4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2000</v>
      </c>
      <c r="F16" s="135">
        <v>2000</v>
      </c>
      <c r="G16" s="135">
        <v>1875</v>
      </c>
      <c r="H16" s="136">
        <v>833</v>
      </c>
      <c r="I16" s="83">
        <v>1641.6</v>
      </c>
    </row>
    <row r="17" spans="1:9" ht="16.5" x14ac:dyDescent="0.3">
      <c r="A17" s="92"/>
      <c r="B17" s="141" t="s">
        <v>5</v>
      </c>
      <c r="C17" s="15" t="s">
        <v>164</v>
      </c>
      <c r="D17" s="93">
        <v>3500</v>
      </c>
      <c r="E17" s="93">
        <v>2750</v>
      </c>
      <c r="F17" s="93">
        <v>3000</v>
      </c>
      <c r="G17" s="93">
        <v>3250</v>
      </c>
      <c r="H17" s="32">
        <v>2333</v>
      </c>
      <c r="I17" s="83">
        <v>2966.6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2250</v>
      </c>
      <c r="F18" s="93">
        <v>1500</v>
      </c>
      <c r="G18" s="93">
        <v>1500</v>
      </c>
      <c r="H18" s="32">
        <v>1750</v>
      </c>
      <c r="I18" s="83">
        <v>1700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1000</v>
      </c>
      <c r="F19" s="93">
        <v>1500</v>
      </c>
      <c r="G19" s="93">
        <v>1000</v>
      </c>
      <c r="H19" s="32">
        <v>750</v>
      </c>
      <c r="I19" s="83">
        <v>1000</v>
      </c>
    </row>
    <row r="20" spans="1:9" ht="16.5" x14ac:dyDescent="0.3">
      <c r="A20" s="92"/>
      <c r="B20" s="141" t="s">
        <v>8</v>
      </c>
      <c r="C20" s="15" t="s">
        <v>167</v>
      </c>
      <c r="D20" s="93">
        <v>3250</v>
      </c>
      <c r="E20" s="93">
        <v>3000</v>
      </c>
      <c r="F20" s="93">
        <v>6500</v>
      </c>
      <c r="G20" s="93">
        <v>3250</v>
      </c>
      <c r="H20" s="32">
        <v>2333</v>
      </c>
      <c r="I20" s="83">
        <v>3666.6</v>
      </c>
    </row>
    <row r="21" spans="1:9" ht="16.5" x14ac:dyDescent="0.3">
      <c r="A21" s="92"/>
      <c r="B21" s="141" t="s">
        <v>9</v>
      </c>
      <c r="C21" s="15" t="s">
        <v>168</v>
      </c>
      <c r="D21" s="93">
        <v>1250</v>
      </c>
      <c r="E21" s="93">
        <v>1750</v>
      </c>
      <c r="F21" s="93">
        <v>2000</v>
      </c>
      <c r="G21" s="93">
        <v>2250</v>
      </c>
      <c r="H21" s="32">
        <v>1500</v>
      </c>
      <c r="I21" s="83">
        <v>1750</v>
      </c>
    </row>
    <row r="22" spans="1:9" ht="16.5" x14ac:dyDescent="0.3">
      <c r="A22" s="92"/>
      <c r="B22" s="141" t="s">
        <v>10</v>
      </c>
      <c r="C22" s="15" t="s">
        <v>169</v>
      </c>
      <c r="D22" s="93">
        <v>850</v>
      </c>
      <c r="E22" s="93">
        <v>1250</v>
      </c>
      <c r="F22" s="93">
        <v>1500</v>
      </c>
      <c r="G22" s="93">
        <v>1750</v>
      </c>
      <c r="H22" s="32">
        <v>1000</v>
      </c>
      <c r="I22" s="83">
        <v>1270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383</v>
      </c>
      <c r="I23" s="83">
        <v>446.6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500</v>
      </c>
      <c r="H24" s="32">
        <v>500</v>
      </c>
      <c r="I24" s="83">
        <v>500</v>
      </c>
    </row>
    <row r="25" spans="1:9" ht="16.5" x14ac:dyDescent="0.3">
      <c r="A25" s="92"/>
      <c r="B25" s="141" t="s">
        <v>13</v>
      </c>
      <c r="C25" s="15" t="s">
        <v>172</v>
      </c>
      <c r="D25" s="93">
        <v>550</v>
      </c>
      <c r="E25" s="93">
        <v>350</v>
      </c>
      <c r="F25" s="93">
        <v>500</v>
      </c>
      <c r="G25" s="93">
        <v>500</v>
      </c>
      <c r="H25" s="32">
        <v>500</v>
      </c>
      <c r="I25" s="83">
        <v>480</v>
      </c>
    </row>
    <row r="26" spans="1:9" ht="16.5" x14ac:dyDescent="0.3">
      <c r="A26" s="92"/>
      <c r="B26" s="141" t="s">
        <v>14</v>
      </c>
      <c r="C26" s="15" t="s">
        <v>173</v>
      </c>
      <c r="D26" s="93">
        <v>550</v>
      </c>
      <c r="E26" s="93">
        <v>500</v>
      </c>
      <c r="F26" s="93">
        <v>500</v>
      </c>
      <c r="G26" s="93">
        <v>425</v>
      </c>
      <c r="H26" s="32">
        <v>500</v>
      </c>
      <c r="I26" s="83">
        <v>495</v>
      </c>
    </row>
    <row r="27" spans="1:9" ht="16.5" x14ac:dyDescent="0.3">
      <c r="A27" s="92"/>
      <c r="B27" s="141" t="s">
        <v>15</v>
      </c>
      <c r="C27" s="15" t="s">
        <v>174</v>
      </c>
      <c r="D27" s="93">
        <v>850</v>
      </c>
      <c r="E27" s="93">
        <v>1500</v>
      </c>
      <c r="F27" s="93">
        <v>1500</v>
      </c>
      <c r="G27" s="93">
        <v>1750</v>
      </c>
      <c r="H27" s="32">
        <v>1500</v>
      </c>
      <c r="I27" s="83">
        <v>1420</v>
      </c>
    </row>
    <row r="28" spans="1:9" ht="16.5" x14ac:dyDescent="0.3">
      <c r="A28" s="92"/>
      <c r="B28" s="141" t="s">
        <v>16</v>
      </c>
      <c r="C28" s="15" t="s">
        <v>175</v>
      </c>
      <c r="D28" s="93">
        <v>550</v>
      </c>
      <c r="E28" s="93">
        <v>500</v>
      </c>
      <c r="F28" s="93">
        <v>500</v>
      </c>
      <c r="G28" s="93">
        <v>500</v>
      </c>
      <c r="H28" s="32">
        <v>500</v>
      </c>
      <c r="I28" s="83">
        <v>510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1125</v>
      </c>
      <c r="H29" s="32">
        <v>1083</v>
      </c>
      <c r="I29" s="83">
        <v>1302</v>
      </c>
    </row>
    <row r="30" spans="1:9" ht="16.5" x14ac:dyDescent="0.3">
      <c r="A30" s="92"/>
      <c r="B30" s="141" t="s">
        <v>18</v>
      </c>
      <c r="C30" s="15" t="s">
        <v>177</v>
      </c>
      <c r="D30" s="93">
        <v>1750</v>
      </c>
      <c r="E30" s="93">
        <v>1500</v>
      </c>
      <c r="F30" s="93">
        <v>1875</v>
      </c>
      <c r="G30" s="93">
        <v>1000</v>
      </c>
      <c r="H30" s="32">
        <v>750</v>
      </c>
      <c r="I30" s="83">
        <v>1375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1500</v>
      </c>
      <c r="E31" s="49">
        <v>1500</v>
      </c>
      <c r="F31" s="49">
        <v>1500</v>
      </c>
      <c r="G31" s="49">
        <v>1500</v>
      </c>
      <c r="H31" s="134">
        <v>1500</v>
      </c>
      <c r="I31" s="85">
        <v>1500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4000</v>
      </c>
      <c r="E33" s="135">
        <v>2500</v>
      </c>
      <c r="F33" s="135">
        <v>2500</v>
      </c>
      <c r="G33" s="135">
        <v>2750</v>
      </c>
      <c r="H33" s="136">
        <v>1666</v>
      </c>
      <c r="I33" s="83">
        <v>2683.2</v>
      </c>
    </row>
    <row r="34" spans="1:9" ht="16.5" x14ac:dyDescent="0.3">
      <c r="A34" s="92"/>
      <c r="B34" s="141" t="s">
        <v>27</v>
      </c>
      <c r="C34" s="15" t="s">
        <v>180</v>
      </c>
      <c r="D34" s="93">
        <v>4000</v>
      </c>
      <c r="E34" s="93">
        <v>2500</v>
      </c>
      <c r="F34" s="93">
        <v>2000</v>
      </c>
      <c r="G34" s="93">
        <v>2750</v>
      </c>
      <c r="H34" s="32">
        <v>1666</v>
      </c>
      <c r="I34" s="83">
        <v>2583.1999999999998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1250</v>
      </c>
      <c r="E35" s="93">
        <v>1000</v>
      </c>
      <c r="F35" s="93">
        <v>1250</v>
      </c>
      <c r="G35" s="93">
        <v>1000</v>
      </c>
      <c r="H35" s="32">
        <v>1083</v>
      </c>
      <c r="I35" s="83">
        <v>1116.5999999999999</v>
      </c>
    </row>
    <row r="36" spans="1:9" ht="16.5" x14ac:dyDescent="0.3">
      <c r="A36" s="92"/>
      <c r="B36" s="141" t="s">
        <v>29</v>
      </c>
      <c r="C36" s="15" t="s">
        <v>182</v>
      </c>
      <c r="D36" s="93">
        <v>650</v>
      </c>
      <c r="E36" s="93">
        <v>1500</v>
      </c>
      <c r="F36" s="93">
        <v>1500</v>
      </c>
      <c r="G36" s="93">
        <v>1500</v>
      </c>
      <c r="H36" s="32">
        <v>1000</v>
      </c>
      <c r="I36" s="83">
        <v>1230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650</v>
      </c>
      <c r="E37" s="137">
        <v>1500</v>
      </c>
      <c r="F37" s="137">
        <v>1500</v>
      </c>
      <c r="G37" s="137">
        <v>1000</v>
      </c>
      <c r="H37" s="138">
        <v>916</v>
      </c>
      <c r="I37" s="83">
        <v>1113.2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27500</v>
      </c>
      <c r="E39" s="42">
        <v>28000</v>
      </c>
      <c r="F39" s="42">
        <v>30000</v>
      </c>
      <c r="G39" s="42">
        <v>21000</v>
      </c>
      <c r="H39" s="136">
        <v>24333</v>
      </c>
      <c r="I39" s="84">
        <v>26166.6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17000</v>
      </c>
      <c r="F40" s="49">
        <v>16000</v>
      </c>
      <c r="G40" s="49">
        <v>15500</v>
      </c>
      <c r="H40" s="134">
        <v>16000</v>
      </c>
      <c r="I40" s="85">
        <v>16300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10-12-2018</vt:lpstr>
      <vt:lpstr>By Order</vt:lpstr>
      <vt:lpstr>All Stores</vt:lpstr>
      <vt:lpstr>'10-12-2018'!Print_Titles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2018-12-10T10:07:54Z</cp:lastPrinted>
  <dcterms:created xsi:type="dcterms:W3CDTF">2010-10-20T06:23:14Z</dcterms:created>
  <dcterms:modified xsi:type="dcterms:W3CDTF">2018-12-18T08:09:55Z</dcterms:modified>
</cp:coreProperties>
</file>