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7-12-2018" sheetId="9" r:id="rId4"/>
    <sheet name="By Order" sheetId="11" r:id="rId5"/>
    <sheet name="All Stores" sheetId="12" r:id="rId6"/>
  </sheets>
  <definedNames>
    <definedName name="_xlnm.Print_Titles" localSheetId="3">'17-12-2018'!$12:$14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4" i="11"/>
  <c r="G84" i="11"/>
  <c r="I89" i="11"/>
  <c r="G89" i="11"/>
  <c r="I83" i="11"/>
  <c r="G83" i="11"/>
  <c r="I76" i="11"/>
  <c r="G76" i="11"/>
  <c r="I80" i="11"/>
  <c r="G80" i="11"/>
  <c r="I78" i="11"/>
  <c r="G78" i="11"/>
  <c r="I77" i="11"/>
  <c r="G77" i="11"/>
  <c r="I79" i="11"/>
  <c r="G79" i="11"/>
  <c r="I72" i="11"/>
  <c r="G72" i="11"/>
  <c r="I73" i="11"/>
  <c r="G73" i="11"/>
  <c r="I68" i="11"/>
  <c r="G68" i="11"/>
  <c r="I71" i="11"/>
  <c r="G71" i="11"/>
  <c r="I70" i="11"/>
  <c r="G70" i="11"/>
  <c r="I69" i="11"/>
  <c r="G69" i="11"/>
  <c r="I65" i="11"/>
  <c r="G65" i="11"/>
  <c r="I58" i="11"/>
  <c r="G58" i="11"/>
  <c r="I64" i="11"/>
  <c r="G64" i="11"/>
  <c r="I57" i="11"/>
  <c r="G57" i="11"/>
  <c r="I63" i="11"/>
  <c r="G63" i="11"/>
  <c r="I62" i="11"/>
  <c r="G62" i="11"/>
  <c r="I61" i="11"/>
  <c r="G61" i="11"/>
  <c r="I60" i="11"/>
  <c r="G60" i="11"/>
  <c r="I59" i="11"/>
  <c r="G59" i="11"/>
  <c r="I54" i="11"/>
  <c r="G54" i="11"/>
  <c r="I52" i="11"/>
  <c r="G52" i="11"/>
  <c r="I49" i="11"/>
  <c r="G49" i="11"/>
  <c r="I51" i="11"/>
  <c r="G51" i="11"/>
  <c r="I50" i="11"/>
  <c r="G50" i="11"/>
  <c r="I53" i="11"/>
  <c r="G53" i="11"/>
  <c r="I44" i="11"/>
  <c r="G44" i="11"/>
  <c r="I45" i="11"/>
  <c r="G45" i="11"/>
  <c r="I43" i="11"/>
  <c r="G43" i="11"/>
  <c r="I46" i="11"/>
  <c r="G46" i="11"/>
  <c r="I42" i="11"/>
  <c r="G42" i="11"/>
  <c r="I41" i="11"/>
  <c r="G41" i="11"/>
  <c r="I38" i="11"/>
  <c r="G38" i="11"/>
  <c r="I36" i="11"/>
  <c r="G36" i="11"/>
  <c r="I37" i="11"/>
  <c r="G37" i="11"/>
  <c r="I35" i="11"/>
  <c r="G35" i="11"/>
  <c r="I34" i="11"/>
  <c r="G34" i="11"/>
  <c r="I18" i="11"/>
  <c r="G18" i="11"/>
  <c r="I16" i="11"/>
  <c r="G16" i="11"/>
  <c r="I24" i="11"/>
  <c r="G24" i="11"/>
  <c r="I20" i="11"/>
  <c r="G20" i="11"/>
  <c r="I21" i="11"/>
  <c r="G21" i="11"/>
  <c r="I23" i="11"/>
  <c r="G23" i="11"/>
  <c r="I26" i="11"/>
  <c r="G26" i="11"/>
  <c r="I28" i="11"/>
  <c r="G28" i="11"/>
  <c r="I22" i="11"/>
  <c r="G22" i="11"/>
  <c r="I31" i="11"/>
  <c r="G31" i="11"/>
  <c r="I29" i="11"/>
  <c r="G29" i="11"/>
  <c r="I17" i="11"/>
  <c r="G17" i="11"/>
  <c r="I19" i="11"/>
  <c r="G19" i="11"/>
  <c r="I27" i="11"/>
  <c r="G27" i="11"/>
  <c r="I30" i="11"/>
  <c r="G30" i="11"/>
  <c r="I25" i="11"/>
  <c r="G25" i="1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<sst xmlns="http://schemas.openxmlformats.org/spreadsheetml/2006/main" count="848" uniqueCount="227">
  <si>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</si>
  <si>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</si>
  <si>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</si>
  <si>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</si>
  <si>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</si>
  <si>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</si>
  <si>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</si>
  <si>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</si>
  <si>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</si>
  <si>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</si>
  <si>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</si>
  <si>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</si>
  <si>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</si>
  <si>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</si>
  <si>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</si>
  <si>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</si>
  <si>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</si>
  <si>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</si>
  <si>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</si>
  <si>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</si>
  <si>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</si>
  <si>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</si>
  <si>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</si>
  <si>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</si>
  <si>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</si>
  <si>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</si>
  <si>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</si>
  <si>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</si>
  <si>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</si>
  <si>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</si>
  <si>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</si>
  <si>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</si>
  <si>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</si>
  <si>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</si>
  <si>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</si>
  <si>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</si>
  <si>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</si>
  <si>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</si>
  <si>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</si>
  <si>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</si>
  <si>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</si>
  <si>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</si>
  <si>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</si>
  <si>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</si>
  <si>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</si>
  <si>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</si>
  <si>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</si>
  <si>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</si>
  <si>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</si>
  <si>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</si>
  <si>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</si>
  <si>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</si>
  <si>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</si>
  <si>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</si>
  <si>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</si>
  <si>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</si>
  <si>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</si>
  <si>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</si>
  <si>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</si>
  <si>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</si>
  <si>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</si>
  <si>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</si>
  <si>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</si>
  <si>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</si>
  <si>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</si>
  <si>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</si>
  <si>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</si>
  <si>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</si>
  <si>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</si>
  <si>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</si>
  <si>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</si>
  <si>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</si>
  <si>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</si>
  <si>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</si>
  <si>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</si>
  <si>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</si>
  <si>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</si>
  <si>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</si>
  <si>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</si>
  <si>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</si>
  <si>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</si>
  <si>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</si>
  <si>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</si>
  <si>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</si>
  <si>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</si>
  <si>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</si>
  <si>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</si>
  <si>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</si>
  <si>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</si>
  <si>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</si>
  <si>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</si>
  <si>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</si>
  <si>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</si>
  <si>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</si>
  <si>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</si>
  <si>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</si>
  <si>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</si>
  <si>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</si>
  <si>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</si>
  <si>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</si>
  <si>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</si>
  <si>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</si>
  <si>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</si>
  <si>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</si>
  <si>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</si>
  <si>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</si>
  <si>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</si>
  <si>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</si>
  <si>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</si>
  <si>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</si>
  <si>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</si>
  <si>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</si>
  <si>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</si>
  <si>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</si>
  <si>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</si>
  <si>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</si>
  <si>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</si>
  <si>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</si>
  <si>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</si>
  <si>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</si>
  <si>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</si>
  <si>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</si>
  <si>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</si>
  <si>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</si>
  <si>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</si>
  <si>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</si>
  <si>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</si>
  <si>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</si>
  <si>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</si>
  <si>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</si>
  <si>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</si>
  <si>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</si>
  <si>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</si>
  <si>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</si>
  <si>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</si>
  <si>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</si>
  <si>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</si>
  <si>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</si>
  <si>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</si>
  <si>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</si>
  <si>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</si>
  <si>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</si>
  <si>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</si>
  <si>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</si>
  <si>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</si>
  <si>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</si>
  <si>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</si>
  <si>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</si>
  <si>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</si>
  <si>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</si>
  <si>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</si>
  <si>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</si>
  <si>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</si>
  <si>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</si>
  <si>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</si>
  <si>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</si>
  <si>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</si>
  <si>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</si>
  <si>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</si>
  <si>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</si>
  <si>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</si>
  <si>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</si>
  <si>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</si>
  <si>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</si>
  <si>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</si>
  <si>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</si>
  <si>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</si>
  <si>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</si>
  <si>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</si>
  <si>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</si>
  <si>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</si>
  <si>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</si>
  <si>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</si>
  <si>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</si>
  <si>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</si>
  <si>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</si>
  <si>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</si>
  <si>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</si>
  <si>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</si>
  <si>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</si>
  <si>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</si>
  <si>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</si>
  <si>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</si>
  <si>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</si>
  <si>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</si>
  <si>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</si>
  <si>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</si>
  <si>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</si>
  <si>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</si>
  <si>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</si>
  <si>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</si>
  <si>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</si>
  <si>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</si>
  <si>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</si>
  <si>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</si>
  <si>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</si>
  <si>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</si>
  <si>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</si>
  <si>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</si>
  <si>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</si>
  <si>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</si>
  <si>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</si>
  <si>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</si>
  <si>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</si>
  <si>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</si>
  <si>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</si>
  <si>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</si>
  <si>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</si>
  <si>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</si>
  <si>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</si>
  <si>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</si>
  <si>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</si>
  <si>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</si>
  <si>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</si>
  <si>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</si>
  <si>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</si>
  <si>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</si>
  <si>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2017 (ل.ل.)</t>
  </si>
  <si>
    <t>معدل الأسعار في كانون الأول 2017 (ل.ل.)</t>
  </si>
  <si>
    <t>معدل الأسعار في كانون الأول 2018 (ل.ل.)</t>
  </si>
  <si>
    <t>معدل أسعار  السوبرماركات في 10-12-2018 (ل.ل.)</t>
  </si>
  <si>
    <t>معدل أسعار المحلات والملاحم في 10-12-2018 (ل.ل.)</t>
  </si>
  <si>
    <t>المعدل العام للأسعار في 10-12-2018  (ل.ل.)</t>
  </si>
  <si>
    <t>معدل أسعار  السوبرماركات في 17-12-2018 (ل.ل.)</t>
  </si>
  <si>
    <t xml:space="preserve"> التاريخ 17 كانون الأول 2018</t>
  </si>
  <si>
    <t>معدل أسعار المحلات والملاحم في 17-12-2018 (ل.ل.)</t>
  </si>
  <si>
    <t>المعدل العام للأسعار في 17-12-2018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</si>
</sst>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5.62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218</v>
      </c>
      <c r="F12" s="149" t="s">
        <v>223</v>
      </c>
      <c r="G12" s="149" t="s">
        <v>197</v>
      </c>
      <c r="H12" s="149" t="s">
        <v>220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1676.5556666666666</v>
      </c>
      <c r="F15" s="43">
        <v>1384.8</v>
      </c>
      <c r="G15" s="45">
        <f>(F15-E15)/E15</f>
        <v>-0.17402086460197069</v>
      </c>
      <c r="H15" s="43">
        <v>1423.8</v>
      </c>
      <c r="I15" s="45">
        <f>(F15-H15)/H15</f>
        <v>-2.7391487568478722E-2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2407.6999999999998</v>
      </c>
      <c r="F16" s="47">
        <v>2778.8</v>
      </c>
      <c r="G16" s="48">
        <f>(F16-E16)/E16</f>
        <v>0.15413049798562961</v>
      </c>
      <c r="H16" s="47">
        <v>2553.8000000000002</v>
      </c>
      <c r="I16" s="44">
        <f t="shared" ref="I16:I30" si="0">(F16-H16)/H16</f>
        <v>8.810400187955203E-2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1555.2223333333332</v>
      </c>
      <c r="F17" s="47">
        <v>1429.7</v>
      </c>
      <c r="G17" s="48">
        <f t="shared" ref="G17:G79" si="1">(F17-E17)/E17</f>
        <v>-8.0710217853095678E-2</v>
      </c>
      <c r="H17" s="47">
        <v>1429.8</v>
      </c>
      <c r="I17" s="44">
        <f t="shared" si="0"/>
        <v>-6.993985172745073E-5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815.2</v>
      </c>
      <c r="F18" s="47">
        <v>693.8</v>
      </c>
      <c r="G18" s="48">
        <f>(F18-E18)/E18</f>
        <v>-0.14892051030421993</v>
      </c>
      <c r="H18" s="47">
        <v>689.8</v>
      </c>
      <c r="I18" s="44">
        <f>(F18-H18)/H18</f>
        <v>5.7987822557262975E-3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2796.0509259259261</v>
      </c>
      <c r="F19" s="47">
        <v>2804.2222222222222</v>
      </c>
      <c r="G19" s="48">
        <f>(F19-E19)/E19</f>
        <v>2.9224418698991016E-3</v>
      </c>
      <c r="H19" s="47">
        <v>2804.2222222222222</v>
      </c>
      <c r="I19" s="44">
        <f t="shared" si="0"/>
        <v>0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1738.7943333333333</v>
      </c>
      <c r="F20" s="47">
        <v>1683.8</v>
      </c>
      <c r="G20" s="48">
        <f t="shared" si="1"/>
        <v>-3.1627854013020124E-2</v>
      </c>
      <c r="H20" s="47">
        <v>1673.8</v>
      </c>
      <c r="I20" s="44">
        <f t="shared" si="0"/>
        <v>5.9744294419882904E-3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1304.0390000000002</v>
      </c>
      <c r="F21" s="47">
        <v>1394.8</v>
      </c>
      <c r="G21" s="48">
        <f t="shared" si="1"/>
        <v>6.9599912272562195E-2</v>
      </c>
      <c r="H21" s="47">
        <v>1264.8</v>
      </c>
      <c r="I21" s="44">
        <f t="shared" si="0"/>
        <v>0.10278304870335231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390.14433333333329</v>
      </c>
      <c r="F22" s="47">
        <v>442.3</v>
      </c>
      <c r="G22" s="48">
        <f t="shared" si="1"/>
        <v>0.13368300449491785</v>
      </c>
      <c r="H22" s="47">
        <v>434.8</v>
      </c>
      <c r="I22" s="44">
        <f>(F22-H22)/H22</f>
        <v>1.7249310027598896E-2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596.9</v>
      </c>
      <c r="F23" s="47">
        <v>559.79999999999995</v>
      </c>
      <c r="G23" s="48">
        <f t="shared" si="1"/>
        <v>-6.2154464734461422E-2</v>
      </c>
      <c r="H23" s="47">
        <v>559.79999999999995</v>
      </c>
      <c r="I23" s="44">
        <f t="shared" si="0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586.84433333333322</v>
      </c>
      <c r="F24" s="47">
        <v>554.79999999999995</v>
      </c>
      <c r="G24" s="48">
        <f t="shared" si="1"/>
        <v>-5.4604486255014718E-2</v>
      </c>
      <c r="H24" s="47">
        <v>524.79999999999995</v>
      </c>
      <c r="I24" s="44">
        <f t="shared" si="0"/>
        <v>5.7164634146341466E-2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530.1776666666666</v>
      </c>
      <c r="F25" s="47">
        <v>517.29999999999995</v>
      </c>
      <c r="G25" s="48">
        <f t="shared" si="1"/>
        <v>-2.4289342000448862E-2</v>
      </c>
      <c r="H25" s="47">
        <v>517.29999999999995</v>
      </c>
      <c r="I25" s="44">
        <f t="shared" si="0"/>
        <v>0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1259.3443333333335</v>
      </c>
      <c r="F26" s="47">
        <v>1734.8</v>
      </c>
      <c r="G26" s="48">
        <f t="shared" si="1"/>
        <v>0.37754222898529455</v>
      </c>
      <c r="H26" s="47">
        <v>1759.8</v>
      </c>
      <c r="I26" s="44">
        <f t="shared" si="0"/>
        <v>-1.4206159790885329E-2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556.27766666666662</v>
      </c>
      <c r="F27" s="47">
        <v>574.79999999999995</v>
      </c>
      <c r="G27" s="48">
        <f t="shared" si="1"/>
        <v>3.3296920662522857E-2</v>
      </c>
      <c r="H27" s="47">
        <v>574.79999999999995</v>
      </c>
      <c r="I27" s="44">
        <f t="shared" si="0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958.06666666666661</v>
      </c>
      <c r="F28" s="47">
        <v>1059.7</v>
      </c>
      <c r="G28" s="48">
        <f t="shared" si="1"/>
        <v>0.10608169229698711</v>
      </c>
      <c r="H28" s="47">
        <v>1138.8</v>
      </c>
      <c r="I28" s="44">
        <f t="shared" si="0"/>
        <v>-6.9459079733052265E-2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1710.7833333333333</v>
      </c>
      <c r="F29" s="47">
        <v>1208</v>
      </c>
      <c r="G29" s="48">
        <f t="shared" si="1"/>
        <v>-0.29389071283135404</v>
      </c>
      <c r="H29" s="47">
        <v>1233</v>
      </c>
      <c r="I29" s="44">
        <f t="shared" si="0"/>
        <v>-2.02757502027575E-2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877.58333333333326</v>
      </c>
      <c r="F30" s="50">
        <v>1239.8</v>
      </c>
      <c r="G30" s="51">
        <f t="shared" si="1"/>
        <v>0.41274332921849782</v>
      </c>
      <c r="H30" s="50">
        <v>1239.8</v>
      </c>
      <c r="I30" s="56">
        <f t="shared" si="0"/>
        <v>0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2133.15</v>
      </c>
      <c r="F32" s="43">
        <v>2436.25</v>
      </c>
      <c r="G32" s="45">
        <f t="shared" si="1"/>
        <v>0.14209033588824035</v>
      </c>
      <c r="H32" s="43">
        <v>2500</v>
      </c>
      <c r="I32" s="44">
        <f>(F32-H32)/H32</f>
        <v>-2.5499999999999998E-2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1940.5223333333336</v>
      </c>
      <c r="F33" s="47">
        <v>2098.8000000000002</v>
      </c>
      <c r="G33" s="48">
        <f t="shared" si="1"/>
        <v>8.1564465375044179E-2</v>
      </c>
      <c r="H33" s="47">
        <v>2149.8000000000002</v>
      </c>
      <c r="I33" s="44">
        <f>(F33-H33)/H33</f>
        <v>-2.3723137036003348E-2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1210.9666666666667</v>
      </c>
      <c r="F34" s="47">
        <v>1206.25</v>
      </c>
      <c r="G34" s="48">
        <f t="shared" si="1"/>
        <v>-3.8949599493517824E-3</v>
      </c>
      <c r="H34" s="47">
        <v>1155</v>
      </c>
      <c r="I34" s="44">
        <f>(F34-H34)/H34</f>
        <v>4.4372294372294376E-2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47">
        <v>1350</v>
      </c>
      <c r="G35" s="48">
        <f t="shared" si="1"/>
        <v>1.867136580186916E-2</v>
      </c>
      <c r="H35" s="47">
        <v>1431.6666666666667</v>
      </c>
      <c r="I35" s="44">
        <f>(F35-H35)/H35</f>
        <v>-5.7043073341094347E-2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1318.761</v>
      </c>
      <c r="F36" s="50">
        <v>1364.7</v>
      </c>
      <c r="G36" s="51">
        <f t="shared" si="1"/>
        <v>3.4834970096931955E-2</v>
      </c>
      <c r="H36" s="50">
        <v>1139.8</v>
      </c>
      <c r="I36" s="56">
        <f>(F36-H36)/H36</f>
        <v>0.19731531847692588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26657.077777777777</v>
      </c>
      <c r="F38" s="43">
        <v>28191.111111111109</v>
      </c>
      <c r="G38" s="45">
        <f t="shared" si="1"/>
        <v>5.7546942921558861E-2</v>
      </c>
      <c r="H38" s="43">
        <v>28191.111111111109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14984.577777777777</v>
      </c>
      <c r="F39" s="57">
        <v>14476.444444444445</v>
      </c>
      <c r="G39" s="48">
        <f t="shared" si="1"/>
        <v>-3.3910420491586782E-2</v>
      </c>
      <c r="H39" s="57">
        <v>14587.555555555555</v>
      </c>
      <c r="I39" s="44">
        <f t="shared" si="2"/>
        <v>-7.616842361830369E-3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10384.083333333334</v>
      </c>
      <c r="F40" s="57">
        <v>10979.75</v>
      </c>
      <c r="G40" s="48">
        <f t="shared" si="1"/>
        <v>5.7363432817854186E-2</v>
      </c>
      <c r="H40" s="57">
        <v>10479.75</v>
      </c>
      <c r="I40" s="44">
        <f t="shared" si="2"/>
        <v>4.7711061809680572E-2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6074.3</v>
      </c>
      <c r="F41" s="47">
        <v>5923.2</v>
      </c>
      <c r="G41" s="48">
        <f t="shared" si="1"/>
        <v>-2.487529427259114E-2</v>
      </c>
      <c r="H41" s="47">
        <v>5983.2</v>
      </c>
      <c r="I41" s="44">
        <f t="shared" si="2"/>
        <v>-1.0028078620136383E-2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9968.5714285714294</v>
      </c>
      <c r="G42" s="48">
        <f t="shared" si="1"/>
        <v>0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12166.666666666666</v>
      </c>
      <c r="F43" s="50">
        <v>12775</v>
      </c>
      <c r="G43" s="51">
        <f t="shared" si="1"/>
        <v>5.0000000000000051E-2</v>
      </c>
      <c r="H43" s="50">
        <v>12775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7075.3703703703713</v>
      </c>
      <c r="F45" s="43">
        <v>6617.5555555555557</v>
      </c>
      <c r="G45" s="45">
        <f t="shared" si="1"/>
        <v>-6.470542047268836E-2</v>
      </c>
      <c r="H45" s="43">
        <v>6517.5555555555557</v>
      </c>
      <c r="I45" s="44">
        <f t="shared" ref="I45:I49" si="3">(F45-H45)/H45</f>
        <v>1.5343175696409696E-2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6035.25925925926</v>
      </c>
      <c r="F46" s="47">
        <v>6144.2222222222226</v>
      </c>
      <c r="G46" s="48">
        <f t="shared" si="1"/>
        <v>1.805439638666595E-2</v>
      </c>
      <c r="H46" s="47">
        <v>6144.2222222222226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19273.75</v>
      </c>
      <c r="G47" s="48">
        <f t="shared" si="1"/>
        <v>0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18075.441619047619</v>
      </c>
      <c r="F48" s="47">
        <v>18510.793333333335</v>
      </c>
      <c r="G48" s="48">
        <f t="shared" si="1"/>
        <v>2.4085260181247767E-2</v>
      </c>
      <c r="H48" s="47">
        <v>18816.34888888889</v>
      </c>
      <c r="I48" s="87">
        <f t="shared" si="3"/>
        <v>-1.6238833439997821E-2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1952.25</v>
      </c>
      <c r="F49" s="47">
        <v>2291.6666666666665</v>
      </c>
      <c r="G49" s="48">
        <f t="shared" si="1"/>
        <v>0.17385922226490794</v>
      </c>
      <c r="H49" s="47">
        <v>2291.6666666666665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24020.888888888891</v>
      </c>
      <c r="F50" s="50">
        <v>27856</v>
      </c>
      <c r="G50" s="56">
        <f t="shared" si="1"/>
        <v>0.15965733528225426</v>
      </c>
      <c r="H50" s="50">
        <v>27101</v>
      </c>
      <c r="I50" s="59">
        <f>(F50-H50)/H50</f>
        <v>2.7858750599608871E-2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3953.8333333333335</v>
      </c>
      <c r="F53" s="70">
        <v>3577.875</v>
      </c>
      <c r="G53" s="48">
        <f t="shared" si="1"/>
        <v>-9.5087046326349997E-2</v>
      </c>
      <c r="H53" s="70">
        <v>3577.875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2187.5</v>
      </c>
      <c r="G54" s="48">
        <f t="shared" si="1"/>
        <v>6.8376068376068383E-2</v>
      </c>
      <c r="H54" s="70">
        <v>2187.5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4661.8518518518513</v>
      </c>
      <c r="F57" s="50">
        <v>3991.625</v>
      </c>
      <c r="G57" s="51">
        <f t="shared" si="1"/>
        <v>-0.14376837212997526</v>
      </c>
      <c r="H57" s="50">
        <v>4191.625</v>
      </c>
      <c r="I57" s="126">
        <f t="shared" si="4"/>
        <v>-4.7714191989980018E-2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5236.458333333333</v>
      </c>
      <c r="F58" s="68">
        <v>5165</v>
      </c>
      <c r="G58" s="44">
        <f t="shared" si="1"/>
        <v>-1.3646309926397397E-2</v>
      </c>
      <c r="H58" s="68">
        <v>5165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4790.5</v>
      </c>
      <c r="F59" s="70">
        <v>4985</v>
      </c>
      <c r="G59" s="48">
        <f t="shared" si="1"/>
        <v>4.0601189854921199E-2</v>
      </c>
      <c r="H59" s="70">
        <v>5010</v>
      </c>
      <c r="I59" s="44">
        <f t="shared" si="4"/>
        <v>-4.9900199600798403E-3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19187.416666666668</v>
      </c>
      <c r="F60" s="73">
        <v>21405</v>
      </c>
      <c r="G60" s="51">
        <f t="shared" si="1"/>
        <v>0.11557487763247608</v>
      </c>
      <c r="H60" s="73">
        <v>21405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6430.5</v>
      </c>
      <c r="G62" s="45">
        <f t="shared" si="1"/>
        <v>-3.2550569634968614E-3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10658.75</v>
      </c>
      <c r="G64" s="48">
        <f t="shared" si="1"/>
        <v>-0.1236382322713258</v>
      </c>
      <c r="H64" s="46">
        <v>10658.75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7101.666666666667</v>
      </c>
      <c r="F65" s="46">
        <v>7873.8888888888887</v>
      </c>
      <c r="G65" s="48">
        <f t="shared" si="1"/>
        <v>0.1087381678792145</v>
      </c>
      <c r="H65" s="46">
        <v>7921.5</v>
      </c>
      <c r="I65" s="87">
        <f t="shared" si="5"/>
        <v>-6.0103656013521826E-3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3597.4666666666672</v>
      </c>
      <c r="F66" s="46">
        <v>3874.8</v>
      </c>
      <c r="G66" s="48">
        <f t="shared" si="1"/>
        <v>7.709128646084272E-2</v>
      </c>
      <c r="H66" s="46">
        <v>3827.5555555555557</v>
      </c>
      <c r="I66" s="87">
        <f t="shared" si="5"/>
        <v>1.2343241987923848E-2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3412.3809523809523</v>
      </c>
      <c r="F67" s="58">
        <v>3659.1666666666665</v>
      </c>
      <c r="G67" s="51">
        <f t="shared" si="1"/>
        <v>7.2320680993580785E-2</v>
      </c>
      <c r="H67" s="58">
        <v>3659.1666666666665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3623.9666666666667</v>
      </c>
      <c r="F69" s="43">
        <v>3740.8888888888887</v>
      </c>
      <c r="G69" s="45">
        <f t="shared" si="1"/>
        <v>3.2263603111384945E-2</v>
      </c>
      <c r="H69" s="43">
        <v>3725.8</v>
      </c>
      <c r="I69" s="44">
        <f>(F69-H69)/H69</f>
        <v>4.0498386625391876E-3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2647.2222222222222</v>
      </c>
      <c r="F70" s="47">
        <v>2780.3333333333335</v>
      </c>
      <c r="G70" s="48">
        <f t="shared" si="1"/>
        <v>5.028331584470102E-2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1311.6666666666667</v>
      </c>
      <c r="F71" s="47">
        <v>1323.7777777777778</v>
      </c>
      <c r="G71" s="48">
        <f t="shared" si="1"/>
        <v>9.2333756882676636E-3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2073.5</v>
      </c>
      <c r="F72" s="47">
        <v>2248.1111111111113</v>
      </c>
      <c r="G72" s="48">
        <f t="shared" si="1"/>
        <v>8.421080834873948E-2</v>
      </c>
      <c r="H72" s="47">
        <v>2194.75</v>
      </c>
      <c r="I72" s="44">
        <f>(F72-H72)/H72</f>
        <v>2.4313070331979183E-2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1642</v>
      </c>
      <c r="F73" s="50">
        <v>1604.5</v>
      </c>
      <c r="G73" s="48">
        <f t="shared" si="1"/>
        <v>-2.2838002436053592E-2</v>
      </c>
      <c r="H73" s="50">
        <v>1610.5</v>
      </c>
      <c r="I73" s="59">
        <f>(F73-H73)/H73</f>
        <v>-3.7255510710959331E-3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1444.4333333333334</v>
      </c>
      <c r="F76" s="32">
        <v>1269.4444444444443</v>
      </c>
      <c r="G76" s="48">
        <f t="shared" si="1"/>
        <v>-0.12114708574681354</v>
      </c>
      <c r="H76" s="32">
        <v>1266.6666666666667</v>
      </c>
      <c r="I76" s="44">
        <f t="shared" ref="I76:I81" si="6">(F76-H76)/H76</f>
        <v>2.1929824561402111E-3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859.33333333333337</v>
      </c>
      <c r="F77" s="47">
        <v>831</v>
      </c>
      <c r="G77" s="48">
        <f t="shared" si="1"/>
        <v>-3.2971295577967456E-2</v>
      </c>
      <c r="H77" s="47">
        <v>831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1441.1111111111111</v>
      </c>
      <c r="F78" s="47">
        <v>1531.3</v>
      </c>
      <c r="G78" s="48">
        <f t="shared" si="1"/>
        <v>6.2582883577486495E-2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1739.5</v>
      </c>
      <c r="F79" s="61">
        <v>1932.8</v>
      </c>
      <c r="G79" s="48">
        <f t="shared" si="1"/>
        <v>0.11112388617418796</v>
      </c>
      <c r="H79" s="61">
        <v>1932.8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8583.3333333333339</v>
      </c>
      <c r="F80" s="61">
        <v>8830</v>
      </c>
      <c r="G80" s="48">
        <f>(F80-E80)/E80</f>
        <v>2.8737864077669831E-2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3932</v>
      </c>
      <c r="F81" s="50">
        <v>3967.3</v>
      </c>
      <c r="G81" s="51">
        <f>(F81-E81)/E81</f>
        <v>8.9776195320448067E-3</v>
      </c>
      <c r="H81" s="50">
        <v>3967.3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218</v>
      </c>
      <c r="F12" s="157" t="s">
        <v>225</v>
      </c>
      <c r="G12" s="149" t="s">
        <v>197</v>
      </c>
      <c r="H12" s="157" t="s">
        <v>221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1676.5556666666666</v>
      </c>
      <c r="F15" s="83">
        <v>1633.3340000000001</v>
      </c>
      <c r="G15" s="44">
        <f>(F15-E15)/E15</f>
        <v>-2.5780036730065774E-2</v>
      </c>
      <c r="H15" s="83">
        <v>1641.6</v>
      </c>
      <c r="I15" s="127">
        <f>(F15-H15)/H15</f>
        <v>-5.0353313840155031E-3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2407.6999999999998</v>
      </c>
      <c r="F16" s="83">
        <v>3016.6</v>
      </c>
      <c r="G16" s="48">
        <f t="shared" ref="G16:G39" si="0">(F16-E16)/E16</f>
        <v>0.2528969556007809</v>
      </c>
      <c r="H16" s="83">
        <v>2966.6</v>
      </c>
      <c r="I16" s="48">
        <f>(F16-H16)/H16</f>
        <v>1.6854311332838941E-2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1555.2223333333332</v>
      </c>
      <c r="F17" s="83">
        <v>1766.6</v>
      </c>
      <c r="G17" s="48">
        <f t="shared" si="0"/>
        <v>0.1359147577398902</v>
      </c>
      <c r="H17" s="83">
        <v>1700</v>
      </c>
      <c r="I17" s="48">
        <f t="shared" ref="I17:I29" si="1">(F17-H17)/H17</f>
        <v>3.9176470588235243E-2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815.2</v>
      </c>
      <c r="F18" s="83">
        <v>858.2</v>
      </c>
      <c r="G18" s="48">
        <f t="shared" si="0"/>
        <v>5.2747791952894994E-2</v>
      </c>
      <c r="H18" s="83">
        <v>1000</v>
      </c>
      <c r="I18" s="48">
        <f t="shared" si="1"/>
        <v>-0.14179999999999995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2796.0509259259261</v>
      </c>
      <c r="F19" s="83">
        <v>3033.2</v>
      </c>
      <c r="G19" s="48">
        <f t="shared" si="0"/>
        <v>8.4815720584753174E-2</v>
      </c>
      <c r="H19" s="83">
        <v>3666.6</v>
      </c>
      <c r="I19" s="48">
        <f t="shared" si="1"/>
        <v>-0.17274859542900783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1738.7943333333333</v>
      </c>
      <c r="F20" s="83">
        <v>1866.6</v>
      </c>
      <c r="G20" s="48">
        <f t="shared" si="0"/>
        <v>7.3502463296885964E-2</v>
      </c>
      <c r="H20" s="83">
        <v>1750</v>
      </c>
      <c r="I20" s="48">
        <f t="shared" si="1"/>
        <v>6.662857142857137E-2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1304.0390000000002</v>
      </c>
      <c r="F21" s="83">
        <v>1350</v>
      </c>
      <c r="G21" s="48">
        <f t="shared" si="0"/>
        <v>3.5245111534240751E-2</v>
      </c>
      <c r="H21" s="83">
        <v>1270</v>
      </c>
      <c r="I21" s="48">
        <f t="shared" si="1"/>
        <v>6.2992125984251968E-2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390.14433333333329</v>
      </c>
      <c r="F22" s="83">
        <v>405</v>
      </c>
      <c r="G22" s="48">
        <f t="shared" si="0"/>
        <v>3.8077361113365842E-2</v>
      </c>
      <c r="H22" s="83">
        <v>446.6</v>
      </c>
      <c r="I22" s="48">
        <f t="shared" si="1"/>
        <v>-9.3148231079265606E-2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596.9</v>
      </c>
      <c r="F23" s="83">
        <v>531.25</v>
      </c>
      <c r="G23" s="48">
        <f t="shared" si="0"/>
        <v>-0.10998492209750374</v>
      </c>
      <c r="H23" s="83">
        <v>500</v>
      </c>
      <c r="I23" s="48">
        <f t="shared" si="1"/>
        <v>6.25E-2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586.84433333333322</v>
      </c>
      <c r="F24" s="83">
        <v>445</v>
      </c>
      <c r="G24" s="48">
        <f t="shared" si="0"/>
        <v>-0.24170691489452328</v>
      </c>
      <c r="H24" s="83">
        <v>480</v>
      </c>
      <c r="I24" s="48">
        <f t="shared" si="1"/>
        <v>-7.2916666666666671E-2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530.1776666666666</v>
      </c>
      <c r="F25" s="83">
        <v>475</v>
      </c>
      <c r="G25" s="48">
        <f t="shared" si="0"/>
        <v>-0.10407391735977801</v>
      </c>
      <c r="H25" s="83">
        <v>495</v>
      </c>
      <c r="I25" s="48">
        <f t="shared" si="1"/>
        <v>-4.0404040404040407E-2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1259.3443333333335</v>
      </c>
      <c r="F26" s="83">
        <v>1316.6</v>
      </c>
      <c r="G26" s="48">
        <f t="shared" si="0"/>
        <v>4.546466375492203E-2</v>
      </c>
      <c r="H26" s="83">
        <v>1420</v>
      </c>
      <c r="I26" s="48">
        <f t="shared" si="1"/>
        <v>-7.2816901408450763E-2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556.27766666666662</v>
      </c>
      <c r="F27" s="83">
        <v>455</v>
      </c>
      <c r="G27" s="48">
        <f t="shared" si="0"/>
        <v>-0.18206315431202516</v>
      </c>
      <c r="H27" s="83">
        <v>510</v>
      </c>
      <c r="I27" s="48">
        <f t="shared" si="1"/>
        <v>-0.10784313725490197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958.06666666666661</v>
      </c>
      <c r="F28" s="83">
        <v>1333.25</v>
      </c>
      <c r="G28" s="48">
        <f t="shared" si="0"/>
        <v>0.39160462041611588</v>
      </c>
      <c r="H28" s="83">
        <v>1302</v>
      </c>
      <c r="I28" s="48">
        <f t="shared" si="1"/>
        <v>2.4001536098310291E-2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1710.7833333333333</v>
      </c>
      <c r="F29" s="83">
        <v>1093.75</v>
      </c>
      <c r="G29" s="48">
        <f t="shared" si="0"/>
        <v>-0.36067298605901776</v>
      </c>
      <c r="H29" s="83">
        <v>1375</v>
      </c>
      <c r="I29" s="48">
        <f t="shared" si="1"/>
        <v>-0.20454545454545456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877.58333333333326</v>
      </c>
      <c r="F30" s="95">
        <v>1250</v>
      </c>
      <c r="G30" s="51">
        <f t="shared" si="0"/>
        <v>0.42436615706010838</v>
      </c>
      <c r="H30" s="95">
        <v>1500</v>
      </c>
      <c r="I30" s="51">
        <f>(F30-H30)/H30</f>
        <v>-0.16666666666666666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2133.15</v>
      </c>
      <c r="F32" s="83">
        <v>2166.6</v>
      </c>
      <c r="G32" s="44">
        <f t="shared" si="0"/>
        <v>1.5681035088952872E-2</v>
      </c>
      <c r="H32" s="83">
        <v>2683.2</v>
      </c>
      <c r="I32" s="45">
        <f>(F32-H32)/H32</f>
        <v>-0.1925313059033989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1940.5223333333336</v>
      </c>
      <c r="F33" s="83">
        <v>2266.6</v>
      </c>
      <c r="G33" s="48">
        <f t="shared" si="0"/>
        <v>0.16803602878743798</v>
      </c>
      <c r="H33" s="83">
        <v>2583.1999999999998</v>
      </c>
      <c r="I33" s="48">
        <f>(F33-H33)/H33</f>
        <v>-0.12256116444719725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1210.9666666666667</v>
      </c>
      <c r="F34" s="83">
        <v>1208.2</v>
      </c>
      <c r="G34" s="48">
        <f t="shared" si="0"/>
        <v>-2.2846761540367072E-3</v>
      </c>
      <c r="H34" s="83">
        <v>1116.5999999999999</v>
      </c>
      <c r="I34" s="48">
        <f>(F34-H34)/H34</f>
        <v>8.2034748343184791E-2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83">
        <v>1225</v>
      </c>
      <c r="G35" s="48">
        <f t="shared" si="0"/>
        <v>-7.5650056957563175E-2</v>
      </c>
      <c r="H35" s="83">
        <v>1230</v>
      </c>
      <c r="I35" s="48">
        <f>(F35-H35)/H35</f>
        <v>-4.0650406504065045E-3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1318.761</v>
      </c>
      <c r="F36" s="83">
        <v>1233.2</v>
      </c>
      <c r="G36" s="55">
        <f t="shared" si="0"/>
        <v>-6.4879837969123985E-2</v>
      </c>
      <c r="H36" s="83">
        <v>1113.2</v>
      </c>
      <c r="I36" s="48">
        <f>(F36-H36)/H36</f>
        <v>0.10779734099892202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26657.077777777777</v>
      </c>
      <c r="F38" s="84">
        <v>24066.6</v>
      </c>
      <c r="G38" s="45">
        <f t="shared" si="0"/>
        <v>-9.7177860205565597E-2</v>
      </c>
      <c r="H38" s="84">
        <v>26166.6</v>
      </c>
      <c r="I38" s="45">
        <f>(F38-H38)/H38</f>
        <v>-8.0254981541354256E-2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14984.577777777777</v>
      </c>
      <c r="F39" s="85">
        <v>15866.6</v>
      </c>
      <c r="G39" s="51">
        <f t="shared" si="0"/>
        <v>5.8862000338125525E-2</v>
      </c>
      <c r="H39" s="85">
        <v>16300</v>
      </c>
      <c r="I39" s="51">
        <f>(F39-H39)/H39</f>
        <v>-2.6588957055214701E-2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223</v>
      </c>
      <c r="E12" s="157" t="s">
        <v>225</v>
      </c>
      <c r="F12" s="164" t="s">
        <v>186</v>
      </c>
      <c r="G12" s="149" t="s">
        <v>218</v>
      </c>
      <c r="H12" s="166" t="s">
        <v>226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1384.8</v>
      </c>
      <c r="E15" s="83">
        <v>1633.3340000000001</v>
      </c>
      <c r="F15" s="67">
        <f t="shared" ref="F15:F30" si="0">D15-E15</f>
        <v>-248.53400000000011</v>
      </c>
      <c r="G15" s="42">
        <v>1676.5556666666666</v>
      </c>
      <c r="H15" s="66">
        <f>AVERAGE(D15:E15)</f>
        <v>1509.067</v>
      </c>
      <c r="I15" s="69">
        <f>(H15-G15)/G15</f>
        <v>-9.9900450666018228E-2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2778.8</v>
      </c>
      <c r="E16" s="83">
        <v>3016.6</v>
      </c>
      <c r="F16" s="71">
        <f t="shared" si="0"/>
        <v>-237.79999999999973</v>
      </c>
      <c r="G16" s="46">
        <v>2407.6999999999998</v>
      </c>
      <c r="H16" s="68">
        <f t="shared" ref="H16:H30" si="1">AVERAGE(D16:E16)</f>
        <v>2897.7</v>
      </c>
      <c r="I16" s="72">
        <f t="shared" ref="I16:I39" si="2">(H16-G16)/G16</f>
        <v>0.20351372679320515</v>
      </c>
    </row>
    <row r="17" spans="1:9" ht="16.5" x14ac:dyDescent="0.3">
      <c r="A17" s="37"/>
      <c r="B17" s="34" t="s">
        <v>6</v>
      </c>
      <c r="C17" s="15" t="s">
        <v>165</v>
      </c>
      <c r="D17" s="47">
        <v>1429.7</v>
      </c>
      <c r="E17" s="83">
        <v>1766.6</v>
      </c>
      <c r="F17" s="71">
        <f t="shared" si="0"/>
        <v>-336.89999999999986</v>
      </c>
      <c r="G17" s="46">
        <v>1555.2223333333332</v>
      </c>
      <c r="H17" s="68">
        <f t="shared" si="1"/>
        <v>1598.15</v>
      </c>
      <c r="I17" s="72">
        <f t="shared" si="2"/>
        <v>2.7602269943397338E-2</v>
      </c>
    </row>
    <row r="18" spans="1:9" ht="16.5" x14ac:dyDescent="0.3">
      <c r="A18" s="37"/>
      <c r="B18" s="34" t="s">
        <v>7</v>
      </c>
      <c r="C18" s="15" t="s">
        <v>166</v>
      </c>
      <c r="D18" s="47">
        <v>693.8</v>
      </c>
      <c r="E18" s="83">
        <v>858.2</v>
      </c>
      <c r="F18" s="71">
        <f t="shared" si="0"/>
        <v>-164.40000000000009</v>
      </c>
      <c r="G18" s="46">
        <v>815.2</v>
      </c>
      <c r="H18" s="68">
        <f t="shared" si="1"/>
        <v>776</v>
      </c>
      <c r="I18" s="72">
        <f t="shared" si="2"/>
        <v>-4.8086359175662466E-2</v>
      </c>
    </row>
    <row r="19" spans="1:9" ht="16.5" x14ac:dyDescent="0.3">
      <c r="A19" s="37"/>
      <c r="B19" s="34" t="s">
        <v>8</v>
      </c>
      <c r="C19" s="15" t="s">
        <v>167</v>
      </c>
      <c r="D19" s="47">
        <v>2804.2222222222222</v>
      </c>
      <c r="E19" s="83">
        <v>3033.2</v>
      </c>
      <c r="F19" s="71">
        <f t="shared" si="0"/>
        <v>-228.97777777777765</v>
      </c>
      <c r="G19" s="46">
        <v>2796.0509259259261</v>
      </c>
      <c r="H19" s="68">
        <f t="shared" si="1"/>
        <v>2918.7111111111108</v>
      </c>
      <c r="I19" s="72">
        <f t="shared" si="2"/>
        <v>4.3869081227326051E-2</v>
      </c>
    </row>
    <row r="20" spans="1:9" ht="16.5" x14ac:dyDescent="0.3">
      <c r="A20" s="37"/>
      <c r="B20" s="34" t="s">
        <v>9</v>
      </c>
      <c r="C20" s="15" t="s">
        <v>168</v>
      </c>
      <c r="D20" s="47">
        <v>1683.8</v>
      </c>
      <c r="E20" s="83">
        <v>1866.6</v>
      </c>
      <c r="F20" s="71">
        <f t="shared" si="0"/>
        <v>-182.79999999999995</v>
      </c>
      <c r="G20" s="46">
        <v>1738.7943333333333</v>
      </c>
      <c r="H20" s="68">
        <f t="shared" si="1"/>
        <v>1775.1999999999998</v>
      </c>
      <c r="I20" s="72">
        <f t="shared" si="2"/>
        <v>2.0937304641932858E-2</v>
      </c>
    </row>
    <row r="21" spans="1:9" ht="16.5" x14ac:dyDescent="0.3">
      <c r="A21" s="37"/>
      <c r="B21" s="34" t="s">
        <v>10</v>
      </c>
      <c r="C21" s="15" t="s">
        <v>169</v>
      </c>
      <c r="D21" s="47">
        <v>1394.8</v>
      </c>
      <c r="E21" s="83">
        <v>1350</v>
      </c>
      <c r="F21" s="71">
        <f t="shared" si="0"/>
        <v>44.799999999999955</v>
      </c>
      <c r="G21" s="46">
        <v>1304.0390000000002</v>
      </c>
      <c r="H21" s="68">
        <f t="shared" si="1"/>
        <v>1372.4</v>
      </c>
      <c r="I21" s="72">
        <f t="shared" si="2"/>
        <v>5.242251190340156E-2</v>
      </c>
    </row>
    <row r="22" spans="1:9" ht="16.5" x14ac:dyDescent="0.3">
      <c r="A22" s="37"/>
      <c r="B22" s="34" t="s">
        <v>11</v>
      </c>
      <c r="C22" s="15" t="s">
        <v>170</v>
      </c>
      <c r="D22" s="47">
        <v>442.3</v>
      </c>
      <c r="E22" s="83">
        <v>405</v>
      </c>
      <c r="F22" s="71">
        <f t="shared" si="0"/>
        <v>37.300000000000011</v>
      </c>
      <c r="G22" s="46">
        <v>390.14433333333329</v>
      </c>
      <c r="H22" s="68">
        <f t="shared" si="1"/>
        <v>423.65</v>
      </c>
      <c r="I22" s="72">
        <f t="shared" si="2"/>
        <v>8.5880182804141766E-2</v>
      </c>
    </row>
    <row r="23" spans="1:9" ht="16.5" x14ac:dyDescent="0.3">
      <c r="A23" s="37"/>
      <c r="B23" s="34" t="s">
        <v>12</v>
      </c>
      <c r="C23" s="15" t="s">
        <v>171</v>
      </c>
      <c r="D23" s="47">
        <v>559.79999999999995</v>
      </c>
      <c r="E23" s="83">
        <v>531.25</v>
      </c>
      <c r="F23" s="71">
        <f t="shared" si="0"/>
        <v>28.549999999999955</v>
      </c>
      <c r="G23" s="46">
        <v>596.9</v>
      </c>
      <c r="H23" s="68">
        <f t="shared" si="1"/>
        <v>545.52499999999998</v>
      </c>
      <c r="I23" s="72">
        <f t="shared" si="2"/>
        <v>-8.6069693415982584E-2</v>
      </c>
    </row>
    <row r="24" spans="1:9" ht="16.5" x14ac:dyDescent="0.3">
      <c r="A24" s="37"/>
      <c r="B24" s="34" t="s">
        <v>13</v>
      </c>
      <c r="C24" s="15" t="s">
        <v>172</v>
      </c>
      <c r="D24" s="47">
        <v>554.79999999999995</v>
      </c>
      <c r="E24" s="83">
        <v>445</v>
      </c>
      <c r="F24" s="71">
        <f t="shared" si="0"/>
        <v>109.79999999999995</v>
      </c>
      <c r="G24" s="46">
        <v>586.84433333333322</v>
      </c>
      <c r="H24" s="68">
        <f t="shared" si="1"/>
        <v>499.9</v>
      </c>
      <c r="I24" s="72">
        <f t="shared" si="2"/>
        <v>-0.14815570057476901</v>
      </c>
    </row>
    <row r="25" spans="1:9" ht="16.5" x14ac:dyDescent="0.3">
      <c r="A25" s="37"/>
      <c r="B25" s="34" t="s">
        <v>14</v>
      </c>
      <c r="C25" s="15" t="s">
        <v>173</v>
      </c>
      <c r="D25" s="47">
        <v>517.29999999999995</v>
      </c>
      <c r="E25" s="83">
        <v>475</v>
      </c>
      <c r="F25" s="71">
        <f t="shared" si="0"/>
        <v>42.299999999999955</v>
      </c>
      <c r="G25" s="46">
        <v>530.1776666666666</v>
      </c>
      <c r="H25" s="68">
        <f t="shared" si="1"/>
        <v>496.15</v>
      </c>
      <c r="I25" s="72">
        <f t="shared" si="2"/>
        <v>-6.4181629680113442E-2</v>
      </c>
    </row>
    <row r="26" spans="1:9" ht="16.5" x14ac:dyDescent="0.3">
      <c r="A26" s="37"/>
      <c r="B26" s="34" t="s">
        <v>15</v>
      </c>
      <c r="C26" s="15" t="s">
        <v>174</v>
      </c>
      <c r="D26" s="47">
        <v>1734.8</v>
      </c>
      <c r="E26" s="83">
        <v>1316.6</v>
      </c>
      <c r="F26" s="71">
        <f t="shared" si="0"/>
        <v>418.20000000000005</v>
      </c>
      <c r="G26" s="46">
        <v>1259.3443333333335</v>
      </c>
      <c r="H26" s="68">
        <f t="shared" si="1"/>
        <v>1525.6999999999998</v>
      </c>
      <c r="I26" s="72">
        <f t="shared" si="2"/>
        <v>0.21150344637010821</v>
      </c>
    </row>
    <row r="27" spans="1:9" ht="16.5" x14ac:dyDescent="0.3">
      <c r="A27" s="37"/>
      <c r="B27" s="34" t="s">
        <v>16</v>
      </c>
      <c r="C27" s="15" t="s">
        <v>175</v>
      </c>
      <c r="D27" s="47">
        <v>574.79999999999995</v>
      </c>
      <c r="E27" s="83">
        <v>455</v>
      </c>
      <c r="F27" s="71">
        <f t="shared" si="0"/>
        <v>119.79999999999995</v>
      </c>
      <c r="G27" s="46">
        <v>556.27766666666662</v>
      </c>
      <c r="H27" s="68">
        <f t="shared" si="1"/>
        <v>514.9</v>
      </c>
      <c r="I27" s="72">
        <f t="shared" si="2"/>
        <v>-7.4383116824751155E-2</v>
      </c>
    </row>
    <row r="28" spans="1:9" ht="16.5" x14ac:dyDescent="0.3">
      <c r="A28" s="37"/>
      <c r="B28" s="34" t="s">
        <v>17</v>
      </c>
      <c r="C28" s="15" t="s">
        <v>176</v>
      </c>
      <c r="D28" s="47">
        <v>1059.7</v>
      </c>
      <c r="E28" s="83">
        <v>1333.25</v>
      </c>
      <c r="F28" s="71">
        <f t="shared" si="0"/>
        <v>-273.54999999999995</v>
      </c>
      <c r="G28" s="46">
        <v>958.06666666666661</v>
      </c>
      <c r="H28" s="68">
        <f t="shared" si="1"/>
        <v>1196.4749999999999</v>
      </c>
      <c r="I28" s="72">
        <f t="shared" si="2"/>
        <v>0.24884315635655138</v>
      </c>
    </row>
    <row r="29" spans="1:9" ht="16.5" x14ac:dyDescent="0.3">
      <c r="A29" s="37"/>
      <c r="B29" s="34" t="s">
        <v>18</v>
      </c>
      <c r="C29" s="15" t="s">
        <v>177</v>
      </c>
      <c r="D29" s="47">
        <v>1208</v>
      </c>
      <c r="E29" s="83">
        <v>1093.75</v>
      </c>
      <c r="F29" s="71">
        <f t="shared" si="0"/>
        <v>114.25</v>
      </c>
      <c r="G29" s="46">
        <v>1710.7833333333333</v>
      </c>
      <c r="H29" s="68">
        <f t="shared" si="1"/>
        <v>1150.875</v>
      </c>
      <c r="I29" s="72">
        <f t="shared" si="2"/>
        <v>-0.3272818494451859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1239.8</v>
      </c>
      <c r="E30" s="95">
        <v>1250</v>
      </c>
      <c r="F30" s="74">
        <f t="shared" si="0"/>
        <v>-10.200000000000045</v>
      </c>
      <c r="G30" s="49">
        <v>877.58333333333326</v>
      </c>
      <c r="H30" s="107">
        <f t="shared" si="1"/>
        <v>1244.9000000000001</v>
      </c>
      <c r="I30" s="75">
        <f t="shared" si="2"/>
        <v>0.41855474313930324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2436.25</v>
      </c>
      <c r="E32" s="83">
        <v>2166.6</v>
      </c>
      <c r="F32" s="67">
        <f>D32-E32</f>
        <v>269.65000000000009</v>
      </c>
      <c r="G32" s="54">
        <v>2133.15</v>
      </c>
      <c r="H32" s="68">
        <f>AVERAGE(D32:E32)</f>
        <v>2301.4250000000002</v>
      </c>
      <c r="I32" s="78">
        <f t="shared" si="2"/>
        <v>7.8885685488596716E-2</v>
      </c>
    </row>
    <row r="33" spans="1:9" ht="16.5" x14ac:dyDescent="0.3">
      <c r="A33" s="37"/>
      <c r="B33" s="34" t="s">
        <v>27</v>
      </c>
      <c r="C33" s="15" t="s">
        <v>180</v>
      </c>
      <c r="D33" s="47">
        <v>2098.8000000000002</v>
      </c>
      <c r="E33" s="83">
        <v>2266.6</v>
      </c>
      <c r="F33" s="79">
        <f>D33-E33</f>
        <v>-167.79999999999973</v>
      </c>
      <c r="G33" s="46">
        <v>1940.5223333333336</v>
      </c>
      <c r="H33" s="68">
        <f>AVERAGE(D33:E33)</f>
        <v>2182.6999999999998</v>
      </c>
      <c r="I33" s="72">
        <f t="shared" si="2"/>
        <v>0.12480024708124096</v>
      </c>
    </row>
    <row r="34" spans="1:9" ht="16.5" x14ac:dyDescent="0.3">
      <c r="A34" s="37"/>
      <c r="B34" s="39" t="s">
        <v>28</v>
      </c>
      <c r="C34" s="15" t="s">
        <v>181</v>
      </c>
      <c r="D34" s="47">
        <v>1206.25</v>
      </c>
      <c r="E34" s="83">
        <v>1208.2</v>
      </c>
      <c r="F34" s="71">
        <f>D34-E34</f>
        <v>-1.9500000000000455</v>
      </c>
      <c r="G34" s="46">
        <v>1210.9666666666667</v>
      </c>
      <c r="H34" s="68">
        <f>AVERAGE(D34:E34)</f>
        <v>1207.2249999999999</v>
      </c>
      <c r="I34" s="72">
        <f t="shared" si="2"/>
        <v>-3.0898180516943387E-3</v>
      </c>
    </row>
    <row r="35" spans="1:9" ht="16.5" x14ac:dyDescent="0.3">
      <c r="A35" s="37"/>
      <c r="B35" s="34" t="s">
        <v>29</v>
      </c>
      <c r="C35" s="15" t="s">
        <v>182</v>
      </c>
      <c r="D35" s="47">
        <v>1350</v>
      </c>
      <c r="E35" s="83">
        <v>1225</v>
      </c>
      <c r="F35" s="79">
        <f>D35-E35</f>
        <v>125</v>
      </c>
      <c r="G35" s="46">
        <v>1325.2556666666667</v>
      </c>
      <c r="H35" s="68">
        <f>AVERAGE(D35:E35)</f>
        <v>1287.5</v>
      </c>
      <c r="I35" s="72">
        <f t="shared" si="2"/>
        <v>-2.8489345577847006E-2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1364.7</v>
      </c>
      <c r="E36" s="83">
        <v>1233.2</v>
      </c>
      <c r="F36" s="71">
        <f>D36-E36</f>
        <v>131.5</v>
      </c>
      <c r="G36" s="49">
        <v>1318.761</v>
      </c>
      <c r="H36" s="68">
        <f>AVERAGE(D36:E36)</f>
        <v>1298.95</v>
      </c>
      <c r="I36" s="80">
        <f t="shared" si="2"/>
        <v>-1.5022433936096018E-2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28191.111111111109</v>
      </c>
      <c r="E38" s="84">
        <v>24066.6</v>
      </c>
      <c r="F38" s="67">
        <f>D38-E38</f>
        <v>4124.5111111111109</v>
      </c>
      <c r="G38" s="46">
        <v>26657.077777777777</v>
      </c>
      <c r="H38" s="67">
        <f>AVERAGE(D38:E38)</f>
        <v>26128.855555555554</v>
      </c>
      <c r="I38" s="78">
        <f t="shared" si="2"/>
        <v>-1.9815458642003368E-2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14476.444444444445</v>
      </c>
      <c r="E39" s="85">
        <v>15866.6</v>
      </c>
      <c r="F39" s="74">
        <f>D39-E39</f>
        <v>-1390.1555555555551</v>
      </c>
      <c r="G39" s="46">
        <v>14984.577777777777</v>
      </c>
      <c r="H39" s="81">
        <f>AVERAGE(D39:E39)</f>
        <v>15171.522222222222</v>
      </c>
      <c r="I39" s="75">
        <f t="shared" si="2"/>
        <v>1.2475789923269313E-2</v>
      </c>
    </row>
    <row r="40" spans="1:9" ht="15.75" customHeight="1" thickBot="1" x14ac:dyDescent="0.25">
      <c r="A40" s="159"/>
      <c r="B40" s="160"/>
      <c r="C40" s="161"/>
      <c r="D40" s="86">
        <f>SUM(D15:D39)</f>
        <v>71184.777777777781</v>
      </c>
      <c r="E40" s="86">
        <f>SUM(E15:E39)</f>
        <v>68862.183999999994</v>
      </c>
      <c r="F40" s="86">
        <f>SUM(F15:F39)</f>
        <v>2322.5937777777785</v>
      </c>
      <c r="G40" s="86">
        <f>SUM(G15:G39)</f>
        <v>69329.995148148155</v>
      </c>
      <c r="H40" s="86">
        <f>AVERAGE(D40:E40)</f>
        <v>70023.48088888888</v>
      </c>
      <c r="I40" s="75">
        <f>(H40-G40)/G40</f>
        <v>1.0002679781800744E-2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7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219</v>
      </c>
      <c r="F13" s="166" t="s">
        <v>226</v>
      </c>
      <c r="G13" s="149" t="s">
        <v>197</v>
      </c>
      <c r="H13" s="166" t="s">
        <v>222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1676.5556666666666</v>
      </c>
      <c r="F16" s="42">
        <v>1509.067</v>
      </c>
      <c r="G16" s="21">
        <f>(F16-E16)/E16</f>
        <v>-9.9900450666018228E-2</v>
      </c>
      <c r="H16" s="42">
        <v>1532.6999999999998</v>
      </c>
      <c r="I16" s="21">
        <f>(F16-H16)/H16</f>
        <v>-1.5419194884843617E-2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2407.6999999999998</v>
      </c>
      <c r="F17" s="46">
        <v>2897.7</v>
      </c>
      <c r="G17" s="21">
        <f t="shared" ref="G17:G80" si="0">(F17-E17)/E17</f>
        <v>0.20351372679320515</v>
      </c>
      <c r="H17" s="46">
        <v>2760.2</v>
      </c>
      <c r="I17" s="21">
        <f t="shared" ref="I17:I31" si="1">(F17-H17)/H17</f>
        <v>4.9815230780378236E-2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1555.2223333333332</v>
      </c>
      <c r="F18" s="46">
        <v>1598.15</v>
      </c>
      <c r="G18" s="21">
        <f t="shared" si="0"/>
        <v>2.7602269943397338E-2</v>
      </c>
      <c r="H18" s="46">
        <v>1564.9</v>
      </c>
      <c r="I18" s="21">
        <f t="shared" si="1"/>
        <v>2.1247364048821011E-2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815.2</v>
      </c>
      <c r="F19" s="46">
        <v>776</v>
      </c>
      <c r="G19" s="21">
        <f t="shared" si="0"/>
        <v>-4.8086359175662466E-2</v>
      </c>
      <c r="H19" s="46">
        <v>844.9</v>
      </c>
      <c r="I19" s="21">
        <f t="shared" si="1"/>
        <v>-8.1548112202627504E-2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2796.0509259259261</v>
      </c>
      <c r="F20" s="46">
        <v>2918.7111111111108</v>
      </c>
      <c r="G20" s="21">
        <f>(F20-E20)/E20</f>
        <v>4.3869081227326051E-2</v>
      </c>
      <c r="H20" s="46">
        <v>3235.411111111111</v>
      </c>
      <c r="I20" s="21">
        <f t="shared" si="1"/>
        <v>-9.7885551209360391E-2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1738.7943333333333</v>
      </c>
      <c r="F21" s="46">
        <v>1775.1999999999998</v>
      </c>
      <c r="G21" s="21">
        <f t="shared" si="0"/>
        <v>2.0937304641932858E-2</v>
      </c>
      <c r="H21" s="46">
        <v>1711.9</v>
      </c>
      <c r="I21" s="21">
        <f t="shared" si="1"/>
        <v>3.6976458905309727E-2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1304.0390000000002</v>
      </c>
      <c r="F22" s="46">
        <v>1372.4</v>
      </c>
      <c r="G22" s="21">
        <f t="shared" si="0"/>
        <v>5.242251190340156E-2</v>
      </c>
      <c r="H22" s="46">
        <v>1267.4000000000001</v>
      </c>
      <c r="I22" s="21">
        <f t="shared" si="1"/>
        <v>8.2846772920940503E-2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390.14433333333329</v>
      </c>
      <c r="F23" s="46">
        <v>423.65</v>
      </c>
      <c r="G23" s="21">
        <f t="shared" si="0"/>
        <v>8.5880182804141766E-2</v>
      </c>
      <c r="H23" s="46">
        <v>440.70000000000005</v>
      </c>
      <c r="I23" s="21">
        <f t="shared" si="1"/>
        <v>-3.8688450192875125E-2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596.9</v>
      </c>
      <c r="F24" s="46">
        <v>545.52499999999998</v>
      </c>
      <c r="G24" s="21">
        <f t="shared" si="0"/>
        <v>-8.6069693415982584E-2</v>
      </c>
      <c r="H24" s="46">
        <v>529.9</v>
      </c>
      <c r="I24" s="21">
        <f t="shared" si="1"/>
        <v>2.9486695602943952E-2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586.84433333333322</v>
      </c>
      <c r="F25" s="46">
        <v>499.9</v>
      </c>
      <c r="G25" s="21">
        <f t="shared" si="0"/>
        <v>-0.14815570057476901</v>
      </c>
      <c r="H25" s="46">
        <v>502.4</v>
      </c>
      <c r="I25" s="21">
        <f t="shared" si="1"/>
        <v>-4.9761146496815293E-3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530.1776666666666</v>
      </c>
      <c r="F26" s="46">
        <v>496.15</v>
      </c>
      <c r="G26" s="21">
        <f t="shared" si="0"/>
        <v>-6.4181629680113442E-2</v>
      </c>
      <c r="H26" s="46">
        <v>506.15</v>
      </c>
      <c r="I26" s="21">
        <f t="shared" si="1"/>
        <v>-1.9756989034871088E-2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1259.3443333333335</v>
      </c>
      <c r="F27" s="46">
        <v>1525.6999999999998</v>
      </c>
      <c r="G27" s="21">
        <f t="shared" si="0"/>
        <v>0.21150344637010821</v>
      </c>
      <c r="H27" s="46">
        <v>1589.9</v>
      </c>
      <c r="I27" s="21">
        <f t="shared" si="1"/>
        <v>-4.0379898106799338E-2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556.27766666666662</v>
      </c>
      <c r="F28" s="46">
        <v>514.9</v>
      </c>
      <c r="G28" s="21">
        <f t="shared" si="0"/>
        <v>-7.4383116824751155E-2</v>
      </c>
      <c r="H28" s="46">
        <v>542.4</v>
      </c>
      <c r="I28" s="21">
        <f t="shared" si="1"/>
        <v>-5.0700589970501475E-2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958.06666666666661</v>
      </c>
      <c r="F29" s="46">
        <v>1196.4749999999999</v>
      </c>
      <c r="G29" s="21">
        <f t="shared" si="0"/>
        <v>0.24884315635655138</v>
      </c>
      <c r="H29" s="46">
        <v>1220.4000000000001</v>
      </c>
      <c r="I29" s="21">
        <f t="shared" si="1"/>
        <v>-1.9604228121927386E-2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1710.7833333333333</v>
      </c>
      <c r="F30" s="46">
        <v>1150.875</v>
      </c>
      <c r="G30" s="21">
        <f t="shared" si="0"/>
        <v>-0.3272818494451859</v>
      </c>
      <c r="H30" s="46">
        <v>1304</v>
      </c>
      <c r="I30" s="21">
        <f t="shared" si="1"/>
        <v>-0.1174271472392638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877.58333333333326</v>
      </c>
      <c r="F31" s="49">
        <v>1244.9000000000001</v>
      </c>
      <c r="G31" s="23">
        <f t="shared" si="0"/>
        <v>0.41855474313930324</v>
      </c>
      <c r="H31" s="49">
        <v>1369.9</v>
      </c>
      <c r="I31" s="23">
        <f t="shared" si="1"/>
        <v>-9.1247536316519454E-2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2133.15</v>
      </c>
      <c r="F33" s="54">
        <v>2301.4250000000002</v>
      </c>
      <c r="G33" s="21">
        <f t="shared" si="0"/>
        <v>7.8885685488596716E-2</v>
      </c>
      <c r="H33" s="54">
        <v>2591.6</v>
      </c>
      <c r="I33" s="21">
        <f>(F33-H33)/H33</f>
        <v>-0.11196751041827432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1940.5223333333336</v>
      </c>
      <c r="F34" s="46">
        <v>2182.6999999999998</v>
      </c>
      <c r="G34" s="21">
        <f t="shared" si="0"/>
        <v>0.12480024708124096</v>
      </c>
      <c r="H34" s="46">
        <v>2366.5</v>
      </c>
      <c r="I34" s="21">
        <f>(F34-H34)/H34</f>
        <v>-7.7667441369110579E-2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1210.9666666666667</v>
      </c>
      <c r="F35" s="46">
        <v>1207.2249999999999</v>
      </c>
      <c r="G35" s="21">
        <f t="shared" si="0"/>
        <v>-3.0898180516943387E-3</v>
      </c>
      <c r="H35" s="46">
        <v>1135.8</v>
      </c>
      <c r="I35" s="21">
        <f>(F35-H35)/H35</f>
        <v>6.2885191054763132E-2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1325.2556666666667</v>
      </c>
      <c r="F36" s="46">
        <v>1287.5</v>
      </c>
      <c r="G36" s="21">
        <f t="shared" si="0"/>
        <v>-2.8489345577847006E-2</v>
      </c>
      <c r="H36" s="46">
        <v>1330.8333333333335</v>
      </c>
      <c r="I36" s="21">
        <f>(F36-H36)/H36</f>
        <v>-3.2561051972448449E-2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1318.761</v>
      </c>
      <c r="F37" s="49">
        <v>1298.95</v>
      </c>
      <c r="G37" s="23">
        <f t="shared" si="0"/>
        <v>-1.5022433936096018E-2</v>
      </c>
      <c r="H37" s="49">
        <v>1126.5</v>
      </c>
      <c r="I37" s="23">
        <f>(F37-H37)/H37</f>
        <v>0.15308477585441638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26657.077777777777</v>
      </c>
      <c r="F39" s="46">
        <v>26128.855555555554</v>
      </c>
      <c r="G39" s="21">
        <f t="shared" si="0"/>
        <v>-1.9815458642003368E-2</v>
      </c>
      <c r="H39" s="46">
        <v>27178.855555555554</v>
      </c>
      <c r="I39" s="21">
        <f t="shared" ref="I39:I44" si="2">(F39-H39)/H39</f>
        <v>-3.8632973263120804E-2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14984.577777777777</v>
      </c>
      <c r="F40" s="46">
        <v>15171.522222222222</v>
      </c>
      <c r="G40" s="21">
        <f t="shared" si="0"/>
        <v>1.2475789923269313E-2</v>
      </c>
      <c r="H40" s="46">
        <v>15443.777777777777</v>
      </c>
      <c r="I40" s="21">
        <f t="shared" si="2"/>
        <v>-1.7628818510151512E-2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10384.083333333334</v>
      </c>
      <c r="F41" s="57">
        <v>10979.75</v>
      </c>
      <c r="G41" s="21">
        <f t="shared" si="0"/>
        <v>5.7363432817854186E-2</v>
      </c>
      <c r="H41" s="57">
        <v>10479.75</v>
      </c>
      <c r="I41" s="21">
        <f t="shared" si="2"/>
        <v>4.7711061809680572E-2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6074.3</v>
      </c>
      <c r="F42" s="47">
        <v>5923.2</v>
      </c>
      <c r="G42" s="21">
        <f t="shared" si="0"/>
        <v>-2.487529427259114E-2</v>
      </c>
      <c r="H42" s="47">
        <v>5983.2</v>
      </c>
      <c r="I42" s="21">
        <f t="shared" si="2"/>
        <v>-1.0028078620136383E-2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9968.5714285714294</v>
      </c>
      <c r="G43" s="21">
        <f t="shared" si="0"/>
        <v>0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12166.666666666666</v>
      </c>
      <c r="F44" s="50">
        <v>12775</v>
      </c>
      <c r="G44" s="31">
        <f t="shared" si="0"/>
        <v>5.0000000000000051E-2</v>
      </c>
      <c r="H44" s="50">
        <v>12775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7075.3703703703713</v>
      </c>
      <c r="F46" s="43">
        <v>6617.5555555555557</v>
      </c>
      <c r="G46" s="21">
        <f t="shared" si="0"/>
        <v>-6.470542047268836E-2</v>
      </c>
      <c r="H46" s="43">
        <v>6517.5555555555557</v>
      </c>
      <c r="I46" s="21">
        <f t="shared" ref="I46:I51" si="3">(F46-H46)/H46</f>
        <v>1.5343175696409696E-2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6035.25925925926</v>
      </c>
      <c r="F47" s="47">
        <v>6144.2222222222226</v>
      </c>
      <c r="G47" s="21">
        <f t="shared" si="0"/>
        <v>1.805439638666595E-2</v>
      </c>
      <c r="H47" s="47">
        <v>6144.2222222222226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19273.75</v>
      </c>
      <c r="G48" s="21">
        <f t="shared" si="0"/>
        <v>0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18075.441619047619</v>
      </c>
      <c r="F49" s="47">
        <v>18510.793333333335</v>
      </c>
      <c r="G49" s="21">
        <f t="shared" si="0"/>
        <v>2.4085260181247767E-2</v>
      </c>
      <c r="H49" s="47">
        <v>18816.34888888889</v>
      </c>
      <c r="I49" s="21">
        <f t="shared" si="3"/>
        <v>-1.6238833439997821E-2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1952.25</v>
      </c>
      <c r="F50" s="47">
        <v>2291.6666666666665</v>
      </c>
      <c r="G50" s="21">
        <f t="shared" si="0"/>
        <v>0.17385922226490794</v>
      </c>
      <c r="H50" s="47">
        <v>2291.6666666666665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24020.888888888891</v>
      </c>
      <c r="F51" s="50">
        <v>27856</v>
      </c>
      <c r="G51" s="31">
        <f t="shared" si="0"/>
        <v>0.15965733528225426</v>
      </c>
      <c r="H51" s="50">
        <v>27101</v>
      </c>
      <c r="I51" s="31">
        <f t="shared" si="3"/>
        <v>2.7858750599608871E-2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3953.8333333333335</v>
      </c>
      <c r="F54" s="70">
        <v>3577.875</v>
      </c>
      <c r="G54" s="21">
        <f t="shared" si="0"/>
        <v>-9.5087046326349997E-2</v>
      </c>
      <c r="H54" s="70">
        <v>3577.875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2187.5</v>
      </c>
      <c r="G55" s="21">
        <f t="shared" si="0"/>
        <v>6.8376068376068383E-2</v>
      </c>
      <c r="H55" s="70">
        <v>2187.5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4661.8518518518513</v>
      </c>
      <c r="F58" s="50">
        <v>3991.625</v>
      </c>
      <c r="G58" s="29">
        <f t="shared" si="0"/>
        <v>-0.14376837212997526</v>
      </c>
      <c r="H58" s="50">
        <v>4191.625</v>
      </c>
      <c r="I58" s="29">
        <f t="shared" si="4"/>
        <v>-4.7714191989980018E-2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5236.458333333333</v>
      </c>
      <c r="F59" s="68">
        <v>5165</v>
      </c>
      <c r="G59" s="21">
        <f t="shared" si="0"/>
        <v>-1.3646309926397397E-2</v>
      </c>
      <c r="H59" s="68">
        <v>5165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4790.5</v>
      </c>
      <c r="F60" s="70">
        <v>4985</v>
      </c>
      <c r="G60" s="21">
        <f t="shared" si="0"/>
        <v>4.0601189854921199E-2</v>
      </c>
      <c r="H60" s="70">
        <v>5010</v>
      </c>
      <c r="I60" s="21">
        <f t="shared" si="4"/>
        <v>-4.9900199600798403E-3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19187.416666666668</v>
      </c>
      <c r="F61" s="73">
        <v>21405</v>
      </c>
      <c r="G61" s="29">
        <f t="shared" si="0"/>
        <v>0.11557487763247608</v>
      </c>
      <c r="H61" s="73">
        <v>21405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6430.5</v>
      </c>
      <c r="G63" s="21">
        <f t="shared" si="0"/>
        <v>-3.2550569634968614E-3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10658.75</v>
      </c>
      <c r="G65" s="21">
        <f t="shared" si="0"/>
        <v>-0.1236382322713258</v>
      </c>
      <c r="H65" s="46">
        <v>10658.75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7101.666666666667</v>
      </c>
      <c r="F66" s="46">
        <v>7873.8888888888887</v>
      </c>
      <c r="G66" s="21">
        <f t="shared" si="0"/>
        <v>0.1087381678792145</v>
      </c>
      <c r="H66" s="46">
        <v>7921.5</v>
      </c>
      <c r="I66" s="21">
        <f t="shared" si="5"/>
        <v>-6.0103656013521826E-3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3597.4666666666672</v>
      </c>
      <c r="F67" s="46">
        <v>3874.8</v>
      </c>
      <c r="G67" s="21">
        <f t="shared" si="0"/>
        <v>7.709128646084272E-2</v>
      </c>
      <c r="H67" s="46">
        <v>3827.5555555555557</v>
      </c>
      <c r="I67" s="21">
        <f t="shared" si="5"/>
        <v>1.2343241987923848E-2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3412.3809523809523</v>
      </c>
      <c r="F68" s="58">
        <v>3659.1666666666665</v>
      </c>
      <c r="G68" s="31">
        <f t="shared" si="0"/>
        <v>7.2320680993580785E-2</v>
      </c>
      <c r="H68" s="58">
        <v>3659.1666666666665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3623.9666666666667</v>
      </c>
      <c r="F70" s="43">
        <v>3740.8888888888887</v>
      </c>
      <c r="G70" s="21">
        <f t="shared" si="0"/>
        <v>3.2263603111384945E-2</v>
      </c>
      <c r="H70" s="43">
        <v>3725.8</v>
      </c>
      <c r="I70" s="21">
        <f t="shared" si="5"/>
        <v>4.0498386625391876E-3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2647.2222222222222</v>
      </c>
      <c r="F71" s="47">
        <v>2780.3333333333335</v>
      </c>
      <c r="G71" s="21">
        <f t="shared" si="0"/>
        <v>5.028331584470102E-2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1311.6666666666667</v>
      </c>
      <c r="F72" s="47">
        <v>1323.7777777777778</v>
      </c>
      <c r="G72" s="21">
        <f t="shared" si="0"/>
        <v>9.2333756882676636E-3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2073.5</v>
      </c>
      <c r="F73" s="47">
        <v>2248.1111111111113</v>
      </c>
      <c r="G73" s="21">
        <f t="shared" si="0"/>
        <v>8.421080834873948E-2</v>
      </c>
      <c r="H73" s="47">
        <v>2194.75</v>
      </c>
      <c r="I73" s="21">
        <f t="shared" si="5"/>
        <v>2.4313070331979183E-2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1642</v>
      </c>
      <c r="F74" s="50">
        <v>1604.5</v>
      </c>
      <c r="G74" s="21">
        <f t="shared" si="0"/>
        <v>-2.2838002436053592E-2</v>
      </c>
      <c r="H74" s="50">
        <v>1610.5</v>
      </c>
      <c r="I74" s="21">
        <f t="shared" si="5"/>
        <v>-3.7255510710959331E-3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1444.4333333333334</v>
      </c>
      <c r="F77" s="32">
        <v>1269.4444444444443</v>
      </c>
      <c r="G77" s="21">
        <f t="shared" si="0"/>
        <v>-0.12114708574681354</v>
      </c>
      <c r="H77" s="32">
        <v>1266.6666666666667</v>
      </c>
      <c r="I77" s="21">
        <f t="shared" si="6"/>
        <v>2.1929824561402111E-3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859.33333333333337</v>
      </c>
      <c r="F78" s="47">
        <v>831</v>
      </c>
      <c r="G78" s="21">
        <f t="shared" si="0"/>
        <v>-3.2971295577967456E-2</v>
      </c>
      <c r="H78" s="47">
        <v>831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1441.1111111111111</v>
      </c>
      <c r="F79" s="47">
        <v>1531.3</v>
      </c>
      <c r="G79" s="21">
        <f t="shared" si="0"/>
        <v>6.2582883577486495E-2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1739.5</v>
      </c>
      <c r="F80" s="61">
        <v>1932.8</v>
      </c>
      <c r="G80" s="21">
        <f t="shared" si="0"/>
        <v>0.11112388617418796</v>
      </c>
      <c r="H80" s="61">
        <v>1932.8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8583.3333333333339</v>
      </c>
      <c r="F81" s="61">
        <v>8830</v>
      </c>
      <c r="G81" s="21">
        <f t="shared" ref="G81:G82" si="7">(F81-E81)/E81</f>
        <v>2.8737864077669831E-2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3932</v>
      </c>
      <c r="F82" s="50">
        <v>3967.3</v>
      </c>
      <c r="G82" s="23">
        <f t="shared" si="7"/>
        <v>8.9776195320448067E-3</v>
      </c>
      <c r="H82" s="50">
        <v>3967.3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1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17.37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226</v>
      </c>
      <c r="G13" s="149" t="s">
        <v>196</v>
      </c>
      <c r="H13" s="166" t="s">
        <v>222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18</v>
      </c>
      <c r="C16" s="14" t="s">
        <v>98</v>
      </c>
      <c r="D16" s="11" t="s">
        <v>83</v>
      </c>
      <c r="E16" s="42">
        <v>1710.7833333333333</v>
      </c>
      <c r="F16" s="42">
        <v>1150.875</v>
      </c>
      <c r="G16" s="21">
        <f>(F16-E16)/E16</f>
        <v>-0.3272818494451859</v>
      </c>
      <c r="H16" s="42">
        <v>1304</v>
      </c>
      <c r="I16" s="21">
        <f>(F16-H16)/H16</f>
        <v>-0.1174271472392638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2796.0509259259261</v>
      </c>
      <c r="F17" s="46">
        <v>2918.7111111111108</v>
      </c>
      <c r="G17" s="21">
        <f>(F17-E17)/E17</f>
        <v>4.3869081227326051E-2</v>
      </c>
      <c r="H17" s="46">
        <v>3235.411111111111</v>
      </c>
      <c r="I17" s="21">
        <f>(F17-H17)/H17</f>
        <v>-9.7885551209360391E-2</v>
      </c>
    </row>
    <row r="18" spans="1:9" ht="16.5" x14ac:dyDescent="0.3">
      <c r="A18" s="37"/>
      <c r="B18" s="34" t="s">
        <v>19</v>
      </c>
      <c r="C18" s="15" t="s">
        <v>99</v>
      </c>
      <c r="D18" s="11" t="s">
        <v>161</v>
      </c>
      <c r="E18" s="46">
        <v>877.58333333333326</v>
      </c>
      <c r="F18" s="46">
        <v>1244.9000000000001</v>
      </c>
      <c r="G18" s="21">
        <f>(F18-E18)/E18</f>
        <v>0.41855474313930324</v>
      </c>
      <c r="H18" s="46">
        <v>1369.9</v>
      </c>
      <c r="I18" s="21">
        <f>(F18-H18)/H18</f>
        <v>-9.1247536316519454E-2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815.2</v>
      </c>
      <c r="F19" s="46">
        <v>776</v>
      </c>
      <c r="G19" s="21">
        <f>(F19-E19)/E19</f>
        <v>-4.8086359175662466E-2</v>
      </c>
      <c r="H19" s="46">
        <v>844.9</v>
      </c>
      <c r="I19" s="21">
        <f>(F19-H19)/H19</f>
        <v>-8.1548112202627504E-2</v>
      </c>
    </row>
    <row r="20" spans="1:9" ht="16.5" x14ac:dyDescent="0.3">
      <c r="A20" s="37"/>
      <c r="B20" s="34" t="s">
        <v>16</v>
      </c>
      <c r="C20" s="15" t="s">
        <v>96</v>
      </c>
      <c r="D20" s="11" t="s">
        <v>81</v>
      </c>
      <c r="E20" s="46">
        <v>556.27766666666662</v>
      </c>
      <c r="F20" s="46">
        <v>514.9</v>
      </c>
      <c r="G20" s="21">
        <f>(F20-E20)/E20</f>
        <v>-7.4383116824751155E-2</v>
      </c>
      <c r="H20" s="46">
        <v>542.4</v>
      </c>
      <c r="I20" s="21">
        <f>(F20-H20)/H20</f>
        <v>-5.0700589970501475E-2</v>
      </c>
    </row>
    <row r="21" spans="1:9" ht="16.5" x14ac:dyDescent="0.3">
      <c r="A21" s="37"/>
      <c r="B21" s="34" t="s">
        <v>15</v>
      </c>
      <c r="C21" s="15" t="s">
        <v>95</v>
      </c>
      <c r="D21" s="11" t="s">
        <v>82</v>
      </c>
      <c r="E21" s="46">
        <v>1259.3443333333335</v>
      </c>
      <c r="F21" s="46">
        <v>1525.6999999999998</v>
      </c>
      <c r="G21" s="21">
        <f>(F21-E21)/E21</f>
        <v>0.21150344637010821</v>
      </c>
      <c r="H21" s="46">
        <v>1589.9</v>
      </c>
      <c r="I21" s="21">
        <f>(F21-H21)/H21</f>
        <v>-4.0379898106799338E-2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390.14433333333329</v>
      </c>
      <c r="F22" s="46">
        <v>423.65</v>
      </c>
      <c r="G22" s="21">
        <f>(F22-E22)/E22</f>
        <v>8.5880182804141766E-2</v>
      </c>
      <c r="H22" s="46">
        <v>440.70000000000005</v>
      </c>
      <c r="I22" s="21">
        <f>(F22-H22)/H22</f>
        <v>-3.8688450192875125E-2</v>
      </c>
    </row>
    <row r="23" spans="1:9" ht="16.5" x14ac:dyDescent="0.3">
      <c r="A23" s="37"/>
      <c r="B23" s="34" t="s">
        <v>14</v>
      </c>
      <c r="C23" s="15" t="s">
        <v>94</v>
      </c>
      <c r="D23" s="13" t="s">
        <v>81</v>
      </c>
      <c r="E23" s="46">
        <v>530.1776666666666</v>
      </c>
      <c r="F23" s="46">
        <v>496.15</v>
      </c>
      <c r="G23" s="21">
        <f>(F23-E23)/E23</f>
        <v>-6.4181629680113442E-2</v>
      </c>
      <c r="H23" s="46">
        <v>506.15</v>
      </c>
      <c r="I23" s="21">
        <f>(F23-H23)/H23</f>
        <v>-1.9756989034871088E-2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958.06666666666661</v>
      </c>
      <c r="F24" s="46">
        <v>1196.4749999999999</v>
      </c>
      <c r="G24" s="21">
        <f>(F24-E24)/E24</f>
        <v>0.24884315635655138</v>
      </c>
      <c r="H24" s="46">
        <v>1220.4000000000001</v>
      </c>
      <c r="I24" s="21">
        <f>(F24-H24)/H24</f>
        <v>-1.9604228121927386E-2</v>
      </c>
    </row>
    <row r="25" spans="1:9" ht="16.5" x14ac:dyDescent="0.3">
      <c r="A25" s="37"/>
      <c r="B25" s="34" t="s">
        <v>4</v>
      </c>
      <c r="C25" s="15" t="s">
        <v>84</v>
      </c>
      <c r="D25" s="13" t="s">
        <v>161</v>
      </c>
      <c r="E25" s="46">
        <v>1676.5556666666666</v>
      </c>
      <c r="F25" s="46">
        <v>1509.067</v>
      </c>
      <c r="G25" s="21">
        <f>(F25-E25)/E25</f>
        <v>-9.9900450666018228E-2</v>
      </c>
      <c r="H25" s="46">
        <v>1532.6999999999998</v>
      </c>
      <c r="I25" s="21">
        <f>(F25-H25)/H25</f>
        <v>-1.5419194884843617E-2</v>
      </c>
    </row>
    <row r="26" spans="1:9" ht="16.5" x14ac:dyDescent="0.3">
      <c r="A26" s="37"/>
      <c r="B26" s="34" t="s">
        <v>13</v>
      </c>
      <c r="C26" s="15" t="s">
        <v>93</v>
      </c>
      <c r="D26" s="13" t="s">
        <v>81</v>
      </c>
      <c r="E26" s="46">
        <v>586.84433333333322</v>
      </c>
      <c r="F26" s="46">
        <v>499.9</v>
      </c>
      <c r="G26" s="21">
        <f>(F26-E26)/E26</f>
        <v>-0.14815570057476901</v>
      </c>
      <c r="H26" s="46">
        <v>502.4</v>
      </c>
      <c r="I26" s="21">
        <f>(F26-H26)/H26</f>
        <v>-4.9761146496815293E-3</v>
      </c>
    </row>
    <row r="27" spans="1:9" ht="16.5" x14ac:dyDescent="0.3">
      <c r="A27" s="37"/>
      <c r="B27" s="34" t="s">
        <v>6</v>
      </c>
      <c r="C27" s="15" t="s">
        <v>86</v>
      </c>
      <c r="D27" s="13" t="s">
        <v>161</v>
      </c>
      <c r="E27" s="46">
        <v>1555.2223333333332</v>
      </c>
      <c r="F27" s="46">
        <v>1598.15</v>
      </c>
      <c r="G27" s="21">
        <f>(F27-E27)/E27</f>
        <v>2.7602269943397338E-2</v>
      </c>
      <c r="H27" s="46">
        <v>1564.9</v>
      </c>
      <c r="I27" s="21">
        <f>(F27-H27)/H27</f>
        <v>2.1247364048821011E-2</v>
      </c>
    </row>
    <row r="28" spans="1:9" ht="16.5" x14ac:dyDescent="0.3">
      <c r="A28" s="37"/>
      <c r="B28" s="34" t="s">
        <v>12</v>
      </c>
      <c r="C28" s="15" t="s">
        <v>92</v>
      </c>
      <c r="D28" s="13" t="s">
        <v>81</v>
      </c>
      <c r="E28" s="46">
        <v>596.9</v>
      </c>
      <c r="F28" s="46">
        <v>545.52499999999998</v>
      </c>
      <c r="G28" s="21">
        <f>(F28-E28)/E28</f>
        <v>-8.6069693415982584E-2</v>
      </c>
      <c r="H28" s="46">
        <v>529.9</v>
      </c>
      <c r="I28" s="21">
        <f>(F28-H28)/H28</f>
        <v>2.9486695602943952E-2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161</v>
      </c>
      <c r="E29" s="46">
        <v>1738.7943333333333</v>
      </c>
      <c r="F29" s="46">
        <v>1775.1999999999998</v>
      </c>
      <c r="G29" s="21">
        <f>(F29-E29)/E29</f>
        <v>2.0937304641932858E-2</v>
      </c>
      <c r="H29" s="46">
        <v>1711.9</v>
      </c>
      <c r="I29" s="21">
        <f>(F29-H29)/H29</f>
        <v>3.6976458905309727E-2</v>
      </c>
    </row>
    <row r="30" spans="1:9" ht="16.5" x14ac:dyDescent="0.3">
      <c r="A30" s="37"/>
      <c r="B30" s="34" t="s">
        <v>5</v>
      </c>
      <c r="C30" s="15" t="s">
        <v>85</v>
      </c>
      <c r="D30" s="13" t="s">
        <v>161</v>
      </c>
      <c r="E30" s="46">
        <v>2407.6999999999998</v>
      </c>
      <c r="F30" s="46">
        <v>2897.7</v>
      </c>
      <c r="G30" s="21">
        <f>(F30-E30)/E30</f>
        <v>0.20351372679320515</v>
      </c>
      <c r="H30" s="46">
        <v>2760.2</v>
      </c>
      <c r="I30" s="21">
        <f>(F30-H30)/H30</f>
        <v>4.9815230780378236E-2</v>
      </c>
    </row>
    <row r="31" spans="1:9" ht="17.25" thickBot="1" x14ac:dyDescent="0.35">
      <c r="A31" s="38"/>
      <c r="B31" s="36" t="s">
        <v>10</v>
      </c>
      <c r="C31" s="16" t="s">
        <v>90</v>
      </c>
      <c r="D31" s="12" t="s">
        <v>161</v>
      </c>
      <c r="E31" s="49">
        <v>1304.0390000000002</v>
      </c>
      <c r="F31" s="49">
        <v>1372.4</v>
      </c>
      <c r="G31" s="23">
        <f>(F31-E31)/E31</f>
        <v>5.242251190340156E-2</v>
      </c>
      <c r="H31" s="49">
        <v>1267.4000000000001</v>
      </c>
      <c r="I31" s="23">
        <f>(F31-H31)/H31</f>
        <v>8.2846772920940503E-2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19759.683925925925</v>
      </c>
      <c r="F32" s="107">
        <f>SUM(F16:F31)</f>
        <v>20445.303111111112</v>
      </c>
      <c r="G32" s="108">
        <f t="shared" ref="G32" si="0">(F32-E32)/E32</f>
        <v>3.4697882200717421E-2</v>
      </c>
      <c r="H32" s="107">
        <f>SUM(H16:H31)</f>
        <v>20923.161111111109</v>
      </c>
      <c r="I32" s="111">
        <f t="shared" ref="I32" si="1">(F32-H32)/H32</f>
        <v>-2.2838709574636556E-2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2133.15</v>
      </c>
      <c r="F34" s="54">
        <v>2301.4250000000002</v>
      </c>
      <c r="G34" s="21">
        <f>(F34-E34)/E34</f>
        <v>7.8885685488596716E-2</v>
      </c>
      <c r="H34" s="54">
        <v>2591.6</v>
      </c>
      <c r="I34" s="21">
        <f>(F34-H34)/H34</f>
        <v>-0.11196751041827432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1940.5223333333336</v>
      </c>
      <c r="F35" s="46">
        <v>2182.6999999999998</v>
      </c>
      <c r="G35" s="21">
        <f>(F35-E35)/E35</f>
        <v>0.12480024708124096</v>
      </c>
      <c r="H35" s="46">
        <v>2366.5</v>
      </c>
      <c r="I35" s="21">
        <f>(F35-H35)/H35</f>
        <v>-7.7667441369110579E-2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1325.2556666666667</v>
      </c>
      <c r="F36" s="46">
        <v>1287.5</v>
      </c>
      <c r="G36" s="21">
        <f>(F36-E36)/E36</f>
        <v>-2.8489345577847006E-2</v>
      </c>
      <c r="H36" s="46">
        <v>1330.8333333333335</v>
      </c>
      <c r="I36" s="21">
        <f>(F36-H36)/H36</f>
        <v>-3.2561051972448449E-2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1210.9666666666667</v>
      </c>
      <c r="F37" s="46">
        <v>1207.2249999999999</v>
      </c>
      <c r="G37" s="21">
        <f>(F37-E37)/E37</f>
        <v>-3.0898180516943387E-3</v>
      </c>
      <c r="H37" s="46">
        <v>1135.8</v>
      </c>
      <c r="I37" s="21">
        <f>(F37-H37)/H37</f>
        <v>6.2885191054763132E-2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1318.761</v>
      </c>
      <c r="F38" s="49">
        <v>1298.95</v>
      </c>
      <c r="G38" s="23">
        <f>(F38-E38)/E38</f>
        <v>-1.5022433936096018E-2</v>
      </c>
      <c r="H38" s="49">
        <v>1126.5</v>
      </c>
      <c r="I38" s="23">
        <f>(F38-H38)/H38</f>
        <v>0.15308477585441638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7928.6556666666675</v>
      </c>
      <c r="F39" s="109">
        <f>SUM(F34:F38)</f>
        <v>8277.8000000000011</v>
      </c>
      <c r="G39" s="110">
        <f t="shared" ref="G39" si="2">(F39-E39)/E39</f>
        <v>4.4035754358862131E-2</v>
      </c>
      <c r="H39" s="109">
        <f>SUM(H34:H38)</f>
        <v>8551.2333333333336</v>
      </c>
      <c r="I39" s="111">
        <f t="shared" ref="I39" si="3">(F39-H39)/H39</f>
        <v>-3.1975894315439776E-2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26657.077777777777</v>
      </c>
      <c r="F41" s="46">
        <v>26128.855555555554</v>
      </c>
      <c r="G41" s="21">
        <f>(F41-E41)/E41</f>
        <v>-1.9815458642003368E-2</v>
      </c>
      <c r="H41" s="46">
        <v>27178.855555555554</v>
      </c>
      <c r="I41" s="21">
        <f>(F41-H41)/H41</f>
        <v>-3.8632973263120804E-2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14984.577777777777</v>
      </c>
      <c r="F42" s="46">
        <v>15171.522222222222</v>
      </c>
      <c r="G42" s="21">
        <f>(F42-E42)/E42</f>
        <v>1.2475789923269313E-2</v>
      </c>
      <c r="H42" s="46">
        <v>15443.777777777777</v>
      </c>
      <c r="I42" s="21">
        <f>(F42-H42)/H42</f>
        <v>-1.7628818510151512E-2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6074.3</v>
      </c>
      <c r="F43" s="57">
        <v>5923.2</v>
      </c>
      <c r="G43" s="21">
        <f>(F43-E43)/E43</f>
        <v>-2.487529427259114E-2</v>
      </c>
      <c r="H43" s="57">
        <v>5983.2</v>
      </c>
      <c r="I43" s="21">
        <f>(F43-H43)/H43</f>
        <v>-1.0028078620136383E-2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12166.666666666666</v>
      </c>
      <c r="F44" s="47">
        <v>12775</v>
      </c>
      <c r="G44" s="21">
        <f>(F44-E44)/E44</f>
        <v>5.0000000000000051E-2</v>
      </c>
      <c r="H44" s="47">
        <v>12775</v>
      </c>
      <c r="I44" s="21">
        <f>(F44-H44)/H44</f>
        <v>0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9968.5714285714294</v>
      </c>
      <c r="F45" s="47">
        <v>9968.5714285714294</v>
      </c>
      <c r="G45" s="21">
        <f>(F45-E45)/E45</f>
        <v>0</v>
      </c>
      <c r="H45" s="47">
        <v>9968.3333333333339</v>
      </c>
      <c r="I45" s="21">
        <f>(F45-H45)/H45</f>
        <v>2.3885160150016183E-5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10384.083333333334</v>
      </c>
      <c r="F46" s="50">
        <v>10979.75</v>
      </c>
      <c r="G46" s="31">
        <f>(F46-E46)/E46</f>
        <v>5.7363432817854186E-2</v>
      </c>
      <c r="H46" s="50">
        <v>10479.75</v>
      </c>
      <c r="I46" s="31">
        <f>(F46-H46)/H46</f>
        <v>4.7711061809680572E-2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80235.276984126976</v>
      </c>
      <c r="F47" s="86">
        <f>SUM(F41:F46)</f>
        <v>80946.899206349204</v>
      </c>
      <c r="G47" s="110">
        <f t="shared" ref="G47" si="4">(F47-E47)/E47</f>
        <v>8.8691938131279669E-3</v>
      </c>
      <c r="H47" s="109">
        <f>SUM(H41:H46)</f>
        <v>81828.916666666657</v>
      </c>
      <c r="I47" s="111">
        <f t="shared" ref="I47" si="5">(F47-H47)/H47</f>
        <v>-1.0778799185505363E-2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18075.441619047619</v>
      </c>
      <c r="F49" s="43">
        <v>18510.793333333335</v>
      </c>
      <c r="G49" s="21">
        <f>(F49-E49)/E49</f>
        <v>2.4085260181247767E-2</v>
      </c>
      <c r="H49" s="43">
        <v>18816.34888888889</v>
      </c>
      <c r="I49" s="21">
        <f>(F49-H49)/H49</f>
        <v>-1.6238833439997821E-2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6035.25925925926</v>
      </c>
      <c r="F50" s="47">
        <v>6144.2222222222226</v>
      </c>
      <c r="G50" s="21">
        <f>(F50-E50)/E50</f>
        <v>1.805439638666595E-2</v>
      </c>
      <c r="H50" s="47">
        <v>6144.2222222222226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19273.75</v>
      </c>
      <c r="G51" s="21">
        <f>(F51-E51)/E51</f>
        <v>0</v>
      </c>
      <c r="H51" s="47">
        <v>19273.75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1952.25</v>
      </c>
      <c r="F52" s="47">
        <v>2291.6666666666665</v>
      </c>
      <c r="G52" s="21">
        <f>(F52-E52)/E52</f>
        <v>0.17385922226490794</v>
      </c>
      <c r="H52" s="47">
        <v>2291.6666666666665</v>
      </c>
      <c r="I52" s="21">
        <f>(F52-H52)/H52</f>
        <v>0</v>
      </c>
    </row>
    <row r="53" spans="1:9" ht="16.5" x14ac:dyDescent="0.3">
      <c r="A53" s="37"/>
      <c r="B53" s="34" t="s">
        <v>45</v>
      </c>
      <c r="C53" s="15" t="s">
        <v>109</v>
      </c>
      <c r="D53" s="13" t="s">
        <v>108</v>
      </c>
      <c r="E53" s="47">
        <v>7075.3703703703713</v>
      </c>
      <c r="F53" s="47">
        <v>6617.5555555555557</v>
      </c>
      <c r="G53" s="21">
        <f>(F53-E53)/E53</f>
        <v>-6.470542047268836E-2</v>
      </c>
      <c r="H53" s="47">
        <v>6517.5555555555557</v>
      </c>
      <c r="I53" s="21">
        <f>(F53-H53)/H53</f>
        <v>1.5343175696409696E-2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24020.888888888891</v>
      </c>
      <c r="F54" s="50">
        <v>27856</v>
      </c>
      <c r="G54" s="31">
        <f>(F54-E54)/E54</f>
        <v>0.15965733528225426</v>
      </c>
      <c r="H54" s="50">
        <v>27101</v>
      </c>
      <c r="I54" s="31">
        <f>(F54-H54)/H54</f>
        <v>2.7858750599608871E-2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76432.960137566144</v>
      </c>
      <c r="F55" s="86">
        <f>SUM(F49:F54)</f>
        <v>80693.987777777773</v>
      </c>
      <c r="G55" s="110">
        <f t="shared" ref="G55" si="6">(F55-E55)/E55</f>
        <v>5.574856230273581E-2</v>
      </c>
      <c r="H55" s="86">
        <f>SUM(H49:H54)</f>
        <v>80144.543333333335</v>
      </c>
      <c r="I55" s="111">
        <f t="shared" ref="I55" si="7">(F55-H55)/H55</f>
        <v>6.8556687903157058E-3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4661.8518518518513</v>
      </c>
      <c r="F57" s="43">
        <v>3991.625</v>
      </c>
      <c r="G57" s="22">
        <f>(F57-E57)/E57</f>
        <v>-0.14376837212997526</v>
      </c>
      <c r="H57" s="43">
        <v>4191.625</v>
      </c>
      <c r="I57" s="22">
        <f>(F57-H57)/H57</f>
        <v>-4.7714191989980018E-2</v>
      </c>
    </row>
    <row r="58" spans="1:9" ht="16.5" x14ac:dyDescent="0.3">
      <c r="A58" s="118"/>
      <c r="B58" s="99" t="s">
        <v>55</v>
      </c>
      <c r="C58" s="15" t="s">
        <v>122</v>
      </c>
      <c r="D58" s="11" t="s">
        <v>120</v>
      </c>
      <c r="E58" s="47">
        <v>4790.5</v>
      </c>
      <c r="F58" s="70">
        <v>4985</v>
      </c>
      <c r="G58" s="21">
        <f>(F58-E58)/E58</f>
        <v>4.0601189854921199E-2</v>
      </c>
      <c r="H58" s="70">
        <v>5010</v>
      </c>
      <c r="I58" s="21">
        <f>(F58-H58)/H58</f>
        <v>-4.9900199600798403E-3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>(F59-E59)/E59</f>
        <v>0</v>
      </c>
      <c r="H59" s="70">
        <v>3750</v>
      </c>
      <c r="I59" s="21">
        <f>(F59-H59)/H59</f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3953.8333333333335</v>
      </c>
      <c r="F60" s="70">
        <v>3577.875</v>
      </c>
      <c r="G60" s="21">
        <f>(F60-E60)/E60</f>
        <v>-9.5087046326349997E-2</v>
      </c>
      <c r="H60" s="70">
        <v>3577.875</v>
      </c>
      <c r="I60" s="21">
        <f>(F60-H60)/H60</f>
        <v>0</v>
      </c>
    </row>
    <row r="61" spans="1:9" ht="16.5" x14ac:dyDescent="0.3">
      <c r="A61" s="118"/>
      <c r="B61" s="99" t="s">
        <v>40</v>
      </c>
      <c r="C61" s="15" t="s">
        <v>117</v>
      </c>
      <c r="D61" s="11" t="s">
        <v>114</v>
      </c>
      <c r="E61" s="47">
        <v>2047.5</v>
      </c>
      <c r="F61" s="105">
        <v>2187.5</v>
      </c>
      <c r="G61" s="21">
        <f>(F61-E61)/E61</f>
        <v>6.8376068376068383E-2</v>
      </c>
      <c r="H61" s="105">
        <v>2187.5</v>
      </c>
      <c r="I61" s="21">
        <f>(F61-H61)/H61</f>
        <v>0</v>
      </c>
    </row>
    <row r="62" spans="1:9" ht="17.25" thickBot="1" x14ac:dyDescent="0.35">
      <c r="A62" s="118"/>
      <c r="B62" s="100" t="s">
        <v>41</v>
      </c>
      <c r="C62" s="16" t="s">
        <v>118</v>
      </c>
      <c r="D62" s="12" t="s">
        <v>114</v>
      </c>
      <c r="E62" s="50">
        <v>5500</v>
      </c>
      <c r="F62" s="73">
        <v>4507.5</v>
      </c>
      <c r="G62" s="29">
        <f>(F62-E62)/E62</f>
        <v>-0.18045454545454545</v>
      </c>
      <c r="H62" s="73">
        <v>4507.5</v>
      </c>
      <c r="I62" s="29">
        <f>(F62-H62)/H62</f>
        <v>0</v>
      </c>
    </row>
    <row r="63" spans="1:9" ht="16.5" x14ac:dyDescent="0.3">
      <c r="A63" s="118"/>
      <c r="B63" s="101" t="s">
        <v>42</v>
      </c>
      <c r="C63" s="14" t="s">
        <v>198</v>
      </c>
      <c r="D63" s="11" t="s">
        <v>114</v>
      </c>
      <c r="E63" s="43">
        <v>2108.75</v>
      </c>
      <c r="F63" s="68">
        <v>2073.3333333333335</v>
      </c>
      <c r="G63" s="21">
        <f>(F63-E63)/E63</f>
        <v>-1.6795099782651576E-2</v>
      </c>
      <c r="H63" s="68">
        <v>2073.3333333333335</v>
      </c>
      <c r="I63" s="21">
        <f>(F63-H63)/H63</f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5236.458333333333</v>
      </c>
      <c r="F64" s="70">
        <v>5165</v>
      </c>
      <c r="G64" s="21">
        <f>(F64-E64)/E64</f>
        <v>-1.3646309926397397E-2</v>
      </c>
      <c r="H64" s="70">
        <v>5165</v>
      </c>
      <c r="I64" s="21">
        <f>(F64-H64)/H64</f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19187.416666666668</v>
      </c>
      <c r="F65" s="73">
        <v>21405</v>
      </c>
      <c r="G65" s="29">
        <f>(F65-E65)/E65</f>
        <v>0.11557487763247608</v>
      </c>
      <c r="H65" s="73">
        <v>21405</v>
      </c>
      <c r="I65" s="29">
        <f>(F65-H65)/H65</f>
        <v>0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51236.310185185182</v>
      </c>
      <c r="F66" s="106">
        <f>SUM(F57:F65)</f>
        <v>51642.833333333328</v>
      </c>
      <c r="G66" s="108">
        <f t="shared" ref="G66" si="8">(F66-E66)/E66</f>
        <v>7.9342783795092811E-3</v>
      </c>
      <c r="H66" s="106">
        <f>SUM(H57:H65)</f>
        <v>51867.833333333328</v>
      </c>
      <c r="I66" s="111">
        <f t="shared" ref="I66" si="9">(F66-H66)/H66</f>
        <v>-4.3379486965267498E-3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7101.666666666667</v>
      </c>
      <c r="F68" s="54">
        <v>7873.8888888888887</v>
      </c>
      <c r="G68" s="21">
        <f>(F68-E68)/E68</f>
        <v>0.1087381678792145</v>
      </c>
      <c r="H68" s="54">
        <v>7921.5</v>
      </c>
      <c r="I68" s="21">
        <f>(F68-H68)/H68</f>
        <v>-6.0103656013521826E-3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6451.5</v>
      </c>
      <c r="F69" s="46">
        <v>6430.5</v>
      </c>
      <c r="G69" s="21">
        <f>(F69-E69)/E69</f>
        <v>-3.2550569634968614E-3</v>
      </c>
      <c r="H69" s="46">
        <v>6430.5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>(F70-E70)/E70</f>
        <v>0</v>
      </c>
      <c r="H70" s="46">
        <v>47046.625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12162.5</v>
      </c>
      <c r="F71" s="46">
        <v>10658.75</v>
      </c>
      <c r="G71" s="21">
        <f>(F71-E71)/E71</f>
        <v>-0.1236382322713258</v>
      </c>
      <c r="H71" s="46">
        <v>10658.75</v>
      </c>
      <c r="I71" s="21">
        <f>(F71-H71)/H71</f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3412.3809523809523</v>
      </c>
      <c r="F72" s="46">
        <v>3659.1666666666665</v>
      </c>
      <c r="G72" s="21">
        <f>(F72-E72)/E72</f>
        <v>7.2320680993580785E-2</v>
      </c>
      <c r="H72" s="46">
        <v>3659.1666666666665</v>
      </c>
      <c r="I72" s="21">
        <f>(F72-H72)/H72</f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3597.4666666666672</v>
      </c>
      <c r="F73" s="58">
        <v>3874.8</v>
      </c>
      <c r="G73" s="31">
        <f>(F73-E73)/E73</f>
        <v>7.709128646084272E-2</v>
      </c>
      <c r="H73" s="58">
        <v>3827.5555555555557</v>
      </c>
      <c r="I73" s="31">
        <f>(F73-H73)/H73</f>
        <v>1.2343241987923848E-2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79772.139285714278</v>
      </c>
      <c r="F74" s="86">
        <f>SUM(F68:F73)</f>
        <v>79543.730555555565</v>
      </c>
      <c r="G74" s="110">
        <f t="shared" ref="G74" si="10">(F74-E74)/E74</f>
        <v>-2.8632644455056891E-3</v>
      </c>
      <c r="H74" s="86">
        <f>SUM(H68:H73)</f>
        <v>79544.097222222234</v>
      </c>
      <c r="I74" s="111">
        <f t="shared" ref="I74" si="11">(F74-H74)/H74</f>
        <v>-4.6096024654632862E-6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1642</v>
      </c>
      <c r="F76" s="43">
        <v>1604.5</v>
      </c>
      <c r="G76" s="21">
        <f>(F76-E76)/E76</f>
        <v>-2.2838002436053592E-2</v>
      </c>
      <c r="H76" s="43">
        <v>1610.5</v>
      </c>
      <c r="I76" s="21">
        <f>(F76-H76)/H76</f>
        <v>-3.7255510710959331E-3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2647.2222222222222</v>
      </c>
      <c r="F77" s="47">
        <v>2780.3333333333335</v>
      </c>
      <c r="G77" s="21">
        <f>(F77-E77)/E77</f>
        <v>5.028331584470102E-2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1311.6666666666667</v>
      </c>
      <c r="F78" s="47">
        <v>1323.7777777777778</v>
      </c>
      <c r="G78" s="21">
        <f>(F78-E78)/E78</f>
        <v>9.2333756882676636E-3</v>
      </c>
      <c r="H78" s="47">
        <v>1323.7777777777778</v>
      </c>
      <c r="I78" s="21">
        <f>(F78-H78)/H78</f>
        <v>0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3623.9666666666667</v>
      </c>
      <c r="F79" s="47">
        <v>3740.8888888888887</v>
      </c>
      <c r="G79" s="21">
        <f>(F79-E79)/E79</f>
        <v>3.2263603111384945E-2</v>
      </c>
      <c r="H79" s="47">
        <v>3725.8</v>
      </c>
      <c r="I79" s="21">
        <f>(F79-H79)/H79</f>
        <v>4.0498386625391876E-3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2073.5</v>
      </c>
      <c r="F80" s="50">
        <v>2248.1111111111113</v>
      </c>
      <c r="G80" s="21">
        <f>(F80-E80)/E80</f>
        <v>8.421080834873948E-2</v>
      </c>
      <c r="H80" s="50">
        <v>2194.75</v>
      </c>
      <c r="I80" s="21">
        <f>(F80-H80)/H80</f>
        <v>2.4313070331979183E-2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11298.355555555556</v>
      </c>
      <c r="F81" s="86">
        <f>SUM(F76:F80)</f>
        <v>11697.611111111111</v>
      </c>
      <c r="G81" s="110">
        <f t="shared" ref="G81" si="12">(F81-E81)/E81</f>
        <v>3.5337492575124002E-2</v>
      </c>
      <c r="H81" s="86">
        <f>SUM(H76:H80)</f>
        <v>11635.161111111112</v>
      </c>
      <c r="I81" s="111">
        <f t="shared" ref="I81" si="13">(F81-H81)/H81</f>
        <v>5.3673515479181174E-3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>(F83-E83)/E83</f>
        <v>0</v>
      </c>
      <c r="H83" s="43">
        <v>1466.4285714285713</v>
      </c>
      <c r="I83" s="22">
        <f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859.33333333333337</v>
      </c>
      <c r="F84" s="47">
        <v>831</v>
      </c>
      <c r="G84" s="21">
        <f>(F84-E84)/E84</f>
        <v>-3.2971295577967456E-2</v>
      </c>
      <c r="H84" s="47">
        <v>831</v>
      </c>
      <c r="I84" s="21">
        <f>(F84-H84)/H84</f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1441.1111111111111</v>
      </c>
      <c r="F85" s="47">
        <v>1531.3</v>
      </c>
      <c r="G85" s="21">
        <f>(F85-E85)/E85</f>
        <v>6.2582883577486495E-2</v>
      </c>
      <c r="H85" s="47">
        <v>1531.3</v>
      </c>
      <c r="I85" s="21">
        <f>(F85-H85)/H85</f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1739.5</v>
      </c>
      <c r="F86" s="47">
        <v>1932.8</v>
      </c>
      <c r="G86" s="21">
        <f>(F86-E86)/E86</f>
        <v>0.11112388617418796</v>
      </c>
      <c r="H86" s="47">
        <v>1932.8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8583.3333333333339</v>
      </c>
      <c r="F87" s="61">
        <v>8830</v>
      </c>
      <c r="G87" s="21">
        <f>(F87-E87)/E87</f>
        <v>2.8737864077669831E-2</v>
      </c>
      <c r="H87" s="61">
        <v>8830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3932</v>
      </c>
      <c r="F88" s="61">
        <v>3967.3</v>
      </c>
      <c r="G88" s="21">
        <f>(F88-E88)/E88</f>
        <v>8.9776195320448067E-3</v>
      </c>
      <c r="H88" s="61">
        <v>3967.3</v>
      </c>
      <c r="I88" s="21">
        <f>(F88-H88)/H88</f>
        <v>0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1444.4333333333334</v>
      </c>
      <c r="F89" s="138">
        <v>1269.4444444444443</v>
      </c>
      <c r="G89" s="23">
        <f>(F89-E89)/E89</f>
        <v>-0.12114708574681354</v>
      </c>
      <c r="H89" s="138">
        <v>1266.6666666666667</v>
      </c>
      <c r="I89" s="23">
        <f>(F89-H89)/H89</f>
        <v>2.1929824561402111E-3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19466.139682539684</v>
      </c>
      <c r="F90" s="86">
        <f>SUM(F83:F89)</f>
        <v>19828.273015873016</v>
      </c>
      <c r="G90" s="120">
        <f t="shared" ref="G90:G91" si="14">(F90-E90)/E90</f>
        <v>1.860324333633288E-2</v>
      </c>
      <c r="H90" s="86">
        <f>SUM(H83:H89)</f>
        <v>19825.495238095238</v>
      </c>
      <c r="I90" s="111">
        <f t="shared" ref="I90:I91" si="15">(F90-H90)/H90</f>
        <v>1.4011139416279482E-4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346129.52142328041</v>
      </c>
      <c r="F91" s="106">
        <f>SUM(F32,F39,F47,F55,F66,F74,F81,F90)</f>
        <v>353076.43811111111</v>
      </c>
      <c r="G91" s="108">
        <f t="shared" si="14"/>
        <v>2.0070280799121275E-2</v>
      </c>
      <c r="H91" s="106">
        <f>SUM(H32,H39,H47,H55,H66,H74,H81,H90)</f>
        <v>354320.44134920638</v>
      </c>
      <c r="I91" s="121">
        <f t="shared" si="15"/>
        <v>-3.5109553187455352E-3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15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6.25" customWidth="1"/>
    <col min="4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1666.67</v>
      </c>
      <c r="E16" s="135">
        <v>2250</v>
      </c>
      <c r="F16" s="135">
        <v>1500</v>
      </c>
      <c r="G16" s="135">
        <v>1500</v>
      </c>
      <c r="H16" s="136">
        <v>1250</v>
      </c>
      <c r="I16" s="83">
        <v>1633.3340000000001</v>
      </c>
    </row>
    <row r="17" spans="1:9" ht="16.5" x14ac:dyDescent="0.3">
      <c r="A17" s="92"/>
      <c r="B17" s="141" t="s">
        <v>5</v>
      </c>
      <c r="C17" s="15" t="s">
        <v>164</v>
      </c>
      <c r="D17" s="93">
        <v>2750</v>
      </c>
      <c r="E17" s="93">
        <v>2500</v>
      </c>
      <c r="F17" s="93">
        <v>4000</v>
      </c>
      <c r="G17" s="93">
        <v>3500</v>
      </c>
      <c r="H17" s="32">
        <v>2333</v>
      </c>
      <c r="I17" s="83">
        <v>3016.6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2000</v>
      </c>
      <c r="F18" s="93">
        <v>1000</v>
      </c>
      <c r="G18" s="93">
        <v>2000</v>
      </c>
      <c r="H18" s="32">
        <v>2333</v>
      </c>
      <c r="I18" s="83">
        <v>1766.6</v>
      </c>
    </row>
    <row r="19" spans="1:9" ht="16.5" x14ac:dyDescent="0.3">
      <c r="A19" s="92"/>
      <c r="B19" s="141" t="s">
        <v>7</v>
      </c>
      <c r="C19" s="15" t="s">
        <v>166</v>
      </c>
      <c r="D19" s="93">
        <v>875</v>
      </c>
      <c r="E19" s="93">
        <v>750</v>
      </c>
      <c r="F19" s="93">
        <v>1000</v>
      </c>
      <c r="G19" s="93">
        <v>1000</v>
      </c>
      <c r="H19" s="32">
        <v>666</v>
      </c>
      <c r="I19" s="83">
        <v>858.2</v>
      </c>
    </row>
    <row r="20" spans="1:9" ht="16.5" x14ac:dyDescent="0.3">
      <c r="A20" s="92"/>
      <c r="B20" s="141" t="s">
        <v>8</v>
      </c>
      <c r="C20" s="15" t="s">
        <v>167</v>
      </c>
      <c r="D20" s="93">
        <v>2750</v>
      </c>
      <c r="E20" s="93">
        <v>2750</v>
      </c>
      <c r="F20" s="93">
        <v>4000</v>
      </c>
      <c r="G20" s="93">
        <v>3500</v>
      </c>
      <c r="H20" s="32">
        <v>2166</v>
      </c>
      <c r="I20" s="83">
        <v>3033.2</v>
      </c>
    </row>
    <row r="21" spans="1:9" ht="16.5" x14ac:dyDescent="0.3">
      <c r="A21" s="92"/>
      <c r="B21" s="141" t="s">
        <v>9</v>
      </c>
      <c r="C21" s="15" t="s">
        <v>168</v>
      </c>
      <c r="D21" s="93">
        <v>2000</v>
      </c>
      <c r="E21" s="93">
        <v>2000</v>
      </c>
      <c r="F21" s="93">
        <v>1000</v>
      </c>
      <c r="G21" s="93">
        <v>2500</v>
      </c>
      <c r="H21" s="32">
        <v>1833</v>
      </c>
      <c r="I21" s="83">
        <v>1866.6</v>
      </c>
    </row>
    <row r="22" spans="1:9" ht="16.5" x14ac:dyDescent="0.3">
      <c r="A22" s="92"/>
      <c r="B22" s="141" t="s">
        <v>10</v>
      </c>
      <c r="C22" s="15" t="s">
        <v>169</v>
      </c>
      <c r="D22" s="93">
        <v>2000</v>
      </c>
      <c r="E22" s="93">
        <v>1500</v>
      </c>
      <c r="F22" s="93">
        <v>1000</v>
      </c>
      <c r="G22" s="93">
        <v>1250</v>
      </c>
      <c r="H22" s="32">
        <v>1000</v>
      </c>
      <c r="I22" s="83">
        <v>1350</v>
      </c>
    </row>
    <row r="23" spans="1:9" ht="16.5" x14ac:dyDescent="0.3">
      <c r="A23" s="92"/>
      <c r="B23" s="141" t="s">
        <v>11</v>
      </c>
      <c r="C23" s="15" t="s">
        <v>170</v>
      </c>
      <c r="D23" s="93">
        <v>375</v>
      </c>
      <c r="E23" s="93">
        <v>350</v>
      </c>
      <c r="F23" s="93">
        <v>500</v>
      </c>
      <c r="G23" s="93">
        <v>500</v>
      </c>
      <c r="H23" s="32">
        <v>300</v>
      </c>
      <c r="I23" s="83">
        <v>405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500</v>
      </c>
      <c r="F24" s="93">
        <v>500</v>
      </c>
      <c r="G24" s="93">
        <v>625</v>
      </c>
      <c r="H24" s="32">
        <v>500</v>
      </c>
      <c r="I24" s="83">
        <v>531.25</v>
      </c>
    </row>
    <row r="25" spans="1:9" ht="16.5" x14ac:dyDescent="0.3">
      <c r="A25" s="92"/>
      <c r="B25" s="141" t="s">
        <v>13</v>
      </c>
      <c r="C25" s="15" t="s">
        <v>172</v>
      </c>
      <c r="D25" s="93">
        <v>375</v>
      </c>
      <c r="E25" s="93">
        <v>350</v>
      </c>
      <c r="F25" s="93">
        <v>500</v>
      </c>
      <c r="G25" s="93">
        <v>500</v>
      </c>
      <c r="H25" s="32">
        <v>500</v>
      </c>
      <c r="I25" s="83">
        <v>445</v>
      </c>
    </row>
    <row r="26" spans="1:9" ht="16.5" x14ac:dyDescent="0.3">
      <c r="A26" s="92"/>
      <c r="B26" s="141" t="s">
        <v>14</v>
      </c>
      <c r="C26" s="15" t="s">
        <v>173</v>
      </c>
      <c r="D26" s="93">
        <v>375</v>
      </c>
      <c r="E26" s="93">
        <v>500</v>
      </c>
      <c r="F26" s="93">
        <v>500</v>
      </c>
      <c r="G26" s="93">
        <v>500</v>
      </c>
      <c r="H26" s="32">
        <v>500</v>
      </c>
      <c r="I26" s="83">
        <v>475</v>
      </c>
    </row>
    <row r="27" spans="1:9" ht="16.5" x14ac:dyDescent="0.3">
      <c r="A27" s="92"/>
      <c r="B27" s="141" t="s">
        <v>15</v>
      </c>
      <c r="C27" s="15" t="s">
        <v>174</v>
      </c>
      <c r="D27" s="93">
        <v>1750</v>
      </c>
      <c r="E27" s="93">
        <v>1500</v>
      </c>
      <c r="F27" s="93">
        <v>1000</v>
      </c>
      <c r="G27" s="93">
        <v>1250</v>
      </c>
      <c r="H27" s="32">
        <v>1083</v>
      </c>
      <c r="I27" s="83">
        <v>1316.6</v>
      </c>
    </row>
    <row r="28" spans="1:9" ht="16.5" x14ac:dyDescent="0.3">
      <c r="A28" s="92"/>
      <c r="B28" s="141" t="s">
        <v>16</v>
      </c>
      <c r="C28" s="15" t="s">
        <v>175</v>
      </c>
      <c r="D28" s="93">
        <v>375</v>
      </c>
      <c r="E28" s="93">
        <v>400</v>
      </c>
      <c r="F28" s="93">
        <v>500</v>
      </c>
      <c r="G28" s="93">
        <v>500</v>
      </c>
      <c r="H28" s="32">
        <v>500</v>
      </c>
      <c r="I28" s="83">
        <v>455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1250</v>
      </c>
      <c r="G29" s="93">
        <v>1250</v>
      </c>
      <c r="H29" s="32">
        <v>1333</v>
      </c>
      <c r="I29" s="83">
        <v>1333.25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1125</v>
      </c>
      <c r="G30" s="93">
        <v>1000</v>
      </c>
      <c r="H30" s="32">
        <v>750</v>
      </c>
      <c r="I30" s="83">
        <v>1093.75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1375</v>
      </c>
      <c r="E31" s="49">
        <v>1250</v>
      </c>
      <c r="F31" s="49">
        <v>1125</v>
      </c>
      <c r="G31" s="49">
        <v>1250</v>
      </c>
      <c r="H31" s="134">
        <v>1250</v>
      </c>
      <c r="I31" s="85">
        <v>1250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2000</v>
      </c>
      <c r="E33" s="135">
        <v>2000</v>
      </c>
      <c r="F33" s="135">
        <v>2500</v>
      </c>
      <c r="G33" s="135">
        <v>2500</v>
      </c>
      <c r="H33" s="136">
        <v>1833</v>
      </c>
      <c r="I33" s="83">
        <v>2166.6</v>
      </c>
    </row>
    <row r="34" spans="1:9" ht="16.5" x14ac:dyDescent="0.3">
      <c r="A34" s="92"/>
      <c r="B34" s="141" t="s">
        <v>27</v>
      </c>
      <c r="C34" s="15" t="s">
        <v>180</v>
      </c>
      <c r="D34" s="93">
        <v>2500</v>
      </c>
      <c r="E34" s="93">
        <v>2500</v>
      </c>
      <c r="F34" s="93">
        <v>2000</v>
      </c>
      <c r="G34" s="93">
        <v>2500</v>
      </c>
      <c r="H34" s="32">
        <v>1833</v>
      </c>
      <c r="I34" s="83">
        <v>2266.6</v>
      </c>
    </row>
    <row r="35" spans="1:9" ht="16.5" x14ac:dyDescent="0.3">
      <c r="A35" s="92"/>
      <c r="B35" s="140" t="s">
        <v>28</v>
      </c>
      <c r="C35" s="15" t="s">
        <v>181</v>
      </c>
      <c r="D35" s="93">
        <v>1125</v>
      </c>
      <c r="E35" s="93">
        <v>1250</v>
      </c>
      <c r="F35" s="93">
        <v>1250</v>
      </c>
      <c r="G35" s="93">
        <v>1250</v>
      </c>
      <c r="H35" s="32">
        <v>1166</v>
      </c>
      <c r="I35" s="83">
        <v>1208.2</v>
      </c>
    </row>
    <row r="36" spans="1:9" ht="16.5" x14ac:dyDescent="0.3">
      <c r="A36" s="92"/>
      <c r="B36" s="141" t="s">
        <v>29</v>
      </c>
      <c r="C36" s="15" t="s">
        <v>182</v>
      </c>
      <c r="D36" s="93">
        <v>1125</v>
      </c>
      <c r="E36" s="93">
        <v>1500</v>
      </c>
      <c r="F36" s="93">
        <v>1000</v>
      </c>
      <c r="G36" s="93">
        <v>1500</v>
      </c>
      <c r="H36" s="32">
        <v>1000</v>
      </c>
      <c r="I36" s="83">
        <v>1225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1500</v>
      </c>
      <c r="E37" s="137">
        <v>1500</v>
      </c>
      <c r="F37" s="137">
        <v>1250</v>
      </c>
      <c r="G37" s="137">
        <v>1000</v>
      </c>
      <c r="H37" s="138">
        <v>916</v>
      </c>
      <c r="I37" s="83">
        <v>1233.2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26000</v>
      </c>
      <c r="E39" s="42">
        <v>30000</v>
      </c>
      <c r="F39" s="42">
        <v>20000</v>
      </c>
      <c r="G39" s="42">
        <v>20000</v>
      </c>
      <c r="H39" s="136">
        <v>24333</v>
      </c>
      <c r="I39" s="84">
        <v>24066.6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17000</v>
      </c>
      <c r="F40" s="49">
        <v>15000</v>
      </c>
      <c r="G40" s="49">
        <v>15000</v>
      </c>
      <c r="H40" s="134">
        <v>16333</v>
      </c>
      <c r="I40" s="85">
        <v>15866.6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17-12-2018</vt:lpstr>
      <vt:lpstr>By Order</vt:lpstr>
      <vt:lpstr>All Stores</vt:lpstr>
      <vt:lpstr>'17-12-2018'!Print_Titles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2018-12-20T10:36:21Z</cp:lastPrinted>
  <dcterms:created xsi:type="dcterms:W3CDTF">2010-10-20T06:23:14Z</dcterms:created>
  <dcterms:modified xsi:type="dcterms:W3CDTF">2018-12-20T10:37:13Z</dcterms:modified>
</cp:coreProperties>
</file>