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8-01-2019" sheetId="9" r:id="rId4"/>
    <sheet name="By Order" sheetId="11" r:id="rId5"/>
    <sheet name="All Stores" sheetId="12" r:id="rId6"/>
  </sheets>
  <definedNames>
    <definedName name="_xlnm.Print_Titles" localSheetId="3">'08-01-2019'!$12:$14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3" i="11"/>
  <c r="G83" i="11"/>
  <c r="I84" i="11"/>
  <c r="G84" i="11"/>
  <c r="I89" i="11"/>
  <c r="G89" i="11"/>
  <c r="I80" i="11"/>
  <c r="G80" i="11"/>
  <c r="I78" i="11"/>
  <c r="G78" i="11"/>
  <c r="I79" i="11"/>
  <c r="G79" i="11"/>
  <c r="I77" i="11"/>
  <c r="G77" i="11"/>
  <c r="I76" i="11"/>
  <c r="G76" i="11"/>
  <c r="I69" i="11"/>
  <c r="G69" i="11"/>
  <c r="I68" i="11"/>
  <c r="G68" i="11"/>
  <c r="I70" i="11"/>
  <c r="G70" i="11"/>
  <c r="I73" i="11"/>
  <c r="G73" i="11"/>
  <c r="I72" i="11"/>
  <c r="G72" i="11"/>
  <c r="I71" i="11"/>
  <c r="G71" i="11"/>
  <c r="I59" i="11"/>
  <c r="G59" i="11"/>
  <c r="I64" i="11"/>
  <c r="G64" i="11"/>
  <c r="I58" i="11"/>
  <c r="G58" i="11"/>
  <c r="I57" i="11"/>
  <c r="G57" i="11"/>
  <c r="I60" i="11"/>
  <c r="G60" i="11"/>
  <c r="I61" i="11"/>
  <c r="G61" i="11"/>
  <c r="I65" i="11"/>
  <c r="G65" i="11"/>
  <c r="I63" i="11"/>
  <c r="G63" i="11"/>
  <c r="I62" i="11"/>
  <c r="G62" i="11"/>
  <c r="I52" i="11"/>
  <c r="G52" i="11"/>
  <c r="I50" i="11"/>
  <c r="G50" i="11"/>
  <c r="I53" i="11"/>
  <c r="G53" i="11"/>
  <c r="I51" i="11"/>
  <c r="G51" i="11"/>
  <c r="I49" i="11"/>
  <c r="G49" i="11"/>
  <c r="I54" i="11"/>
  <c r="G54" i="11"/>
  <c r="I45" i="11"/>
  <c r="G45" i="11"/>
  <c r="I42" i="11"/>
  <c r="G42" i="11"/>
  <c r="I44" i="11"/>
  <c r="G44" i="11"/>
  <c r="I41" i="11"/>
  <c r="G41" i="11"/>
  <c r="I46" i="11"/>
  <c r="G46" i="11"/>
  <c r="I43" i="11"/>
  <c r="G43" i="11"/>
  <c r="I38" i="11"/>
  <c r="G38" i="11"/>
  <c r="I36" i="11"/>
  <c r="G36" i="11"/>
  <c r="I37" i="11"/>
  <c r="G37" i="11"/>
  <c r="I34" i="11"/>
  <c r="G34" i="11"/>
  <c r="I35" i="11"/>
  <c r="G35" i="11"/>
  <c r="I17" i="11"/>
  <c r="G17" i="11"/>
  <c r="I24" i="11"/>
  <c r="G24" i="11"/>
  <c r="I27" i="11"/>
  <c r="G27" i="11"/>
  <c r="I23" i="11"/>
  <c r="G23" i="11"/>
  <c r="I31" i="11"/>
  <c r="G31" i="11"/>
  <c r="I20" i="11"/>
  <c r="G20" i="11"/>
  <c r="I22" i="11"/>
  <c r="G22" i="11"/>
  <c r="I28" i="11"/>
  <c r="G28" i="11"/>
  <c r="I19" i="11"/>
  <c r="G19" i="11"/>
  <c r="I18" i="11"/>
  <c r="G18" i="11"/>
  <c r="I21" i="11"/>
  <c r="G21" i="11"/>
  <c r="I25" i="11"/>
  <c r="G25" i="11"/>
  <c r="I30" i="11"/>
  <c r="G30" i="11"/>
  <c r="I26" i="11"/>
  <c r="G26" i="11"/>
  <c r="I16" i="11"/>
  <c r="G16" i="11"/>
  <c r="I29" i="11"/>
  <c r="G29" i="11"/>
  <c r="E40" i="8" l="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<sst xmlns="http://schemas.openxmlformats.org/spreadsheetml/2006/main" count="848" uniqueCount="225">
  <si>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</si>
  <si>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</si>
  <si>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</si>
  <si>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</si>
  <si>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</si>
  <si>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</si>
  <si>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</si>
  <si>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</si>
  <si>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</si>
  <si>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</si>
  <si>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</si>
  <si>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</si>
  <si>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</si>
  <si>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</si>
  <si>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</si>
  <si>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</si>
  <si>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</si>
  <si>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</si>
  <si>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</si>
  <si>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</si>
  <si>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</si>
  <si>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</si>
  <si>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</si>
  <si>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</si>
  <si>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</si>
  <si>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</si>
  <si>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</si>
  <si>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</si>
  <si>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</si>
  <si>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</si>
  <si>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</si>
  <si>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</si>
  <si>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</si>
  <si>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</si>
  <si>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</si>
  <si>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</si>
  <si>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</si>
  <si>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</si>
  <si>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</si>
  <si>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</si>
  <si>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</si>
  <si>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</si>
  <si>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</si>
  <si>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</si>
  <si>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</si>
  <si>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</si>
  <si>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</si>
  <si>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</si>
  <si>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</si>
  <si>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</si>
  <si>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</si>
  <si>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</si>
  <si>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</si>
  <si>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</si>
  <si>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</si>
  <si>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</si>
  <si>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</si>
  <si>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</si>
  <si>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</si>
  <si>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</si>
  <si>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</si>
  <si>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</si>
  <si>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</si>
  <si>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</si>
  <si>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</si>
  <si>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</si>
  <si>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</si>
  <si>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</si>
  <si>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</si>
  <si>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</si>
  <si>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</si>
  <si>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</si>
  <si>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</si>
  <si>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</si>
  <si>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</si>
  <si>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</si>
  <si>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</si>
  <si>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</si>
  <si>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</si>
  <si>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</si>
  <si>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</si>
  <si>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</si>
  <si>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</si>
  <si>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</si>
  <si>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</si>
  <si>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</si>
  <si>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</si>
  <si>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</si>
  <si>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</si>
  <si>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</si>
  <si>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</si>
  <si>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</si>
  <si>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</si>
  <si>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</si>
  <si>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</si>
  <si>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</si>
  <si>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</si>
  <si>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</si>
  <si>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</si>
  <si>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</si>
  <si>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</si>
  <si>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</si>
  <si>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</si>
  <si>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</si>
  <si>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</si>
  <si>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</si>
  <si>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</si>
  <si>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</si>
  <si>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</si>
  <si>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</si>
  <si>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</si>
  <si>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</si>
  <si>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</si>
  <si>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</si>
  <si>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</si>
  <si>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</si>
  <si>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</si>
  <si>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</si>
  <si>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</si>
  <si>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</si>
  <si>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</si>
  <si>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</si>
  <si>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</si>
  <si>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</si>
  <si>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</si>
  <si>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</si>
  <si>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</si>
  <si>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</si>
  <si>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</si>
  <si>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</si>
  <si>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</si>
  <si>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</si>
  <si>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</si>
  <si>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</si>
  <si>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</si>
  <si>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</si>
  <si>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</si>
  <si>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</si>
  <si>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</si>
  <si>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</si>
  <si>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</si>
  <si>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</si>
  <si>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</si>
  <si>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</si>
  <si>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</si>
  <si>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</si>
  <si>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</si>
  <si>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</si>
  <si>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</si>
  <si>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</si>
  <si>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</si>
  <si>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</si>
  <si>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</si>
  <si>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</si>
  <si>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</si>
  <si>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</si>
  <si>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</si>
  <si>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</si>
  <si>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</si>
  <si>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</si>
  <si>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</si>
  <si>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</si>
  <si>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</si>
  <si>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</si>
  <si>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</si>
  <si>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</si>
  <si>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</si>
  <si>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</si>
  <si>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</si>
  <si>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</si>
  <si>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</si>
  <si>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</si>
  <si>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</si>
  <si>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</si>
  <si>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</si>
  <si>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</si>
  <si>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</si>
  <si>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</si>
  <si>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</si>
  <si>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</si>
  <si>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</si>
  <si>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</si>
  <si>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</si>
  <si>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</si>
  <si>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</si>
  <si>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</si>
  <si>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</si>
  <si>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</si>
  <si>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</si>
  <si>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</si>
  <si>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</si>
  <si>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</si>
  <si>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</si>
  <si>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</si>
  <si>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</si>
  <si>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</si>
  <si>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</si>
  <si>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</si>
  <si>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</si>
  <si>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</si>
  <si>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</si>
  <si>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</si>
  <si>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</si>
  <si>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</si>
  <si>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</si>
  <si>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</si>
  <si>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</si>
  <si>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</si>
  <si>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</si>
  <si>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</si>
  <si>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</si>
  <si>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</si>
  <si>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</si>
  <si>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</si>
  <si>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</si>
  <si>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</si>
  <si>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</si>
  <si>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31-12-2018 (ل.ل.)</t>
  </si>
  <si>
    <t>معدل أسعار المحلات والملاحم في 31-12-2018 (ل.ل.)</t>
  </si>
  <si>
    <t>المعدل العام للأسعار في 31-12-2018  (ل.ل.)</t>
  </si>
  <si>
    <t>معدل الأسعار في كانون الثاني 2018 (ل.ل.)</t>
  </si>
  <si>
    <t xml:space="preserve"> التاريخ 8 كانون الثاني 2019</t>
  </si>
  <si>
    <t>معدل أسعار  السوبرماركات في 08-01-2019 (ل.ل.)</t>
  </si>
  <si>
    <t>معدل أسعار المحلات والملاحم في 08-01-2019 (ل.ل.)</t>
  </si>
  <si>
    <t>المعدل العام للأسعار في 08-01-2019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</si>
</sst>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220</v>
      </c>
      <c r="F12" s="149" t="s">
        <v>222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1542.1934000000001</v>
      </c>
      <c r="F15" s="43">
        <v>1719.7</v>
      </c>
      <c r="G15" s="45">
        <f>(F15-E15)/E15</f>
        <v>0.11510009055932928</v>
      </c>
      <c r="H15" s="43">
        <v>1523.8</v>
      </c>
      <c r="I15" s="45">
        <f>(F15-H15)/H15</f>
        <v>0.1285601785011157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2049.0925999999999</v>
      </c>
      <c r="F16" s="47">
        <v>2193.6999999999998</v>
      </c>
      <c r="G16" s="48">
        <f>(F16-E16)/E16</f>
        <v>7.0571432447708748E-2</v>
      </c>
      <c r="H16" s="47">
        <v>2403.8000000000002</v>
      </c>
      <c r="I16" s="44">
        <f t="shared" ref="I16:I30" si="0">(F16-H16)/H16</f>
        <v>-8.7403278142940494E-2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1583.4194000000002</v>
      </c>
      <c r="F17" s="47">
        <v>1654.7</v>
      </c>
      <c r="G17" s="48">
        <f t="shared" ref="G17:G79" si="1">(F17-E17)/E17</f>
        <v>4.5016879293003367E-2</v>
      </c>
      <c r="H17" s="47">
        <v>1503.8</v>
      </c>
      <c r="I17" s="44">
        <f t="shared" si="0"/>
        <v>0.10034579066365215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733.36599999999999</v>
      </c>
      <c r="F18" s="47">
        <v>754.7</v>
      </c>
      <c r="G18" s="48">
        <f>(F18-E18)/E18</f>
        <v>2.9090522331278054E-2</v>
      </c>
      <c r="H18" s="47">
        <v>669.8</v>
      </c>
      <c r="I18" s="44">
        <f>(F18-H18)/H18</f>
        <v>0.12675425500149312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3885.5543333333335</v>
      </c>
      <c r="F19" s="47">
        <v>2765.2222222222222</v>
      </c>
      <c r="G19" s="48">
        <f>(F19-E19)/E19</f>
        <v>-0.28833263287557803</v>
      </c>
      <c r="H19" s="47">
        <v>2654.2222222222222</v>
      </c>
      <c r="I19" s="44">
        <f t="shared" si="0"/>
        <v>4.1820160750167451E-2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1867.5934</v>
      </c>
      <c r="F20" s="47">
        <v>1864.7</v>
      </c>
      <c r="G20" s="48">
        <f t="shared" si="1"/>
        <v>-1.5492665587701951E-3</v>
      </c>
      <c r="H20" s="47">
        <v>1659.8</v>
      </c>
      <c r="I20" s="44">
        <f t="shared" si="0"/>
        <v>0.12344860826605621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1205.7600000000002</v>
      </c>
      <c r="F21" s="47">
        <v>1333.7</v>
      </c>
      <c r="G21" s="48">
        <f t="shared" si="1"/>
        <v>0.10610735138004231</v>
      </c>
      <c r="H21" s="47">
        <v>1334.8</v>
      </c>
      <c r="I21" s="44">
        <f t="shared" si="0"/>
        <v>-8.2409349715306343E-4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399.54630000000003</v>
      </c>
      <c r="F22" s="47">
        <v>489.7</v>
      </c>
      <c r="G22" s="48">
        <f t="shared" si="1"/>
        <v>0.22564018237686084</v>
      </c>
      <c r="H22" s="47">
        <v>479.8</v>
      </c>
      <c r="I22" s="44">
        <f>(F22-H22)/H22</f>
        <v>2.0633597332221712E-2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584.02499999999998</v>
      </c>
      <c r="F23" s="47">
        <v>719.7</v>
      </c>
      <c r="G23" s="48">
        <f t="shared" si="1"/>
        <v>0.23231026069089522</v>
      </c>
      <c r="H23" s="47">
        <v>604.79999999999995</v>
      </c>
      <c r="I23" s="44">
        <f t="shared" si="0"/>
        <v>0.18998015873015889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572.9</v>
      </c>
      <c r="F24" s="47">
        <v>744.7</v>
      </c>
      <c r="G24" s="48">
        <f t="shared" si="1"/>
        <v>0.29987781462733476</v>
      </c>
      <c r="H24" s="47">
        <v>654.79999999999995</v>
      </c>
      <c r="I24" s="44">
        <f t="shared" si="0"/>
        <v>0.13729383017715346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526.96</v>
      </c>
      <c r="F25" s="47">
        <v>604.70000000000005</v>
      </c>
      <c r="G25" s="48">
        <f t="shared" si="1"/>
        <v>0.14752542887505693</v>
      </c>
      <c r="H25" s="47">
        <v>552.29999999999995</v>
      </c>
      <c r="I25" s="44">
        <f t="shared" si="0"/>
        <v>9.4875973202969574E-2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1192.9500000000003</v>
      </c>
      <c r="F26" s="47">
        <v>1789.7</v>
      </c>
      <c r="G26" s="48">
        <f t="shared" si="1"/>
        <v>0.50023052097740861</v>
      </c>
      <c r="H26" s="47">
        <v>1389.8</v>
      </c>
      <c r="I26" s="44">
        <f t="shared" si="0"/>
        <v>0.28773924305655496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549.5394</v>
      </c>
      <c r="F27" s="47">
        <v>719.7</v>
      </c>
      <c r="G27" s="48">
        <f t="shared" si="1"/>
        <v>0.30964222037582756</v>
      </c>
      <c r="H27" s="47">
        <v>642.29999999999995</v>
      </c>
      <c r="I27" s="44">
        <f t="shared" si="0"/>
        <v>0.12050443717888852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949.27</v>
      </c>
      <c r="F28" s="47">
        <v>1244.7</v>
      </c>
      <c r="G28" s="48">
        <f t="shared" si="1"/>
        <v>0.31121809390373661</v>
      </c>
      <c r="H28" s="47">
        <v>1084.8</v>
      </c>
      <c r="I28" s="44">
        <f t="shared" si="0"/>
        <v>0.1474004424778762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1555.8199999999997</v>
      </c>
      <c r="F29" s="47">
        <v>1431</v>
      </c>
      <c r="G29" s="48">
        <f t="shared" si="1"/>
        <v>-8.0227789847154382E-2</v>
      </c>
      <c r="H29" s="47">
        <v>1283</v>
      </c>
      <c r="I29" s="44">
        <f t="shared" si="0"/>
        <v>0.11535463756819954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903.49340000000007</v>
      </c>
      <c r="F30" s="50">
        <v>1163.7</v>
      </c>
      <c r="G30" s="51">
        <f t="shared" si="1"/>
        <v>0.28800055429292559</v>
      </c>
      <c r="H30" s="50">
        <v>1144.8</v>
      </c>
      <c r="I30" s="56">
        <f t="shared" si="0"/>
        <v>1.6509433962264231E-2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43">
        <v>2321.4285714285716</v>
      </c>
      <c r="G32" s="45">
        <f t="shared" si="1"/>
        <v>2.254242279955733E-2</v>
      </c>
      <c r="H32" s="43">
        <v>2406.25</v>
      </c>
      <c r="I32" s="44">
        <f>(F32-H32)/H32</f>
        <v>-3.5250463821892342E-2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47">
        <v>1874.7</v>
      </c>
      <c r="G33" s="48">
        <f t="shared" si="1"/>
        <v>-0.16983837514870145</v>
      </c>
      <c r="H33" s="47">
        <v>2074.8000000000002</v>
      </c>
      <c r="I33" s="44">
        <f>(F33-H33)/H33</f>
        <v>-9.6443030653557027E-2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47">
        <v>1341.4285714285713</v>
      </c>
      <c r="G34" s="48">
        <f t="shared" si="1"/>
        <v>0.15551389634671178</v>
      </c>
      <c r="H34" s="47">
        <v>1218.75</v>
      </c>
      <c r="I34" s="44">
        <f>(F34-H34)/H34</f>
        <v>0.10065934065934058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47">
        <v>1391.4285714285713</v>
      </c>
      <c r="G35" s="48">
        <f t="shared" si="1"/>
        <v>-2.8629504126408264E-3</v>
      </c>
      <c r="H35" s="47">
        <v>1358.3333333333333</v>
      </c>
      <c r="I35" s="44">
        <f>(F35-H35)/H35</f>
        <v>2.4364592462751956E-2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50">
        <v>1203.7</v>
      </c>
      <c r="G36" s="51">
        <f t="shared" si="1"/>
        <v>-6.6518161599921188E-2</v>
      </c>
      <c r="H36" s="50">
        <v>1219.8</v>
      </c>
      <c r="I36" s="56">
        <f>(F36-H36)/H36</f>
        <v>-1.3198885063125028E-2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26003.193222222224</v>
      </c>
      <c r="F38" s="43">
        <v>28178.888888888891</v>
      </c>
      <c r="G38" s="45">
        <f t="shared" si="1"/>
        <v>8.3670326489260774E-2</v>
      </c>
      <c r="H38" s="43">
        <v>28191.111111111109</v>
      </c>
      <c r="I38" s="44">
        <f t="shared" ref="I38:I43" si="2">(F38-H38)/H38</f>
        <v>-4.3354879394596763E-4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14990.194888888887</v>
      </c>
      <c r="F39" s="57">
        <v>15465.222222222223</v>
      </c>
      <c r="G39" s="48">
        <f t="shared" si="1"/>
        <v>3.1689203299513975E-2</v>
      </c>
      <c r="H39" s="57">
        <v>14476.444444444445</v>
      </c>
      <c r="I39" s="44">
        <f t="shared" si="2"/>
        <v>6.8302529780179269E-2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10509.75</v>
      </c>
      <c r="F40" s="57">
        <v>10092.125</v>
      </c>
      <c r="G40" s="48">
        <f t="shared" si="1"/>
        <v>-3.973691096362901E-2</v>
      </c>
      <c r="H40" s="57">
        <v>10979.75</v>
      </c>
      <c r="I40" s="44">
        <f t="shared" si="2"/>
        <v>-8.0842004599376127E-2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6196.52</v>
      </c>
      <c r="F41" s="47">
        <v>6052.666666666667</v>
      </c>
      <c r="G41" s="48">
        <f t="shared" si="1"/>
        <v>-2.3215180994063354E-2</v>
      </c>
      <c r="H41" s="47">
        <v>5923.2</v>
      </c>
      <c r="I41" s="44">
        <f t="shared" si="2"/>
        <v>2.1857554475058608E-2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9968.5238095238092</v>
      </c>
      <c r="F42" s="47">
        <v>9968.5714285714294</v>
      </c>
      <c r="G42" s="48">
        <f t="shared" si="1"/>
        <v>4.7769407517168178E-6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12183.333333333332</v>
      </c>
      <c r="F43" s="50">
        <v>12937.5</v>
      </c>
      <c r="G43" s="51">
        <f t="shared" si="1"/>
        <v>6.1901504787961803E-2</v>
      </c>
      <c r="H43" s="50">
        <v>12660</v>
      </c>
      <c r="I43" s="59">
        <f t="shared" si="2"/>
        <v>2.1919431279620854E-2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6427.8888888888887</v>
      </c>
      <c r="F45" s="43">
        <v>7019.1111111111113</v>
      </c>
      <c r="G45" s="45">
        <f t="shared" si="1"/>
        <v>9.197766676461952E-2</v>
      </c>
      <c r="H45" s="43">
        <v>6556.4444444444443</v>
      </c>
      <c r="I45" s="44">
        <f t="shared" ref="I45:I49" si="3">(F45-H45)/H45</f>
        <v>7.0566702819956667E-2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6035.2222222222226</v>
      </c>
      <c r="G46" s="48">
        <f t="shared" si="1"/>
        <v>1.8410781353594132E-5</v>
      </c>
      <c r="H46" s="47">
        <v>6144.2222222222226</v>
      </c>
      <c r="I46" s="87">
        <f t="shared" si="3"/>
        <v>-1.7740243770118267E-2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19062.857142857141</v>
      </c>
      <c r="G47" s="48">
        <f t="shared" si="1"/>
        <v>-1.0941973261189893E-2</v>
      </c>
      <c r="H47" s="47">
        <v>19327.142857142859</v>
      </c>
      <c r="I47" s="87">
        <f t="shared" si="3"/>
        <v>-1.3674329218715512E-2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18374.69337142857</v>
      </c>
      <c r="F48" s="47">
        <v>18999.523555555556</v>
      </c>
      <c r="G48" s="48">
        <f t="shared" si="1"/>
        <v>3.4004931211453863E-2</v>
      </c>
      <c r="H48" s="47">
        <v>18510.793333333335</v>
      </c>
      <c r="I48" s="87">
        <f t="shared" si="3"/>
        <v>2.6402446044391788E-2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1968</v>
      </c>
      <c r="F49" s="47">
        <v>2258.3333333333335</v>
      </c>
      <c r="G49" s="48">
        <f t="shared" si="1"/>
        <v>0.1475271002710028</v>
      </c>
      <c r="H49" s="47">
        <v>2291.6666666666665</v>
      </c>
      <c r="I49" s="44">
        <f t="shared" si="3"/>
        <v>-1.4545454545454414E-2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23944.983333333334</v>
      </c>
      <c r="F50" s="50">
        <v>27521</v>
      </c>
      <c r="G50" s="56">
        <f t="shared" si="1"/>
        <v>0.14934304262757891</v>
      </c>
      <c r="H50" s="50">
        <v>27856</v>
      </c>
      <c r="I50" s="59">
        <f>(F50-H50)/H50</f>
        <v>-1.2026134405514073E-2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3250</v>
      </c>
      <c r="F52" s="66">
        <v>3750</v>
      </c>
      <c r="G52" s="45">
        <f>(F52-E52)/E52</f>
        <v>0.15384615384615385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3953.8333333333335</v>
      </c>
      <c r="F53" s="70">
        <v>3780.25</v>
      </c>
      <c r="G53" s="48">
        <f t="shared" si="1"/>
        <v>-4.3902541837035826E-2</v>
      </c>
      <c r="H53" s="70">
        <v>3652.875</v>
      </c>
      <c r="I53" s="87">
        <f t="shared" si="4"/>
        <v>3.4869794340074596E-2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2295</v>
      </c>
      <c r="G54" s="48">
        <f t="shared" si="1"/>
        <v>0.12087912087912088</v>
      </c>
      <c r="H54" s="70">
        <v>2187.5</v>
      </c>
      <c r="I54" s="87">
        <f t="shared" si="4"/>
        <v>4.9142857142857141E-2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4500</v>
      </c>
      <c r="G55" s="48">
        <f t="shared" si="1"/>
        <v>-0.18181818181818182</v>
      </c>
      <c r="H55" s="70">
        <v>4507.5</v>
      </c>
      <c r="I55" s="87">
        <f t="shared" si="4"/>
        <v>-1.6638935108153079E-3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2035.8333333333333</v>
      </c>
      <c r="G56" s="55">
        <f t="shared" si="1"/>
        <v>-3.4578146611341669E-2</v>
      </c>
      <c r="H56" s="105">
        <v>2073.3333333333335</v>
      </c>
      <c r="I56" s="88">
        <f t="shared" si="4"/>
        <v>-1.8086816720257342E-2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4489.3999999999996</v>
      </c>
      <c r="F57" s="50">
        <v>3746.1111111111113</v>
      </c>
      <c r="G57" s="51">
        <f t="shared" si="1"/>
        <v>-0.16556530692049903</v>
      </c>
      <c r="H57" s="50">
        <v>4023.3333333333335</v>
      </c>
      <c r="I57" s="126">
        <f t="shared" si="4"/>
        <v>-6.8903617785142215E-2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5280.625</v>
      </c>
      <c r="F58" s="68">
        <v>5172.8571428571431</v>
      </c>
      <c r="G58" s="44">
        <f t="shared" si="1"/>
        <v>-2.0408163265306072E-2</v>
      </c>
      <c r="H58" s="68">
        <v>5343.125</v>
      </c>
      <c r="I58" s="44">
        <f t="shared" si="4"/>
        <v>-3.186671791186934E-2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4780.5</v>
      </c>
      <c r="F59" s="70">
        <v>5159.5</v>
      </c>
      <c r="G59" s="48">
        <f t="shared" si="1"/>
        <v>7.9280409998954082E-2</v>
      </c>
      <c r="H59" s="70">
        <v>4985</v>
      </c>
      <c r="I59" s="44">
        <f t="shared" si="4"/>
        <v>3.5005015045135403E-2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19741.5</v>
      </c>
      <c r="F60" s="73">
        <v>20830</v>
      </c>
      <c r="G60" s="51">
        <f t="shared" si="1"/>
        <v>5.5137654180280118E-2</v>
      </c>
      <c r="H60" s="73">
        <v>21405</v>
      </c>
      <c r="I60" s="51">
        <f t="shared" si="4"/>
        <v>-2.6862882504087832E-2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6451.5</v>
      </c>
      <c r="F62" s="54">
        <v>6379</v>
      </c>
      <c r="G62" s="45">
        <f t="shared" si="1"/>
        <v>-1.1237696659691545E-2</v>
      </c>
      <c r="H62" s="54">
        <v>6430.5</v>
      </c>
      <c r="I62" s="44">
        <f t="shared" ref="I62:I67" si="5">(F62-H62)/H62</f>
        <v>-8.0087084985615425E-3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46680.25</v>
      </c>
      <c r="G63" s="48">
        <f t="shared" si="1"/>
        <v>-7.7874874127527747E-3</v>
      </c>
      <c r="H63" s="46">
        <v>47046.625</v>
      </c>
      <c r="I63" s="44">
        <f t="shared" si="5"/>
        <v>-7.7874874127527747E-3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12162.5</v>
      </c>
      <c r="F64" s="46">
        <v>10770</v>
      </c>
      <c r="G64" s="48">
        <f t="shared" si="1"/>
        <v>-0.1144912641315519</v>
      </c>
      <c r="H64" s="46">
        <v>10708.75</v>
      </c>
      <c r="I64" s="87">
        <f t="shared" si="5"/>
        <v>5.719621804599043E-3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7251.05</v>
      </c>
      <c r="F65" s="46">
        <v>7702.2222222222226</v>
      </c>
      <c r="G65" s="48">
        <f t="shared" si="1"/>
        <v>6.2221639931075143E-2</v>
      </c>
      <c r="H65" s="46">
        <v>7873.8888888888887</v>
      </c>
      <c r="I65" s="87">
        <f t="shared" si="5"/>
        <v>-2.1802017921399769E-2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3720.3849999999998</v>
      </c>
      <c r="F66" s="46">
        <v>3678.7</v>
      </c>
      <c r="G66" s="48">
        <f t="shared" si="1"/>
        <v>-1.12044855572743E-2</v>
      </c>
      <c r="H66" s="46">
        <v>3903.8</v>
      </c>
      <c r="I66" s="87">
        <f t="shared" si="5"/>
        <v>-5.766176545929616E-2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3485.6754285714283</v>
      </c>
      <c r="F67" s="58">
        <v>3563.3333333333335</v>
      </c>
      <c r="G67" s="51">
        <f t="shared" si="1"/>
        <v>2.2279155461623863E-2</v>
      </c>
      <c r="H67" s="58">
        <v>3659.1666666666665</v>
      </c>
      <c r="I67" s="88">
        <f t="shared" si="5"/>
        <v>-2.6189933955818638E-2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3630.2035999999998</v>
      </c>
      <c r="F69" s="43">
        <v>3718.8888888888887</v>
      </c>
      <c r="G69" s="45">
        <f t="shared" si="1"/>
        <v>2.4429838835730553E-2</v>
      </c>
      <c r="H69" s="43">
        <v>3740.8888888888887</v>
      </c>
      <c r="I69" s="44">
        <f>(F69-H69)/H69</f>
        <v>-5.8809552096946655E-3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2661.0768888888888</v>
      </c>
      <c r="F70" s="47">
        <v>2769.1111111111113</v>
      </c>
      <c r="G70" s="48">
        <f t="shared" si="1"/>
        <v>4.0597933367994991E-2</v>
      </c>
      <c r="H70" s="47">
        <v>2780.3333333333335</v>
      </c>
      <c r="I70" s="44">
        <f>(F70-H70)/H70</f>
        <v>-4.0362866163129738E-3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1319.4062222222221</v>
      </c>
      <c r="F71" s="47">
        <v>1348.125</v>
      </c>
      <c r="G71" s="48">
        <f t="shared" si="1"/>
        <v>2.1766441065745462E-2</v>
      </c>
      <c r="H71" s="47">
        <v>1323.7777777777778</v>
      </c>
      <c r="I71" s="44">
        <f>(F71-H71)/H71</f>
        <v>1.8392227631358029E-2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2111.1311111111113</v>
      </c>
      <c r="F72" s="47">
        <v>2240.7777777777778</v>
      </c>
      <c r="G72" s="48">
        <f t="shared" si="1"/>
        <v>6.1410997158974218E-2</v>
      </c>
      <c r="H72" s="47">
        <v>2228.6666666666665</v>
      </c>
      <c r="I72" s="44">
        <f>(F72-H72)/H72</f>
        <v>5.4342407019643945E-3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1629.4512</v>
      </c>
      <c r="F73" s="50">
        <v>1597.7777777777778</v>
      </c>
      <c r="G73" s="48">
        <f t="shared" si="1"/>
        <v>-1.9438091930720075E-2</v>
      </c>
      <c r="H73" s="50">
        <v>1566.1111111111111</v>
      </c>
      <c r="I73" s="59">
        <f>(F73-H73)/H73</f>
        <v>2.021993614757011E-2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1498.5714285714287</v>
      </c>
      <c r="G75" s="44">
        <f t="shared" si="1"/>
        <v>2.1919142717973832E-2</v>
      </c>
      <c r="H75" s="43">
        <v>1466.4285714285713</v>
      </c>
      <c r="I75" s="45">
        <f>(F75-H75)/H75</f>
        <v>2.1919142717973832E-2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1448.1111111111111</v>
      </c>
      <c r="F76" s="32">
        <v>1223.3333333333333</v>
      </c>
      <c r="G76" s="48">
        <f t="shared" si="1"/>
        <v>-0.15522136116013202</v>
      </c>
      <c r="H76" s="32">
        <v>1269.4444444444443</v>
      </c>
      <c r="I76" s="44">
        <f t="shared" ref="I76:I81" si="6">(F76-H76)/H76</f>
        <v>-3.6323851203501074E-2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847.93999999999994</v>
      </c>
      <c r="F77" s="47">
        <v>772.5</v>
      </c>
      <c r="G77" s="48">
        <f t="shared" si="1"/>
        <v>-8.89685590961624E-2</v>
      </c>
      <c r="H77" s="47">
        <v>831</v>
      </c>
      <c r="I77" s="44">
        <f t="shared" si="6"/>
        <v>-7.0397111913357402E-2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1451.6991111111111</v>
      </c>
      <c r="F78" s="47">
        <v>1521.7</v>
      </c>
      <c r="G78" s="48">
        <f t="shared" si="1"/>
        <v>4.8219970896938316E-2</v>
      </c>
      <c r="H78" s="47">
        <v>1531.3</v>
      </c>
      <c r="I78" s="44">
        <f t="shared" si="6"/>
        <v>-6.2691830470841172E-3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1783.9</v>
      </c>
      <c r="F79" s="61">
        <v>1924.2</v>
      </c>
      <c r="G79" s="48">
        <f t="shared" si="1"/>
        <v>7.8647906272773113E-2</v>
      </c>
      <c r="H79" s="61">
        <v>1932.8</v>
      </c>
      <c r="I79" s="44">
        <f t="shared" si="6"/>
        <v>-4.4495033112582315E-3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3955.3036000000002</v>
      </c>
      <c r="F81" s="50">
        <v>3969.2</v>
      </c>
      <c r="G81" s="51">
        <f>(F81-E81)/E81</f>
        <v>3.5133586205619285E-3</v>
      </c>
      <c r="H81" s="50">
        <v>3967.3</v>
      </c>
      <c r="I81" s="56">
        <f t="shared" si="6"/>
        <v>4.7891513119744815E-4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5" zoomScaleNormal="100" workbookViewId="0">
      <selection activeCell="I32" sqref="I3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220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1542.1934000000001</v>
      </c>
      <c r="F15" s="83">
        <v>1825</v>
      </c>
      <c r="G15" s="44">
        <f>(F15-E15)/E15</f>
        <v>0.18337946459892765</v>
      </c>
      <c r="H15" s="83">
        <v>1700</v>
      </c>
      <c r="I15" s="127">
        <f>(F15-H15)/H15</f>
        <v>7.3529411764705885E-2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2049.0925999999999</v>
      </c>
      <c r="F16" s="83">
        <v>2241.6</v>
      </c>
      <c r="G16" s="48">
        <f t="shared" ref="G16:G39" si="0">(F16-E16)/E16</f>
        <v>9.3947633210914899E-2</v>
      </c>
      <c r="H16" s="83">
        <v>2858.32</v>
      </c>
      <c r="I16" s="48">
        <f>(F16-H16)/H16</f>
        <v>-0.21576310560049267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1583.4194000000002</v>
      </c>
      <c r="F17" s="83">
        <v>2108.1999999999998</v>
      </c>
      <c r="G17" s="48">
        <f t="shared" si="0"/>
        <v>0.33142236352541815</v>
      </c>
      <c r="H17" s="83">
        <v>1983.3200000000002</v>
      </c>
      <c r="I17" s="48">
        <f t="shared" ref="I17:I29" si="1">(F17-H17)/H17</f>
        <v>6.2965129177338833E-2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733.36599999999999</v>
      </c>
      <c r="F18" s="83">
        <v>975</v>
      </c>
      <c r="G18" s="48">
        <f t="shared" si="0"/>
        <v>0.32948623197693921</v>
      </c>
      <c r="H18" s="83">
        <v>815</v>
      </c>
      <c r="I18" s="48">
        <f t="shared" si="1"/>
        <v>0.19631901840490798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3885.5543333333335</v>
      </c>
      <c r="F19" s="83">
        <v>3600</v>
      </c>
      <c r="G19" s="48">
        <f t="shared" si="0"/>
        <v>-7.3491272759622583E-2</v>
      </c>
      <c r="H19" s="83">
        <v>3250</v>
      </c>
      <c r="I19" s="48">
        <f t="shared" si="1"/>
        <v>0.1076923076923077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1867.5934</v>
      </c>
      <c r="F20" s="83">
        <v>1950</v>
      </c>
      <c r="G20" s="48">
        <f t="shared" si="0"/>
        <v>4.4124486625407876E-2</v>
      </c>
      <c r="H20" s="83">
        <v>1933.3200000000002</v>
      </c>
      <c r="I20" s="48">
        <f t="shared" si="1"/>
        <v>8.6276457079013484E-3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1205.7600000000002</v>
      </c>
      <c r="F21" s="83">
        <v>1150</v>
      </c>
      <c r="G21" s="48">
        <f t="shared" si="0"/>
        <v>-4.6244692144373843E-2</v>
      </c>
      <c r="H21" s="83">
        <v>1100</v>
      </c>
      <c r="I21" s="48">
        <f t="shared" si="1"/>
        <v>4.5454545454545456E-2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399.54630000000003</v>
      </c>
      <c r="F22" s="83">
        <v>470</v>
      </c>
      <c r="G22" s="48">
        <f t="shared" si="0"/>
        <v>0.17633425713115092</v>
      </c>
      <c r="H22" s="83">
        <v>460</v>
      </c>
      <c r="I22" s="48">
        <f t="shared" si="1"/>
        <v>2.1739130434782608E-2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584.02499999999998</v>
      </c>
      <c r="F23" s="83">
        <v>562.5</v>
      </c>
      <c r="G23" s="48">
        <f t="shared" si="0"/>
        <v>-3.6856298959804766E-2</v>
      </c>
      <c r="H23" s="83">
        <v>572.9</v>
      </c>
      <c r="I23" s="48">
        <f t="shared" si="1"/>
        <v>-1.8153255367428831E-2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572.9</v>
      </c>
      <c r="F24" s="83">
        <v>520</v>
      </c>
      <c r="G24" s="48">
        <f t="shared" si="0"/>
        <v>-9.2337231628556435E-2</v>
      </c>
      <c r="H24" s="83">
        <v>525</v>
      </c>
      <c r="I24" s="48">
        <f t="shared" si="1"/>
        <v>-9.5238095238095247E-3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526.96</v>
      </c>
      <c r="F25" s="83">
        <v>516.6</v>
      </c>
      <c r="G25" s="48">
        <f t="shared" si="0"/>
        <v>-1.9659936238044656E-2</v>
      </c>
      <c r="H25" s="83">
        <v>530</v>
      </c>
      <c r="I25" s="48">
        <f t="shared" si="1"/>
        <v>-2.5283018867924487E-2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1192.9500000000003</v>
      </c>
      <c r="F26" s="83">
        <v>1458.2</v>
      </c>
      <c r="G26" s="48">
        <f t="shared" si="0"/>
        <v>0.22234796093717232</v>
      </c>
      <c r="H26" s="83">
        <v>1350</v>
      </c>
      <c r="I26" s="48">
        <f t="shared" si="1"/>
        <v>8.0148148148148177E-2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549.5394</v>
      </c>
      <c r="F27" s="83">
        <v>503.2</v>
      </c>
      <c r="G27" s="48">
        <f t="shared" si="0"/>
        <v>-8.4324072122945168E-2</v>
      </c>
      <c r="H27" s="83">
        <v>495</v>
      </c>
      <c r="I27" s="48">
        <f t="shared" si="1"/>
        <v>1.6565656565656544E-2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949.27</v>
      </c>
      <c r="F28" s="83">
        <v>1250</v>
      </c>
      <c r="G28" s="48">
        <f t="shared" si="0"/>
        <v>0.31680133154950652</v>
      </c>
      <c r="H28" s="83">
        <v>1208.325</v>
      </c>
      <c r="I28" s="48">
        <f t="shared" si="1"/>
        <v>3.4489893033745021E-2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1555.8199999999997</v>
      </c>
      <c r="F29" s="83">
        <v>1125</v>
      </c>
      <c r="G29" s="48">
        <f t="shared" si="0"/>
        <v>-0.27690863981694525</v>
      </c>
      <c r="H29" s="83">
        <v>1093.75</v>
      </c>
      <c r="I29" s="48">
        <f t="shared" si="1"/>
        <v>2.8571428571428571E-2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903.49340000000007</v>
      </c>
      <c r="F30" s="95">
        <v>1165</v>
      </c>
      <c r="G30" s="51">
        <f t="shared" si="0"/>
        <v>0.28943941372454951</v>
      </c>
      <c r="H30" s="95">
        <v>1208.3200000000002</v>
      </c>
      <c r="I30" s="51">
        <f>(F30-H30)/H30</f>
        <v>-3.5851430084745894E-2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2270.2516000000001</v>
      </c>
      <c r="F32" s="83">
        <v>2183.1999999999998</v>
      </c>
      <c r="G32" s="44">
        <f t="shared" si="0"/>
        <v>-3.8344472480495218E-2</v>
      </c>
      <c r="H32" s="83">
        <v>2400</v>
      </c>
      <c r="I32" s="45">
        <f>(F32-H32)/H32</f>
        <v>-9.0333333333333404E-2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2258.2349555555556</v>
      </c>
      <c r="F33" s="83">
        <v>2083.1999999999998</v>
      </c>
      <c r="G33" s="48">
        <f t="shared" si="0"/>
        <v>-7.7509629865991914E-2</v>
      </c>
      <c r="H33" s="83">
        <v>2300</v>
      </c>
      <c r="I33" s="48">
        <f>(F33-H33)/H33</f>
        <v>-9.4260869565217467E-2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1160.8934999999999</v>
      </c>
      <c r="F34" s="83">
        <v>1233.2</v>
      </c>
      <c r="G34" s="48">
        <f t="shared" si="0"/>
        <v>6.2285213932199768E-2</v>
      </c>
      <c r="H34" s="83">
        <v>1166.6600000000001</v>
      </c>
      <c r="I34" s="48">
        <f>(F34-H34)/H34</f>
        <v>5.7034611626352115E-2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1395.4236000000001</v>
      </c>
      <c r="F35" s="83">
        <v>1200</v>
      </c>
      <c r="G35" s="48">
        <f t="shared" si="0"/>
        <v>-0.14004607633123023</v>
      </c>
      <c r="H35" s="83">
        <v>1300</v>
      </c>
      <c r="I35" s="48">
        <f>(F35-H35)/H35</f>
        <v>-7.6923076923076927E-2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1289.4733999999999</v>
      </c>
      <c r="F36" s="83">
        <v>1333.2</v>
      </c>
      <c r="G36" s="55">
        <f t="shared" si="0"/>
        <v>3.3910431963932092E-2</v>
      </c>
      <c r="H36" s="83">
        <v>1075</v>
      </c>
      <c r="I36" s="48">
        <f>(F36-H36)/H36</f>
        <v>0.24018604651162795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26003.193222222224</v>
      </c>
      <c r="F38" s="84">
        <v>24800</v>
      </c>
      <c r="G38" s="45">
        <f t="shared" si="0"/>
        <v>-4.627097956546275E-2</v>
      </c>
      <c r="H38" s="84">
        <v>23666.66</v>
      </c>
      <c r="I38" s="45">
        <f>(F38-H38)/H38</f>
        <v>4.7887619123273002E-2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14990.194888888887</v>
      </c>
      <c r="F39" s="85">
        <v>16400</v>
      </c>
      <c r="G39" s="51">
        <f t="shared" si="0"/>
        <v>9.4048484463407203E-2</v>
      </c>
      <c r="H39" s="85">
        <v>15650</v>
      </c>
      <c r="I39" s="51">
        <f>(F39-H39)/H39</f>
        <v>4.7923322683706068E-2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D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220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1719.7</v>
      </c>
      <c r="E15" s="83">
        <v>1825</v>
      </c>
      <c r="F15" s="67">
        <f t="shared" ref="F15:F30" si="0">D15-E15</f>
        <v>-105.29999999999995</v>
      </c>
      <c r="G15" s="42">
        <v>1542.1934000000001</v>
      </c>
      <c r="H15" s="66">
        <f>AVERAGE(D15:E15)</f>
        <v>1772.35</v>
      </c>
      <c r="I15" s="69">
        <f>(H15-G15)/G15</f>
        <v>0.1492397775791284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2193.6999999999998</v>
      </c>
      <c r="E16" s="83">
        <v>2241.6</v>
      </c>
      <c r="F16" s="71">
        <f t="shared" si="0"/>
        <v>-47.900000000000091</v>
      </c>
      <c r="G16" s="46">
        <v>2049.0925999999999</v>
      </c>
      <c r="H16" s="68">
        <f t="shared" ref="H16:H30" si="1">AVERAGE(D16:E16)</f>
        <v>2217.6499999999996</v>
      </c>
      <c r="I16" s="72">
        <f t="shared" ref="I16:I39" si="2">(H16-G16)/G16</f>
        <v>8.2259532829311713E-2</v>
      </c>
    </row>
    <row r="17" spans="1:9" ht="16.5" x14ac:dyDescent="0.3">
      <c r="A17" s="37"/>
      <c r="B17" s="34" t="s">
        <v>6</v>
      </c>
      <c r="C17" s="15" t="s">
        <v>165</v>
      </c>
      <c r="D17" s="47">
        <v>1654.7</v>
      </c>
      <c r="E17" s="83">
        <v>2108.1999999999998</v>
      </c>
      <c r="F17" s="71">
        <f t="shared" si="0"/>
        <v>-453.49999999999977</v>
      </c>
      <c r="G17" s="46">
        <v>1583.4194000000002</v>
      </c>
      <c r="H17" s="68">
        <f t="shared" si="1"/>
        <v>1881.4499999999998</v>
      </c>
      <c r="I17" s="72">
        <f t="shared" si="2"/>
        <v>0.1882196214092107</v>
      </c>
    </row>
    <row r="18" spans="1:9" ht="16.5" x14ac:dyDescent="0.3">
      <c r="A18" s="37"/>
      <c r="B18" s="34" t="s">
        <v>7</v>
      </c>
      <c r="C18" s="15" t="s">
        <v>166</v>
      </c>
      <c r="D18" s="47">
        <v>754.7</v>
      </c>
      <c r="E18" s="83">
        <v>975</v>
      </c>
      <c r="F18" s="71">
        <f t="shared" si="0"/>
        <v>-220.29999999999995</v>
      </c>
      <c r="G18" s="46">
        <v>733.36599999999999</v>
      </c>
      <c r="H18" s="68">
        <f t="shared" si="1"/>
        <v>864.85</v>
      </c>
      <c r="I18" s="72">
        <f t="shared" si="2"/>
        <v>0.17928837715410864</v>
      </c>
    </row>
    <row r="19" spans="1:9" ht="16.5" x14ac:dyDescent="0.3">
      <c r="A19" s="37"/>
      <c r="B19" s="34" t="s">
        <v>8</v>
      </c>
      <c r="C19" s="15" t="s">
        <v>167</v>
      </c>
      <c r="D19" s="47">
        <v>2765.2222222222222</v>
      </c>
      <c r="E19" s="83">
        <v>3600</v>
      </c>
      <c r="F19" s="71">
        <f t="shared" si="0"/>
        <v>-834.77777777777783</v>
      </c>
      <c r="G19" s="46">
        <v>3885.5543333333335</v>
      </c>
      <c r="H19" s="68">
        <f t="shared" si="1"/>
        <v>3182.6111111111113</v>
      </c>
      <c r="I19" s="72">
        <f t="shared" si="2"/>
        <v>-0.18091195281760022</v>
      </c>
    </row>
    <row r="20" spans="1:9" ht="16.5" x14ac:dyDescent="0.3">
      <c r="A20" s="37"/>
      <c r="B20" s="34" t="s">
        <v>9</v>
      </c>
      <c r="C20" s="15" t="s">
        <v>168</v>
      </c>
      <c r="D20" s="47">
        <v>1864.7</v>
      </c>
      <c r="E20" s="83">
        <v>1950</v>
      </c>
      <c r="F20" s="71">
        <f t="shared" si="0"/>
        <v>-85.299999999999955</v>
      </c>
      <c r="G20" s="46">
        <v>1867.5934</v>
      </c>
      <c r="H20" s="68">
        <f t="shared" si="1"/>
        <v>1907.35</v>
      </c>
      <c r="I20" s="72">
        <f t="shared" si="2"/>
        <v>2.128761003331878E-2</v>
      </c>
    </row>
    <row r="21" spans="1:9" ht="16.5" x14ac:dyDescent="0.3">
      <c r="A21" s="37"/>
      <c r="B21" s="34" t="s">
        <v>10</v>
      </c>
      <c r="C21" s="15" t="s">
        <v>169</v>
      </c>
      <c r="D21" s="47">
        <v>1333.7</v>
      </c>
      <c r="E21" s="83">
        <v>1150</v>
      </c>
      <c r="F21" s="71">
        <f t="shared" si="0"/>
        <v>183.70000000000005</v>
      </c>
      <c r="G21" s="46">
        <v>1205.7600000000002</v>
      </c>
      <c r="H21" s="68">
        <f t="shared" si="1"/>
        <v>1241.8499999999999</v>
      </c>
      <c r="I21" s="72">
        <f t="shared" si="2"/>
        <v>2.9931329617834134E-2</v>
      </c>
    </row>
    <row r="22" spans="1:9" ht="16.5" x14ac:dyDescent="0.3">
      <c r="A22" s="37"/>
      <c r="B22" s="34" t="s">
        <v>11</v>
      </c>
      <c r="C22" s="15" t="s">
        <v>170</v>
      </c>
      <c r="D22" s="47">
        <v>489.7</v>
      </c>
      <c r="E22" s="83">
        <v>470</v>
      </c>
      <c r="F22" s="71">
        <f t="shared" si="0"/>
        <v>19.699999999999989</v>
      </c>
      <c r="G22" s="46">
        <v>399.54630000000003</v>
      </c>
      <c r="H22" s="68">
        <f t="shared" si="1"/>
        <v>479.85</v>
      </c>
      <c r="I22" s="72">
        <f t="shared" si="2"/>
        <v>0.20098721975400594</v>
      </c>
    </row>
    <row r="23" spans="1:9" ht="16.5" x14ac:dyDescent="0.3">
      <c r="A23" s="37"/>
      <c r="B23" s="34" t="s">
        <v>12</v>
      </c>
      <c r="C23" s="15" t="s">
        <v>171</v>
      </c>
      <c r="D23" s="47">
        <v>719.7</v>
      </c>
      <c r="E23" s="83">
        <v>562.5</v>
      </c>
      <c r="F23" s="71">
        <f t="shared" si="0"/>
        <v>157.20000000000005</v>
      </c>
      <c r="G23" s="46">
        <v>584.02499999999998</v>
      </c>
      <c r="H23" s="68">
        <f t="shared" si="1"/>
        <v>641.1</v>
      </c>
      <c r="I23" s="72">
        <f t="shared" si="2"/>
        <v>9.7726980865545224E-2</v>
      </c>
    </row>
    <row r="24" spans="1:9" ht="16.5" x14ac:dyDescent="0.3">
      <c r="A24" s="37"/>
      <c r="B24" s="34" t="s">
        <v>13</v>
      </c>
      <c r="C24" s="15" t="s">
        <v>172</v>
      </c>
      <c r="D24" s="47">
        <v>744.7</v>
      </c>
      <c r="E24" s="83">
        <v>520</v>
      </c>
      <c r="F24" s="71">
        <f t="shared" si="0"/>
        <v>224.70000000000005</v>
      </c>
      <c r="G24" s="46">
        <v>572.9</v>
      </c>
      <c r="H24" s="68">
        <f t="shared" si="1"/>
        <v>632.35</v>
      </c>
      <c r="I24" s="72">
        <f t="shared" si="2"/>
        <v>0.10377029149938916</v>
      </c>
    </row>
    <row r="25" spans="1:9" ht="16.5" x14ac:dyDescent="0.3">
      <c r="A25" s="37"/>
      <c r="B25" s="34" t="s">
        <v>14</v>
      </c>
      <c r="C25" s="15" t="s">
        <v>173</v>
      </c>
      <c r="D25" s="47">
        <v>604.70000000000005</v>
      </c>
      <c r="E25" s="83">
        <v>516.6</v>
      </c>
      <c r="F25" s="71">
        <f t="shared" si="0"/>
        <v>88.100000000000023</v>
      </c>
      <c r="G25" s="46">
        <v>526.96</v>
      </c>
      <c r="H25" s="68">
        <f t="shared" si="1"/>
        <v>560.65000000000009</v>
      </c>
      <c r="I25" s="72">
        <f t="shared" si="2"/>
        <v>6.3932746318506248E-2</v>
      </c>
    </row>
    <row r="26" spans="1:9" ht="16.5" x14ac:dyDescent="0.3">
      <c r="A26" s="37"/>
      <c r="B26" s="34" t="s">
        <v>15</v>
      </c>
      <c r="C26" s="15" t="s">
        <v>174</v>
      </c>
      <c r="D26" s="47">
        <v>1789.7</v>
      </c>
      <c r="E26" s="83">
        <v>1458.2</v>
      </c>
      <c r="F26" s="71">
        <f t="shared" si="0"/>
        <v>331.5</v>
      </c>
      <c r="G26" s="46">
        <v>1192.9500000000003</v>
      </c>
      <c r="H26" s="68">
        <f t="shared" si="1"/>
        <v>1623.95</v>
      </c>
      <c r="I26" s="72">
        <f t="shared" si="2"/>
        <v>0.36128924095729048</v>
      </c>
    </row>
    <row r="27" spans="1:9" ht="16.5" x14ac:dyDescent="0.3">
      <c r="A27" s="37"/>
      <c r="B27" s="34" t="s">
        <v>16</v>
      </c>
      <c r="C27" s="15" t="s">
        <v>175</v>
      </c>
      <c r="D27" s="47">
        <v>719.7</v>
      </c>
      <c r="E27" s="83">
        <v>503.2</v>
      </c>
      <c r="F27" s="71">
        <f t="shared" si="0"/>
        <v>216.50000000000006</v>
      </c>
      <c r="G27" s="46">
        <v>549.5394</v>
      </c>
      <c r="H27" s="68">
        <f t="shared" si="1"/>
        <v>611.45000000000005</v>
      </c>
      <c r="I27" s="72">
        <f t="shared" si="2"/>
        <v>0.11265907412644124</v>
      </c>
    </row>
    <row r="28" spans="1:9" ht="16.5" x14ac:dyDescent="0.3">
      <c r="A28" s="37"/>
      <c r="B28" s="34" t="s">
        <v>17</v>
      </c>
      <c r="C28" s="15" t="s">
        <v>176</v>
      </c>
      <c r="D28" s="47">
        <v>1244.7</v>
      </c>
      <c r="E28" s="83">
        <v>1250</v>
      </c>
      <c r="F28" s="71">
        <f t="shared" si="0"/>
        <v>-5.2999999999999545</v>
      </c>
      <c r="G28" s="46">
        <v>949.27</v>
      </c>
      <c r="H28" s="68">
        <f t="shared" si="1"/>
        <v>1247.3499999999999</v>
      </c>
      <c r="I28" s="72">
        <f t="shared" si="2"/>
        <v>0.31400971272662143</v>
      </c>
    </row>
    <row r="29" spans="1:9" ht="16.5" x14ac:dyDescent="0.3">
      <c r="A29" s="37"/>
      <c r="B29" s="34" t="s">
        <v>18</v>
      </c>
      <c r="C29" s="15" t="s">
        <v>177</v>
      </c>
      <c r="D29" s="47">
        <v>1431</v>
      </c>
      <c r="E29" s="83">
        <v>1125</v>
      </c>
      <c r="F29" s="71">
        <f t="shared" si="0"/>
        <v>306</v>
      </c>
      <c r="G29" s="46">
        <v>1555.8199999999997</v>
      </c>
      <c r="H29" s="68">
        <f t="shared" si="1"/>
        <v>1278</v>
      </c>
      <c r="I29" s="72">
        <f t="shared" si="2"/>
        <v>-0.17856821483204982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1163.7</v>
      </c>
      <c r="E30" s="95">
        <v>1165</v>
      </c>
      <c r="F30" s="74">
        <f t="shared" si="0"/>
        <v>-1.2999999999999545</v>
      </c>
      <c r="G30" s="49">
        <v>903.49340000000007</v>
      </c>
      <c r="H30" s="107">
        <f t="shared" si="1"/>
        <v>1164.3499999999999</v>
      </c>
      <c r="I30" s="75">
        <f t="shared" si="2"/>
        <v>0.28871998400873744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2321.4285714285716</v>
      </c>
      <c r="E32" s="83">
        <v>2183.1999999999998</v>
      </c>
      <c r="F32" s="67">
        <f>D32-E32</f>
        <v>138.22857142857174</v>
      </c>
      <c r="G32" s="54">
        <v>2270.2516000000001</v>
      </c>
      <c r="H32" s="68">
        <f>AVERAGE(D32:E32)</f>
        <v>2252.3142857142857</v>
      </c>
      <c r="I32" s="78">
        <f t="shared" si="2"/>
        <v>-7.901024840468944E-3</v>
      </c>
    </row>
    <row r="33" spans="1:9" ht="16.5" x14ac:dyDescent="0.3">
      <c r="A33" s="37"/>
      <c r="B33" s="34" t="s">
        <v>27</v>
      </c>
      <c r="C33" s="15" t="s">
        <v>180</v>
      </c>
      <c r="D33" s="47">
        <v>1874.7</v>
      </c>
      <c r="E33" s="83">
        <v>2083.1999999999998</v>
      </c>
      <c r="F33" s="79">
        <f>D33-E33</f>
        <v>-208.49999999999977</v>
      </c>
      <c r="G33" s="46">
        <v>2258.2349555555556</v>
      </c>
      <c r="H33" s="68">
        <f>AVERAGE(D33:E33)</f>
        <v>1978.9499999999998</v>
      </c>
      <c r="I33" s="72">
        <f t="shared" si="2"/>
        <v>-0.12367400250734674</v>
      </c>
    </row>
    <row r="34" spans="1:9" ht="16.5" x14ac:dyDescent="0.3">
      <c r="A34" s="37"/>
      <c r="B34" s="39" t="s">
        <v>28</v>
      </c>
      <c r="C34" s="15" t="s">
        <v>181</v>
      </c>
      <c r="D34" s="47">
        <v>1341.4285714285713</v>
      </c>
      <c r="E34" s="83">
        <v>1233.2</v>
      </c>
      <c r="F34" s="71">
        <f>D34-E34</f>
        <v>108.22857142857129</v>
      </c>
      <c r="G34" s="46">
        <v>1160.8934999999999</v>
      </c>
      <c r="H34" s="68">
        <f>AVERAGE(D34:E34)</f>
        <v>1287.3142857142857</v>
      </c>
      <c r="I34" s="72">
        <f t="shared" si="2"/>
        <v>0.10889955513945578</v>
      </c>
    </row>
    <row r="35" spans="1:9" ht="16.5" x14ac:dyDescent="0.3">
      <c r="A35" s="37"/>
      <c r="B35" s="34" t="s">
        <v>29</v>
      </c>
      <c r="C35" s="15" t="s">
        <v>182</v>
      </c>
      <c r="D35" s="47">
        <v>1391.4285714285713</v>
      </c>
      <c r="E35" s="83">
        <v>1200</v>
      </c>
      <c r="F35" s="79">
        <f>D35-E35</f>
        <v>191.42857142857133</v>
      </c>
      <c r="G35" s="46">
        <v>1395.4236000000001</v>
      </c>
      <c r="H35" s="68">
        <f>AVERAGE(D35:E35)</f>
        <v>1295.7142857142858</v>
      </c>
      <c r="I35" s="72">
        <f t="shared" si="2"/>
        <v>-7.1454513371935438E-2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1203.7</v>
      </c>
      <c r="E36" s="83">
        <v>1333.2</v>
      </c>
      <c r="F36" s="71">
        <f>D36-E36</f>
        <v>-129.5</v>
      </c>
      <c r="G36" s="49">
        <v>1289.4733999999999</v>
      </c>
      <c r="H36" s="68">
        <f>AVERAGE(D36:E36)</f>
        <v>1268.45</v>
      </c>
      <c r="I36" s="80">
        <f t="shared" si="2"/>
        <v>-1.6303864817994548E-2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28178.888888888891</v>
      </c>
      <c r="E38" s="84">
        <v>24800</v>
      </c>
      <c r="F38" s="67">
        <f>D38-E38</f>
        <v>3378.8888888888905</v>
      </c>
      <c r="G38" s="46">
        <v>26003.193222222224</v>
      </c>
      <c r="H38" s="67">
        <f>AVERAGE(D38:E38)</f>
        <v>26489.444444444445</v>
      </c>
      <c r="I38" s="78">
        <f t="shared" si="2"/>
        <v>1.8699673461899016E-2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15465.222222222223</v>
      </c>
      <c r="E39" s="85">
        <v>16400</v>
      </c>
      <c r="F39" s="74">
        <f>D39-E39</f>
        <v>-934.77777777777737</v>
      </c>
      <c r="G39" s="46">
        <v>14990.194888888887</v>
      </c>
      <c r="H39" s="81">
        <f>AVERAGE(D39:E39)</f>
        <v>15932.611111111111</v>
      </c>
      <c r="I39" s="75">
        <f t="shared" si="2"/>
        <v>6.2868843881460593E-2</v>
      </c>
    </row>
    <row r="40" spans="1:9" ht="15.75" customHeight="1" thickBot="1" x14ac:dyDescent="0.25">
      <c r="A40" s="159"/>
      <c r="B40" s="160"/>
      <c r="C40" s="161"/>
      <c r="D40" s="86">
        <f>SUM(D15:D39)</f>
        <v>72970.819047619065</v>
      </c>
      <c r="E40" s="86">
        <f>SUM(E15:E39)</f>
        <v>70653.100000000006</v>
      </c>
      <c r="F40" s="86">
        <f>SUM(F15:F39)</f>
        <v>2317.7190476190503</v>
      </c>
      <c r="G40" s="86">
        <f>SUM(G15:G39)</f>
        <v>69469.148400000005</v>
      </c>
      <c r="H40" s="86">
        <f>AVERAGE(D40:E40)</f>
        <v>71811.959523809535</v>
      </c>
      <c r="I40" s="75">
        <f>(H40-G40)/G40</f>
        <v>3.3724483137748236E-2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7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220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1542.1934000000001</v>
      </c>
      <c r="F16" s="42">
        <v>1772.35</v>
      </c>
      <c r="G16" s="21">
        <f>(F16-E16)/E16</f>
        <v>0.1492397775791284</v>
      </c>
      <c r="H16" s="42">
        <v>1611.9</v>
      </c>
      <c r="I16" s="21">
        <f>(F16-H16)/H16</f>
        <v>9.954091444878703E-2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2049.0925999999999</v>
      </c>
      <c r="F17" s="46">
        <v>2217.6499999999996</v>
      </c>
      <c r="G17" s="21">
        <f t="shared" ref="G17:G80" si="0">(F17-E17)/E17</f>
        <v>8.2259532829311713E-2</v>
      </c>
      <c r="H17" s="46">
        <v>2631.0600000000004</v>
      </c>
      <c r="I17" s="21">
        <f t="shared" ref="I17:I31" si="1">(F17-H17)/H17</f>
        <v>-0.15712678540208155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1583.4194000000002</v>
      </c>
      <c r="F18" s="46">
        <v>1881.4499999999998</v>
      </c>
      <c r="G18" s="21">
        <f t="shared" si="0"/>
        <v>0.1882196214092107</v>
      </c>
      <c r="H18" s="46">
        <v>1743.56</v>
      </c>
      <c r="I18" s="21">
        <f t="shared" si="1"/>
        <v>7.9085319690747599E-2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733.36599999999999</v>
      </c>
      <c r="F19" s="46">
        <v>864.85</v>
      </c>
      <c r="G19" s="21">
        <f t="shared" si="0"/>
        <v>0.17928837715410864</v>
      </c>
      <c r="H19" s="46">
        <v>742.4</v>
      </c>
      <c r="I19" s="21">
        <f t="shared" si="1"/>
        <v>0.16493803879310351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3885.5543333333335</v>
      </c>
      <c r="F20" s="46">
        <v>3182.6111111111113</v>
      </c>
      <c r="G20" s="21">
        <f>(F20-E20)/E20</f>
        <v>-0.18091195281760022</v>
      </c>
      <c r="H20" s="46">
        <v>2952.1111111111113</v>
      </c>
      <c r="I20" s="21">
        <f t="shared" si="1"/>
        <v>7.8079716963378371E-2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1867.5934</v>
      </c>
      <c r="F21" s="46">
        <v>1907.35</v>
      </c>
      <c r="G21" s="21">
        <f t="shared" si="0"/>
        <v>2.128761003331878E-2</v>
      </c>
      <c r="H21" s="46">
        <v>1796.56</v>
      </c>
      <c r="I21" s="21">
        <f t="shared" si="1"/>
        <v>6.1667854121209405E-2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1205.7600000000002</v>
      </c>
      <c r="F22" s="46">
        <v>1241.8499999999999</v>
      </c>
      <c r="G22" s="21">
        <f t="shared" si="0"/>
        <v>2.9931329617834134E-2</v>
      </c>
      <c r="H22" s="46">
        <v>1217.4000000000001</v>
      </c>
      <c r="I22" s="21">
        <f t="shared" si="1"/>
        <v>2.008378511582045E-2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399.54630000000003</v>
      </c>
      <c r="F23" s="46">
        <v>479.85</v>
      </c>
      <c r="G23" s="21">
        <f t="shared" si="0"/>
        <v>0.20098721975400594</v>
      </c>
      <c r="H23" s="46">
        <v>469.9</v>
      </c>
      <c r="I23" s="21">
        <f t="shared" si="1"/>
        <v>2.1174718025111824E-2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584.02499999999998</v>
      </c>
      <c r="F24" s="46">
        <v>641.1</v>
      </c>
      <c r="G24" s="21">
        <f t="shared" si="0"/>
        <v>9.7726980865545224E-2</v>
      </c>
      <c r="H24" s="46">
        <v>588.84999999999991</v>
      </c>
      <c r="I24" s="21">
        <f t="shared" si="1"/>
        <v>8.8732274772862565E-2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572.9</v>
      </c>
      <c r="F25" s="46">
        <v>632.35</v>
      </c>
      <c r="G25" s="21">
        <f t="shared" si="0"/>
        <v>0.10377029149938916</v>
      </c>
      <c r="H25" s="46">
        <v>589.9</v>
      </c>
      <c r="I25" s="21">
        <f t="shared" si="1"/>
        <v>7.1961349381251136E-2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526.96</v>
      </c>
      <c r="F26" s="46">
        <v>560.65000000000009</v>
      </c>
      <c r="G26" s="21">
        <f t="shared" si="0"/>
        <v>6.3932746318506248E-2</v>
      </c>
      <c r="H26" s="46">
        <v>541.15</v>
      </c>
      <c r="I26" s="21">
        <f t="shared" si="1"/>
        <v>3.6034371246419873E-2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1192.9500000000003</v>
      </c>
      <c r="F27" s="46">
        <v>1623.95</v>
      </c>
      <c r="G27" s="21">
        <f t="shared" si="0"/>
        <v>0.36128924095729048</v>
      </c>
      <c r="H27" s="46">
        <v>1369.9</v>
      </c>
      <c r="I27" s="21">
        <f t="shared" si="1"/>
        <v>0.18545149280969409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549.5394</v>
      </c>
      <c r="F28" s="46">
        <v>611.45000000000005</v>
      </c>
      <c r="G28" s="21">
        <f t="shared" si="0"/>
        <v>0.11265907412644124</v>
      </c>
      <c r="H28" s="46">
        <v>568.65</v>
      </c>
      <c r="I28" s="21">
        <f t="shared" si="1"/>
        <v>7.5265980831794727E-2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949.27</v>
      </c>
      <c r="F29" s="46">
        <v>1247.3499999999999</v>
      </c>
      <c r="G29" s="21">
        <f t="shared" si="0"/>
        <v>0.31400971272662143</v>
      </c>
      <c r="H29" s="46">
        <v>1146.5625</v>
      </c>
      <c r="I29" s="21">
        <f t="shared" si="1"/>
        <v>8.7904061052057697E-2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1555.8199999999997</v>
      </c>
      <c r="F30" s="46">
        <v>1278</v>
      </c>
      <c r="G30" s="21">
        <f t="shared" si="0"/>
        <v>-0.17856821483204982</v>
      </c>
      <c r="H30" s="46">
        <v>1188.375</v>
      </c>
      <c r="I30" s="21">
        <f t="shared" si="1"/>
        <v>7.541811296939098E-2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903.49340000000007</v>
      </c>
      <c r="F31" s="49">
        <v>1164.3499999999999</v>
      </c>
      <c r="G31" s="23">
        <f t="shared" si="0"/>
        <v>0.28871998400873744</v>
      </c>
      <c r="H31" s="49">
        <v>1176.56</v>
      </c>
      <c r="I31" s="23">
        <f t="shared" si="1"/>
        <v>-1.0377711293941692E-2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2270.2516000000001</v>
      </c>
      <c r="F33" s="54">
        <v>2252.3142857142857</v>
      </c>
      <c r="G33" s="21">
        <f t="shared" si="0"/>
        <v>-7.901024840468944E-3</v>
      </c>
      <c r="H33" s="54">
        <v>2403.125</v>
      </c>
      <c r="I33" s="21">
        <f>(F33-H33)/H33</f>
        <v>-6.2756083968047563E-2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2258.2349555555556</v>
      </c>
      <c r="F34" s="46">
        <v>1978.9499999999998</v>
      </c>
      <c r="G34" s="21">
        <f t="shared" si="0"/>
        <v>-0.12367400250734674</v>
      </c>
      <c r="H34" s="46">
        <v>2187.4</v>
      </c>
      <c r="I34" s="21">
        <f>(F34-H34)/H34</f>
        <v>-9.5295784950169271E-2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1160.8934999999999</v>
      </c>
      <c r="F35" s="46">
        <v>1287.3142857142857</v>
      </c>
      <c r="G35" s="21">
        <f t="shared" si="0"/>
        <v>0.10889955513945578</v>
      </c>
      <c r="H35" s="46">
        <v>1192.7049999999999</v>
      </c>
      <c r="I35" s="21">
        <f>(F35-H35)/H35</f>
        <v>7.9323290934712076E-2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1395.4236000000001</v>
      </c>
      <c r="F36" s="46">
        <v>1295.7142857142858</v>
      </c>
      <c r="G36" s="21">
        <f t="shared" si="0"/>
        <v>-7.1454513371935438E-2</v>
      </c>
      <c r="H36" s="46">
        <v>1329.1666666666665</v>
      </c>
      <c r="I36" s="21">
        <f>(F36-H36)/H36</f>
        <v>-2.5167935512762939E-2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1289.4733999999999</v>
      </c>
      <c r="F37" s="49">
        <v>1268.45</v>
      </c>
      <c r="G37" s="23">
        <f t="shared" si="0"/>
        <v>-1.6303864817994548E-2</v>
      </c>
      <c r="H37" s="49">
        <v>1147.4000000000001</v>
      </c>
      <c r="I37" s="23">
        <f>(F37-H37)/H37</f>
        <v>0.10549938992504788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26003.193222222224</v>
      </c>
      <c r="F39" s="46">
        <v>26489.444444444445</v>
      </c>
      <c r="G39" s="21">
        <f t="shared" si="0"/>
        <v>1.8699673461899016E-2</v>
      </c>
      <c r="H39" s="46">
        <v>25928.885555555556</v>
      </c>
      <c r="I39" s="21">
        <f t="shared" ref="I39:I44" si="2">(F39-H39)/H39</f>
        <v>2.1619089169406382E-2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14990.194888888887</v>
      </c>
      <c r="F40" s="46">
        <v>15932.611111111111</v>
      </c>
      <c r="G40" s="21">
        <f t="shared" si="0"/>
        <v>6.2868843881460593E-2</v>
      </c>
      <c r="H40" s="46">
        <v>15063.222222222223</v>
      </c>
      <c r="I40" s="21">
        <f t="shared" si="2"/>
        <v>5.7715997019967678E-2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10509.75</v>
      </c>
      <c r="F41" s="57">
        <v>10092.125</v>
      </c>
      <c r="G41" s="21">
        <f t="shared" si="0"/>
        <v>-3.973691096362901E-2</v>
      </c>
      <c r="H41" s="57">
        <v>10979.75</v>
      </c>
      <c r="I41" s="21">
        <f t="shared" si="2"/>
        <v>-8.0842004599376127E-2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6196.52</v>
      </c>
      <c r="F42" s="47">
        <v>6052.666666666667</v>
      </c>
      <c r="G42" s="21">
        <f t="shared" si="0"/>
        <v>-2.3215180994063354E-2</v>
      </c>
      <c r="H42" s="47">
        <v>5923.2</v>
      </c>
      <c r="I42" s="21">
        <f t="shared" si="2"/>
        <v>2.1857554475058608E-2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9968.5238095238092</v>
      </c>
      <c r="F43" s="47">
        <v>9968.5714285714294</v>
      </c>
      <c r="G43" s="21">
        <f t="shared" si="0"/>
        <v>4.7769407517168178E-6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12183.333333333332</v>
      </c>
      <c r="F44" s="50">
        <v>12937.5</v>
      </c>
      <c r="G44" s="31">
        <f t="shared" si="0"/>
        <v>6.1901504787961803E-2</v>
      </c>
      <c r="H44" s="50">
        <v>12660</v>
      </c>
      <c r="I44" s="31">
        <f t="shared" si="2"/>
        <v>2.1919431279620854E-2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6427.8888888888887</v>
      </c>
      <c r="F46" s="43">
        <v>7019.1111111111113</v>
      </c>
      <c r="G46" s="21">
        <f t="shared" si="0"/>
        <v>9.197766676461952E-2</v>
      </c>
      <c r="H46" s="43">
        <v>6556.4444444444443</v>
      </c>
      <c r="I46" s="21">
        <f t="shared" ref="I46:I51" si="3">(F46-H46)/H46</f>
        <v>7.0566702819956667E-2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6035.2222222222226</v>
      </c>
      <c r="G47" s="21">
        <f t="shared" si="0"/>
        <v>1.8410781353594132E-5</v>
      </c>
      <c r="H47" s="47">
        <v>6144.2222222222226</v>
      </c>
      <c r="I47" s="21">
        <f t="shared" si="3"/>
        <v>-1.7740243770118267E-2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19062.857142857141</v>
      </c>
      <c r="G48" s="21">
        <f t="shared" si="0"/>
        <v>-1.0941973261189893E-2</v>
      </c>
      <c r="H48" s="47">
        <v>19327.142857142859</v>
      </c>
      <c r="I48" s="21">
        <f t="shared" si="3"/>
        <v>-1.3674329218715512E-2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18374.69337142857</v>
      </c>
      <c r="F49" s="47">
        <v>18999.523555555556</v>
      </c>
      <c r="G49" s="21">
        <f t="shared" si="0"/>
        <v>3.4004931211453863E-2</v>
      </c>
      <c r="H49" s="47">
        <v>18510.793333333335</v>
      </c>
      <c r="I49" s="21">
        <f t="shared" si="3"/>
        <v>2.6402446044391788E-2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1968</v>
      </c>
      <c r="F50" s="47">
        <v>2258.3333333333335</v>
      </c>
      <c r="G50" s="21">
        <f t="shared" si="0"/>
        <v>0.1475271002710028</v>
      </c>
      <c r="H50" s="47">
        <v>2291.6666666666665</v>
      </c>
      <c r="I50" s="21">
        <f t="shared" si="3"/>
        <v>-1.4545454545454414E-2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23944.983333333334</v>
      </c>
      <c r="F51" s="50">
        <v>27521</v>
      </c>
      <c r="G51" s="31">
        <f t="shared" si="0"/>
        <v>0.14934304262757891</v>
      </c>
      <c r="H51" s="50">
        <v>27856</v>
      </c>
      <c r="I51" s="31">
        <f t="shared" si="3"/>
        <v>-1.2026134405514073E-2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3250</v>
      </c>
      <c r="F53" s="66">
        <v>3750</v>
      </c>
      <c r="G53" s="22">
        <f t="shared" si="0"/>
        <v>0.15384615384615385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3953.8333333333335</v>
      </c>
      <c r="F54" s="70">
        <v>3780.25</v>
      </c>
      <c r="G54" s="21">
        <f t="shared" si="0"/>
        <v>-4.3902541837035826E-2</v>
      </c>
      <c r="H54" s="70">
        <v>3652.875</v>
      </c>
      <c r="I54" s="21">
        <f t="shared" si="4"/>
        <v>3.4869794340074596E-2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2295</v>
      </c>
      <c r="G55" s="21">
        <f t="shared" si="0"/>
        <v>0.12087912087912088</v>
      </c>
      <c r="H55" s="70">
        <v>2187.5</v>
      </c>
      <c r="I55" s="21">
        <f t="shared" si="4"/>
        <v>4.9142857142857141E-2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4500</v>
      </c>
      <c r="G56" s="21">
        <f t="shared" si="0"/>
        <v>-0.18181818181818182</v>
      </c>
      <c r="H56" s="70">
        <v>4507.5</v>
      </c>
      <c r="I56" s="21">
        <f t="shared" si="4"/>
        <v>-1.6638935108153079E-3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2035.8333333333333</v>
      </c>
      <c r="G57" s="21">
        <f t="shared" si="0"/>
        <v>-3.4578146611341669E-2</v>
      </c>
      <c r="H57" s="105">
        <v>2073.3333333333335</v>
      </c>
      <c r="I57" s="21">
        <f t="shared" si="4"/>
        <v>-1.8086816720257342E-2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4489.3999999999996</v>
      </c>
      <c r="F58" s="50">
        <v>3746.1111111111113</v>
      </c>
      <c r="G58" s="29">
        <f t="shared" si="0"/>
        <v>-0.16556530692049903</v>
      </c>
      <c r="H58" s="50">
        <v>4023.3333333333335</v>
      </c>
      <c r="I58" s="29">
        <f t="shared" si="4"/>
        <v>-6.8903617785142215E-2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5280.625</v>
      </c>
      <c r="F59" s="68">
        <v>5172.8571428571431</v>
      </c>
      <c r="G59" s="21">
        <f t="shared" si="0"/>
        <v>-2.0408163265306072E-2</v>
      </c>
      <c r="H59" s="68">
        <v>5343.125</v>
      </c>
      <c r="I59" s="21">
        <f t="shared" si="4"/>
        <v>-3.186671791186934E-2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4780.5</v>
      </c>
      <c r="F60" s="70">
        <v>5159.5</v>
      </c>
      <c r="G60" s="21">
        <f t="shared" si="0"/>
        <v>7.9280409998954082E-2</v>
      </c>
      <c r="H60" s="70">
        <v>4985</v>
      </c>
      <c r="I60" s="21">
        <f t="shared" si="4"/>
        <v>3.5005015045135403E-2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19741.5</v>
      </c>
      <c r="F61" s="73">
        <v>20830</v>
      </c>
      <c r="G61" s="29">
        <f t="shared" si="0"/>
        <v>5.5137654180280118E-2</v>
      </c>
      <c r="H61" s="73">
        <v>21405</v>
      </c>
      <c r="I61" s="29">
        <f t="shared" si="4"/>
        <v>-2.6862882504087832E-2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6451.5</v>
      </c>
      <c r="F63" s="54">
        <v>6379</v>
      </c>
      <c r="G63" s="21">
        <f t="shared" si="0"/>
        <v>-1.1237696659691545E-2</v>
      </c>
      <c r="H63" s="54">
        <v>6430.5</v>
      </c>
      <c r="I63" s="21">
        <f t="shared" ref="I63:I74" si="5">(F63-H63)/H63</f>
        <v>-8.0087084985615425E-3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46680.25</v>
      </c>
      <c r="G64" s="21">
        <f t="shared" si="0"/>
        <v>-7.7874874127527747E-3</v>
      </c>
      <c r="H64" s="46">
        <v>47046.625</v>
      </c>
      <c r="I64" s="21">
        <f t="shared" si="5"/>
        <v>-7.7874874127527747E-3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12162.5</v>
      </c>
      <c r="F65" s="46">
        <v>10770</v>
      </c>
      <c r="G65" s="21">
        <f t="shared" si="0"/>
        <v>-0.1144912641315519</v>
      </c>
      <c r="H65" s="46">
        <v>10708.75</v>
      </c>
      <c r="I65" s="21">
        <f t="shared" si="5"/>
        <v>5.719621804599043E-3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7251.05</v>
      </c>
      <c r="F66" s="46">
        <v>7702.2222222222226</v>
      </c>
      <c r="G66" s="21">
        <f t="shared" si="0"/>
        <v>6.2221639931075143E-2</v>
      </c>
      <c r="H66" s="46">
        <v>7873.8888888888887</v>
      </c>
      <c r="I66" s="21">
        <f t="shared" si="5"/>
        <v>-2.1802017921399769E-2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3720.3849999999998</v>
      </c>
      <c r="F67" s="46">
        <v>3678.7</v>
      </c>
      <c r="G67" s="21">
        <f t="shared" si="0"/>
        <v>-1.12044855572743E-2</v>
      </c>
      <c r="H67" s="46">
        <v>3903.8</v>
      </c>
      <c r="I67" s="21">
        <f t="shared" si="5"/>
        <v>-5.766176545929616E-2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3485.6754285714283</v>
      </c>
      <c r="F68" s="58">
        <v>3563.3333333333335</v>
      </c>
      <c r="G68" s="31">
        <f t="shared" si="0"/>
        <v>2.2279155461623863E-2</v>
      </c>
      <c r="H68" s="58">
        <v>3659.1666666666665</v>
      </c>
      <c r="I68" s="31">
        <f t="shared" si="5"/>
        <v>-2.6189933955818638E-2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3630.2035999999998</v>
      </c>
      <c r="F70" s="43">
        <v>3718.8888888888887</v>
      </c>
      <c r="G70" s="21">
        <f t="shared" si="0"/>
        <v>2.4429838835730553E-2</v>
      </c>
      <c r="H70" s="43">
        <v>3740.8888888888887</v>
      </c>
      <c r="I70" s="21">
        <f t="shared" si="5"/>
        <v>-5.8809552096946655E-3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2661.0768888888888</v>
      </c>
      <c r="F71" s="47">
        <v>2769.1111111111113</v>
      </c>
      <c r="G71" s="21">
        <f t="shared" si="0"/>
        <v>4.0597933367994991E-2</v>
      </c>
      <c r="H71" s="47">
        <v>2780.3333333333335</v>
      </c>
      <c r="I71" s="21">
        <f t="shared" si="5"/>
        <v>-4.0362866163129738E-3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1319.4062222222221</v>
      </c>
      <c r="F72" s="47">
        <v>1348.125</v>
      </c>
      <c r="G72" s="21">
        <f t="shared" si="0"/>
        <v>2.1766441065745462E-2</v>
      </c>
      <c r="H72" s="47">
        <v>1323.7777777777778</v>
      </c>
      <c r="I72" s="21">
        <f t="shared" si="5"/>
        <v>1.8392227631358029E-2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2111.1311111111113</v>
      </c>
      <c r="F73" s="47">
        <v>2240.7777777777778</v>
      </c>
      <c r="G73" s="21">
        <f t="shared" si="0"/>
        <v>6.1410997158974218E-2</v>
      </c>
      <c r="H73" s="47">
        <v>2228.6666666666665</v>
      </c>
      <c r="I73" s="21">
        <f t="shared" si="5"/>
        <v>5.4342407019643945E-3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1629.4512</v>
      </c>
      <c r="F74" s="50">
        <v>1597.7777777777778</v>
      </c>
      <c r="G74" s="21">
        <f t="shared" si="0"/>
        <v>-1.9438091930720075E-2</v>
      </c>
      <c r="H74" s="50">
        <v>1566.1111111111111</v>
      </c>
      <c r="I74" s="21">
        <f t="shared" si="5"/>
        <v>2.021993614757011E-2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1498.5714285714287</v>
      </c>
      <c r="G76" s="22">
        <f t="shared" si="0"/>
        <v>2.1919142717973832E-2</v>
      </c>
      <c r="H76" s="43">
        <v>1466.4285714285713</v>
      </c>
      <c r="I76" s="22">
        <f t="shared" ref="I76:I82" si="6">(F76-H76)/H76</f>
        <v>2.1919142717973832E-2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1448.1111111111111</v>
      </c>
      <c r="F77" s="32">
        <v>1223.3333333333333</v>
      </c>
      <c r="G77" s="21">
        <f t="shared" si="0"/>
        <v>-0.15522136116013202</v>
      </c>
      <c r="H77" s="32">
        <v>1269.4444444444443</v>
      </c>
      <c r="I77" s="21">
        <f t="shared" si="6"/>
        <v>-3.6323851203501074E-2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847.93999999999994</v>
      </c>
      <c r="F78" s="47">
        <v>772.5</v>
      </c>
      <c r="G78" s="21">
        <f t="shared" si="0"/>
        <v>-8.89685590961624E-2</v>
      </c>
      <c r="H78" s="47">
        <v>831</v>
      </c>
      <c r="I78" s="21">
        <f t="shared" si="6"/>
        <v>-7.0397111913357402E-2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1451.6991111111111</v>
      </c>
      <c r="F79" s="47">
        <v>1521.7</v>
      </c>
      <c r="G79" s="21">
        <f t="shared" si="0"/>
        <v>4.8219970896938316E-2</v>
      </c>
      <c r="H79" s="47">
        <v>1531.3</v>
      </c>
      <c r="I79" s="21">
        <f t="shared" si="6"/>
        <v>-6.2691830470841172E-3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1783.9</v>
      </c>
      <c r="F80" s="61">
        <v>1924.2</v>
      </c>
      <c r="G80" s="21">
        <f t="shared" si="0"/>
        <v>7.8647906272773113E-2</v>
      </c>
      <c r="H80" s="61">
        <v>1932.8</v>
      </c>
      <c r="I80" s="21">
        <f t="shared" si="6"/>
        <v>-4.4495033112582315E-3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3955.3036000000002</v>
      </c>
      <c r="F82" s="50">
        <v>3969.2</v>
      </c>
      <c r="G82" s="23">
        <f t="shared" si="7"/>
        <v>3.5133586205619285E-3</v>
      </c>
      <c r="H82" s="50">
        <v>3967.3</v>
      </c>
      <c r="I82" s="23">
        <f t="shared" si="6"/>
        <v>4.7891513119744815E-4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4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10.87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220</v>
      </c>
      <c r="F13" s="166" t="s">
        <v>224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5</v>
      </c>
      <c r="C16" s="14" t="s">
        <v>85</v>
      </c>
      <c r="D16" s="11" t="s">
        <v>161</v>
      </c>
      <c r="E16" s="42">
        <v>2049.0925999999999</v>
      </c>
      <c r="F16" s="42">
        <v>2217.6499999999996</v>
      </c>
      <c r="G16" s="21">
        <f t="shared" ref="G16:G31" si="0">(F16-E16)/E16</f>
        <v>8.2259532829311713E-2</v>
      </c>
      <c r="H16" s="42">
        <v>2631.0600000000004</v>
      </c>
      <c r="I16" s="21">
        <f t="shared" ref="I16:I31" si="1">(F16-H16)/H16</f>
        <v>-0.15712678540208155</v>
      </c>
    </row>
    <row r="17" spans="1:9" ht="16.5" x14ac:dyDescent="0.3">
      <c r="A17" s="37"/>
      <c r="B17" s="34" t="s">
        <v>19</v>
      </c>
      <c r="C17" s="15" t="s">
        <v>99</v>
      </c>
      <c r="D17" s="11" t="s">
        <v>161</v>
      </c>
      <c r="E17" s="46">
        <v>903.49340000000007</v>
      </c>
      <c r="F17" s="46">
        <v>1164.3499999999999</v>
      </c>
      <c r="G17" s="21">
        <f t="shared" si="0"/>
        <v>0.28871998400873744</v>
      </c>
      <c r="H17" s="46">
        <v>1176.56</v>
      </c>
      <c r="I17" s="21">
        <f t="shared" si="1"/>
        <v>-1.0377711293941692E-2</v>
      </c>
    </row>
    <row r="18" spans="1:9" ht="16.5" x14ac:dyDescent="0.3">
      <c r="A18" s="37"/>
      <c r="B18" s="34" t="s">
        <v>10</v>
      </c>
      <c r="C18" s="15" t="s">
        <v>90</v>
      </c>
      <c r="D18" s="11" t="s">
        <v>161</v>
      </c>
      <c r="E18" s="46">
        <v>1205.7600000000002</v>
      </c>
      <c r="F18" s="46">
        <v>1241.8499999999999</v>
      </c>
      <c r="G18" s="21">
        <f t="shared" si="0"/>
        <v>2.9931329617834134E-2</v>
      </c>
      <c r="H18" s="46">
        <v>1217.4000000000001</v>
      </c>
      <c r="I18" s="21">
        <f t="shared" si="1"/>
        <v>2.008378511582045E-2</v>
      </c>
    </row>
    <row r="19" spans="1:9" ht="16.5" x14ac:dyDescent="0.3">
      <c r="A19" s="37"/>
      <c r="B19" s="34" t="s">
        <v>11</v>
      </c>
      <c r="C19" s="15" t="s">
        <v>91</v>
      </c>
      <c r="D19" s="11" t="s">
        <v>81</v>
      </c>
      <c r="E19" s="46">
        <v>399.54630000000003</v>
      </c>
      <c r="F19" s="46">
        <v>479.85</v>
      </c>
      <c r="G19" s="21">
        <f t="shared" si="0"/>
        <v>0.20098721975400594</v>
      </c>
      <c r="H19" s="46">
        <v>469.9</v>
      </c>
      <c r="I19" s="21">
        <f t="shared" si="1"/>
        <v>2.1174718025111824E-2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526.96</v>
      </c>
      <c r="F20" s="46">
        <v>560.65000000000009</v>
      </c>
      <c r="G20" s="21">
        <f t="shared" si="0"/>
        <v>6.3932746318506248E-2</v>
      </c>
      <c r="H20" s="46">
        <v>541.15</v>
      </c>
      <c r="I20" s="21">
        <f t="shared" si="1"/>
        <v>3.6034371246419873E-2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1867.5934</v>
      </c>
      <c r="F21" s="46">
        <v>1907.35</v>
      </c>
      <c r="G21" s="21">
        <f t="shared" si="0"/>
        <v>2.128761003331878E-2</v>
      </c>
      <c r="H21" s="46">
        <v>1796.56</v>
      </c>
      <c r="I21" s="21">
        <f t="shared" si="1"/>
        <v>6.1667854121209405E-2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572.9</v>
      </c>
      <c r="F22" s="46">
        <v>632.35</v>
      </c>
      <c r="G22" s="21">
        <f t="shared" si="0"/>
        <v>0.10377029149938916</v>
      </c>
      <c r="H22" s="46">
        <v>589.9</v>
      </c>
      <c r="I22" s="21">
        <f t="shared" si="1"/>
        <v>7.1961349381251136E-2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549.5394</v>
      </c>
      <c r="F23" s="46">
        <v>611.45000000000005</v>
      </c>
      <c r="G23" s="21">
        <f t="shared" si="0"/>
        <v>0.11265907412644124</v>
      </c>
      <c r="H23" s="46">
        <v>568.65</v>
      </c>
      <c r="I23" s="21">
        <f t="shared" si="1"/>
        <v>7.5265980831794727E-2</v>
      </c>
    </row>
    <row r="24" spans="1:9" ht="16.5" x14ac:dyDescent="0.3">
      <c r="A24" s="37"/>
      <c r="B24" s="34" t="s">
        <v>18</v>
      </c>
      <c r="C24" s="15" t="s">
        <v>98</v>
      </c>
      <c r="D24" s="13" t="s">
        <v>83</v>
      </c>
      <c r="E24" s="46">
        <v>1555.8199999999997</v>
      </c>
      <c r="F24" s="46">
        <v>1278</v>
      </c>
      <c r="G24" s="21">
        <f t="shared" si="0"/>
        <v>-0.17856821483204982</v>
      </c>
      <c r="H24" s="46">
        <v>1188.375</v>
      </c>
      <c r="I24" s="21">
        <f t="shared" si="1"/>
        <v>7.541811296939098E-2</v>
      </c>
    </row>
    <row r="25" spans="1:9" ht="16.5" x14ac:dyDescent="0.3">
      <c r="A25" s="37"/>
      <c r="B25" s="34" t="s">
        <v>8</v>
      </c>
      <c r="C25" s="15" t="s">
        <v>89</v>
      </c>
      <c r="D25" s="13" t="s">
        <v>161</v>
      </c>
      <c r="E25" s="46">
        <v>3885.5543333333335</v>
      </c>
      <c r="F25" s="46">
        <v>3182.6111111111113</v>
      </c>
      <c r="G25" s="21">
        <f t="shared" si="0"/>
        <v>-0.18091195281760022</v>
      </c>
      <c r="H25" s="46">
        <v>2952.1111111111113</v>
      </c>
      <c r="I25" s="21">
        <f t="shared" si="1"/>
        <v>7.8079716963378371E-2</v>
      </c>
    </row>
    <row r="26" spans="1:9" ht="16.5" x14ac:dyDescent="0.3">
      <c r="A26" s="37"/>
      <c r="B26" s="34" t="s">
        <v>6</v>
      </c>
      <c r="C26" s="15" t="s">
        <v>86</v>
      </c>
      <c r="D26" s="13" t="s">
        <v>161</v>
      </c>
      <c r="E26" s="46">
        <v>1583.4194000000002</v>
      </c>
      <c r="F26" s="46">
        <v>1881.4499999999998</v>
      </c>
      <c r="G26" s="21">
        <f t="shared" si="0"/>
        <v>0.1882196214092107</v>
      </c>
      <c r="H26" s="46">
        <v>1743.56</v>
      </c>
      <c r="I26" s="21">
        <f t="shared" si="1"/>
        <v>7.9085319690747599E-2</v>
      </c>
    </row>
    <row r="27" spans="1:9" ht="16.5" x14ac:dyDescent="0.3">
      <c r="A27" s="37"/>
      <c r="B27" s="34" t="s">
        <v>17</v>
      </c>
      <c r="C27" s="15" t="s">
        <v>97</v>
      </c>
      <c r="D27" s="13" t="s">
        <v>161</v>
      </c>
      <c r="E27" s="46">
        <v>949.27</v>
      </c>
      <c r="F27" s="46">
        <v>1247.3499999999999</v>
      </c>
      <c r="G27" s="21">
        <f t="shared" si="0"/>
        <v>0.31400971272662143</v>
      </c>
      <c r="H27" s="46">
        <v>1146.5625</v>
      </c>
      <c r="I27" s="21">
        <f t="shared" si="1"/>
        <v>8.7904061052057697E-2</v>
      </c>
    </row>
    <row r="28" spans="1:9" ht="16.5" x14ac:dyDescent="0.3">
      <c r="A28" s="37"/>
      <c r="B28" s="34" t="s">
        <v>12</v>
      </c>
      <c r="C28" s="15" t="s">
        <v>92</v>
      </c>
      <c r="D28" s="13" t="s">
        <v>81</v>
      </c>
      <c r="E28" s="46">
        <v>584.02499999999998</v>
      </c>
      <c r="F28" s="46">
        <v>641.1</v>
      </c>
      <c r="G28" s="21">
        <f t="shared" si="0"/>
        <v>9.7726980865545224E-2</v>
      </c>
      <c r="H28" s="46">
        <v>588.84999999999991</v>
      </c>
      <c r="I28" s="21">
        <f t="shared" si="1"/>
        <v>8.8732274772862565E-2</v>
      </c>
    </row>
    <row r="29" spans="1:9" ht="17.25" thickBot="1" x14ac:dyDescent="0.35">
      <c r="A29" s="38"/>
      <c r="B29" s="34" t="s">
        <v>4</v>
      </c>
      <c r="C29" s="15" t="s">
        <v>84</v>
      </c>
      <c r="D29" s="13" t="s">
        <v>161</v>
      </c>
      <c r="E29" s="46">
        <v>1542.1934000000001</v>
      </c>
      <c r="F29" s="46">
        <v>1772.35</v>
      </c>
      <c r="G29" s="21">
        <f t="shared" si="0"/>
        <v>0.1492397775791284</v>
      </c>
      <c r="H29" s="46">
        <v>1611.9</v>
      </c>
      <c r="I29" s="21">
        <f t="shared" si="1"/>
        <v>9.954091444878703E-2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733.36599999999999</v>
      </c>
      <c r="F30" s="46">
        <v>864.85</v>
      </c>
      <c r="G30" s="21">
        <f t="shared" si="0"/>
        <v>0.17928837715410864</v>
      </c>
      <c r="H30" s="46">
        <v>742.4</v>
      </c>
      <c r="I30" s="21">
        <f t="shared" si="1"/>
        <v>0.16493803879310351</v>
      </c>
    </row>
    <row r="31" spans="1:9" ht="17.25" thickBot="1" x14ac:dyDescent="0.35">
      <c r="A31" s="38"/>
      <c r="B31" s="36" t="s">
        <v>15</v>
      </c>
      <c r="C31" s="16" t="s">
        <v>95</v>
      </c>
      <c r="D31" s="12" t="s">
        <v>82</v>
      </c>
      <c r="E31" s="49">
        <v>1192.9500000000003</v>
      </c>
      <c r="F31" s="49">
        <v>1623.95</v>
      </c>
      <c r="G31" s="23">
        <f t="shared" si="0"/>
        <v>0.36128924095729048</v>
      </c>
      <c r="H31" s="49">
        <v>1369.9</v>
      </c>
      <c r="I31" s="23">
        <f t="shared" si="1"/>
        <v>0.18545149280969409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20101.483233333336</v>
      </c>
      <c r="F32" s="107">
        <f>SUM(F16:F31)</f>
        <v>21307.161111111109</v>
      </c>
      <c r="G32" s="108">
        <f t="shared" ref="G32" si="2">(F32-E32)/E32</f>
        <v>5.9979547965816483E-2</v>
      </c>
      <c r="H32" s="107">
        <f>SUM(H16:H31)</f>
        <v>20334.838611111114</v>
      </c>
      <c r="I32" s="111">
        <f t="shared" ref="I32" si="3">(F32-H32)/H32</f>
        <v>4.781559955281426E-2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2258.2349555555556</v>
      </c>
      <c r="F34" s="54">
        <v>1978.9499999999998</v>
      </c>
      <c r="G34" s="21">
        <f>(F34-E34)/E34</f>
        <v>-0.12367400250734674</v>
      </c>
      <c r="H34" s="54">
        <v>2187.4</v>
      </c>
      <c r="I34" s="21">
        <f>(F34-H34)/H34</f>
        <v>-9.5295784950169271E-2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2270.2516000000001</v>
      </c>
      <c r="F35" s="46">
        <v>2252.3142857142857</v>
      </c>
      <c r="G35" s="21">
        <f>(F35-E35)/E35</f>
        <v>-7.901024840468944E-3</v>
      </c>
      <c r="H35" s="46">
        <v>2403.125</v>
      </c>
      <c r="I35" s="21">
        <f>(F35-H35)/H35</f>
        <v>-6.2756083968047563E-2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1395.4236000000001</v>
      </c>
      <c r="F36" s="46">
        <v>1295.7142857142858</v>
      </c>
      <c r="G36" s="21">
        <f>(F36-E36)/E36</f>
        <v>-7.1454513371935438E-2</v>
      </c>
      <c r="H36" s="46">
        <v>1329.1666666666665</v>
      </c>
      <c r="I36" s="21">
        <f>(F36-H36)/H36</f>
        <v>-2.5167935512762939E-2</v>
      </c>
    </row>
    <row r="37" spans="1:9" ht="16.5" x14ac:dyDescent="0.3">
      <c r="A37" s="37"/>
      <c r="B37" s="34" t="s">
        <v>28</v>
      </c>
      <c r="C37" s="15" t="s">
        <v>102</v>
      </c>
      <c r="D37" s="11" t="s">
        <v>161</v>
      </c>
      <c r="E37" s="46">
        <v>1160.8934999999999</v>
      </c>
      <c r="F37" s="46">
        <v>1287.3142857142857</v>
      </c>
      <c r="G37" s="21">
        <f>(F37-E37)/E37</f>
        <v>0.10889955513945578</v>
      </c>
      <c r="H37" s="46">
        <v>1192.7049999999999</v>
      </c>
      <c r="I37" s="21">
        <f>(F37-H37)/H37</f>
        <v>7.9323290934712076E-2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1289.4733999999999</v>
      </c>
      <c r="F38" s="49">
        <v>1268.45</v>
      </c>
      <c r="G38" s="23">
        <f>(F38-E38)/E38</f>
        <v>-1.6303864817994548E-2</v>
      </c>
      <c r="H38" s="49">
        <v>1147.4000000000001</v>
      </c>
      <c r="I38" s="23">
        <f>(F38-H38)/H38</f>
        <v>0.10549938992504788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8374.2770555555544</v>
      </c>
      <c r="F39" s="109">
        <f>SUM(F34:F38)</f>
        <v>8082.7428571428572</v>
      </c>
      <c r="G39" s="110">
        <f t="shared" ref="G39" si="4">(F39-E39)/E39</f>
        <v>-3.4813058665080984E-2</v>
      </c>
      <c r="H39" s="109">
        <f>SUM(H34:H38)</f>
        <v>8259.7966666666653</v>
      </c>
      <c r="I39" s="111">
        <f t="shared" ref="I39" si="5">(F39-H39)/H39</f>
        <v>-2.143561357125515E-2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10509.75</v>
      </c>
      <c r="F41" s="46">
        <v>10092.125</v>
      </c>
      <c r="G41" s="21">
        <f t="shared" ref="G41:G46" si="6">(F41-E41)/E41</f>
        <v>-3.973691096362901E-2</v>
      </c>
      <c r="H41" s="46">
        <v>10979.75</v>
      </c>
      <c r="I41" s="21">
        <f t="shared" ref="I41:I46" si="7">(F41-H41)/H41</f>
        <v>-8.0842004599376127E-2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6">
        <v>9968.5238095238092</v>
      </c>
      <c r="F42" s="46">
        <v>9968.5714285714294</v>
      </c>
      <c r="G42" s="21">
        <f t="shared" si="6"/>
        <v>4.7769407517168178E-6</v>
      </c>
      <c r="H42" s="46">
        <v>9968.5714285714294</v>
      </c>
      <c r="I42" s="21">
        <f t="shared" si="7"/>
        <v>0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26003.193222222224</v>
      </c>
      <c r="F43" s="57">
        <v>26489.444444444445</v>
      </c>
      <c r="G43" s="21">
        <f t="shared" si="6"/>
        <v>1.8699673461899016E-2</v>
      </c>
      <c r="H43" s="57">
        <v>25928.885555555556</v>
      </c>
      <c r="I43" s="21">
        <f t="shared" si="7"/>
        <v>2.1619089169406382E-2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6196.52</v>
      </c>
      <c r="F44" s="47">
        <v>6052.666666666667</v>
      </c>
      <c r="G44" s="21">
        <f t="shared" si="6"/>
        <v>-2.3215180994063354E-2</v>
      </c>
      <c r="H44" s="47">
        <v>5923.2</v>
      </c>
      <c r="I44" s="21">
        <f t="shared" si="7"/>
        <v>2.1857554475058608E-2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12183.333333333332</v>
      </c>
      <c r="F45" s="47">
        <v>12937.5</v>
      </c>
      <c r="G45" s="21">
        <f t="shared" si="6"/>
        <v>6.1901504787961803E-2</v>
      </c>
      <c r="H45" s="47">
        <v>12660</v>
      </c>
      <c r="I45" s="21">
        <f t="shared" si="7"/>
        <v>2.1919431279620854E-2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14990.194888888887</v>
      </c>
      <c r="F46" s="50">
        <v>15932.611111111111</v>
      </c>
      <c r="G46" s="31">
        <f t="shared" si="6"/>
        <v>6.2868843881460593E-2</v>
      </c>
      <c r="H46" s="50">
        <v>15063.222222222223</v>
      </c>
      <c r="I46" s="31">
        <f t="shared" si="7"/>
        <v>5.7715997019967678E-2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79851.515253968246</v>
      </c>
      <c r="F47" s="86">
        <f>SUM(F41:F46)</f>
        <v>81472.918650793654</v>
      </c>
      <c r="G47" s="110">
        <f t="shared" ref="G47" si="8">(F47-E47)/E47</f>
        <v>2.030523017213292E-2</v>
      </c>
      <c r="H47" s="109">
        <f>SUM(H41:H46)</f>
        <v>80523.6292063492</v>
      </c>
      <c r="I47" s="111">
        <f t="shared" ref="I47" si="9">(F47-H47)/H47</f>
        <v>1.1788955040908704E-2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6035.2222222222226</v>
      </c>
      <c r="G49" s="21">
        <f t="shared" ref="G49:G54" si="10">(F49-E49)/E49</f>
        <v>1.8410781353594132E-5</v>
      </c>
      <c r="H49" s="43">
        <v>6144.2222222222226</v>
      </c>
      <c r="I49" s="21">
        <f t="shared" ref="I49:I54" si="11">(F49-H49)/H49</f>
        <v>-1.7740243770118267E-2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1968</v>
      </c>
      <c r="F50" s="47">
        <v>2258.3333333333335</v>
      </c>
      <c r="G50" s="21">
        <f t="shared" si="10"/>
        <v>0.1475271002710028</v>
      </c>
      <c r="H50" s="47">
        <v>2291.6666666666665</v>
      </c>
      <c r="I50" s="21">
        <f t="shared" si="11"/>
        <v>-1.4545454545454414E-2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19273.75</v>
      </c>
      <c r="F51" s="47">
        <v>19062.857142857141</v>
      </c>
      <c r="G51" s="21">
        <f t="shared" si="10"/>
        <v>-1.0941973261189893E-2</v>
      </c>
      <c r="H51" s="47">
        <v>19327.142857142859</v>
      </c>
      <c r="I51" s="21">
        <f t="shared" si="11"/>
        <v>-1.3674329218715512E-2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23944.983333333334</v>
      </c>
      <c r="F52" s="47">
        <v>27521</v>
      </c>
      <c r="G52" s="21">
        <f t="shared" si="10"/>
        <v>0.14934304262757891</v>
      </c>
      <c r="H52" s="47">
        <v>27856</v>
      </c>
      <c r="I52" s="21">
        <f t="shared" si="11"/>
        <v>-1.2026134405514073E-2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18374.69337142857</v>
      </c>
      <c r="F53" s="47">
        <v>18999.523555555556</v>
      </c>
      <c r="G53" s="21">
        <f t="shared" si="10"/>
        <v>3.4004931211453863E-2</v>
      </c>
      <c r="H53" s="47">
        <v>18510.793333333335</v>
      </c>
      <c r="I53" s="21">
        <f t="shared" si="11"/>
        <v>2.6402446044391788E-2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6427.8888888888887</v>
      </c>
      <c r="F54" s="50">
        <v>7019.1111111111113</v>
      </c>
      <c r="G54" s="31">
        <f t="shared" si="10"/>
        <v>9.197766676461952E-2</v>
      </c>
      <c r="H54" s="50">
        <v>6556.4444444444443</v>
      </c>
      <c r="I54" s="31">
        <f t="shared" si="11"/>
        <v>7.0566702819956667E-2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76024.426704761907</v>
      </c>
      <c r="F55" s="86">
        <f>SUM(F49:F54)</f>
        <v>80896.047365079357</v>
      </c>
      <c r="G55" s="110">
        <f t="shared" ref="G55" si="12">(F55-E55)/E55</f>
        <v>6.4079676381332176E-2</v>
      </c>
      <c r="H55" s="86">
        <f>SUM(H49:H54)</f>
        <v>80686.269523809518</v>
      </c>
      <c r="I55" s="111">
        <f t="shared" ref="I55" si="13">(F55-H55)/H55</f>
        <v>2.5999199431067529E-3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4489.3999999999996</v>
      </c>
      <c r="F57" s="43">
        <v>3746.1111111111113</v>
      </c>
      <c r="G57" s="22">
        <f t="shared" ref="G57:G65" si="14">(F57-E57)/E57</f>
        <v>-0.16556530692049903</v>
      </c>
      <c r="H57" s="43">
        <v>4023.3333333333335</v>
      </c>
      <c r="I57" s="22">
        <f t="shared" ref="I57:I65" si="15">(F57-H57)/H57</f>
        <v>-6.8903617785142215E-2</v>
      </c>
    </row>
    <row r="58" spans="1:9" ht="16.5" x14ac:dyDescent="0.3">
      <c r="A58" s="118"/>
      <c r="B58" s="99" t="s">
        <v>54</v>
      </c>
      <c r="C58" s="15" t="s">
        <v>121</v>
      </c>
      <c r="D58" s="11" t="s">
        <v>120</v>
      </c>
      <c r="E58" s="47">
        <v>5280.625</v>
      </c>
      <c r="F58" s="70">
        <v>5172.8571428571431</v>
      </c>
      <c r="G58" s="21">
        <f t="shared" si="14"/>
        <v>-2.0408163265306072E-2</v>
      </c>
      <c r="H58" s="70">
        <v>5343.125</v>
      </c>
      <c r="I58" s="21">
        <f t="shared" si="15"/>
        <v>-3.186671791186934E-2</v>
      </c>
    </row>
    <row r="59" spans="1:9" ht="16.5" x14ac:dyDescent="0.3">
      <c r="A59" s="118"/>
      <c r="B59" s="99" t="s">
        <v>56</v>
      </c>
      <c r="C59" s="15" t="s">
        <v>123</v>
      </c>
      <c r="D59" s="11" t="s">
        <v>120</v>
      </c>
      <c r="E59" s="47">
        <v>19741.5</v>
      </c>
      <c r="F59" s="70">
        <v>20830</v>
      </c>
      <c r="G59" s="21">
        <f t="shared" si="14"/>
        <v>5.5137654180280118E-2</v>
      </c>
      <c r="H59" s="70">
        <v>21405</v>
      </c>
      <c r="I59" s="21">
        <f t="shared" si="15"/>
        <v>-2.6862882504087832E-2</v>
      </c>
    </row>
    <row r="60" spans="1:9" ht="16.5" x14ac:dyDescent="0.3">
      <c r="A60" s="118"/>
      <c r="B60" s="99" t="s">
        <v>42</v>
      </c>
      <c r="C60" s="15" t="s">
        <v>198</v>
      </c>
      <c r="D60" s="11" t="s">
        <v>114</v>
      </c>
      <c r="E60" s="47">
        <v>2108.75</v>
      </c>
      <c r="F60" s="70">
        <v>2035.8333333333333</v>
      </c>
      <c r="G60" s="21">
        <f t="shared" si="14"/>
        <v>-3.4578146611341669E-2</v>
      </c>
      <c r="H60" s="70">
        <v>2073.3333333333335</v>
      </c>
      <c r="I60" s="21">
        <f t="shared" si="15"/>
        <v>-1.8086816720257342E-2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4500</v>
      </c>
      <c r="G61" s="21">
        <f t="shared" si="14"/>
        <v>-0.18181818181818182</v>
      </c>
      <c r="H61" s="105">
        <v>4507.5</v>
      </c>
      <c r="I61" s="21">
        <f t="shared" si="15"/>
        <v>-1.6638935108153079E-3</v>
      </c>
    </row>
    <row r="62" spans="1:9" ht="17.25" thickBot="1" x14ac:dyDescent="0.35">
      <c r="A62" s="118"/>
      <c r="B62" s="100" t="s">
        <v>38</v>
      </c>
      <c r="C62" s="16" t="s">
        <v>115</v>
      </c>
      <c r="D62" s="12" t="s">
        <v>114</v>
      </c>
      <c r="E62" s="50">
        <v>3250</v>
      </c>
      <c r="F62" s="73">
        <v>3750</v>
      </c>
      <c r="G62" s="29">
        <f t="shared" si="14"/>
        <v>0.15384615384615385</v>
      </c>
      <c r="H62" s="73">
        <v>3750</v>
      </c>
      <c r="I62" s="29">
        <f t="shared" si="15"/>
        <v>0</v>
      </c>
    </row>
    <row r="63" spans="1:9" ht="16.5" x14ac:dyDescent="0.3">
      <c r="A63" s="118"/>
      <c r="B63" s="101" t="s">
        <v>39</v>
      </c>
      <c r="C63" s="14" t="s">
        <v>116</v>
      </c>
      <c r="D63" s="11" t="s">
        <v>114</v>
      </c>
      <c r="E63" s="43">
        <v>3953.8333333333335</v>
      </c>
      <c r="F63" s="68">
        <v>3780.25</v>
      </c>
      <c r="G63" s="21">
        <f t="shared" si="14"/>
        <v>-4.3902541837035826E-2</v>
      </c>
      <c r="H63" s="68">
        <v>3652.875</v>
      </c>
      <c r="I63" s="21">
        <f t="shared" si="15"/>
        <v>3.4869794340074596E-2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4780.5</v>
      </c>
      <c r="F64" s="70">
        <v>5159.5</v>
      </c>
      <c r="G64" s="21">
        <f t="shared" si="14"/>
        <v>7.9280409998954082E-2</v>
      </c>
      <c r="H64" s="70">
        <v>4985</v>
      </c>
      <c r="I64" s="21">
        <f t="shared" si="15"/>
        <v>3.5005015045135403E-2</v>
      </c>
    </row>
    <row r="65" spans="1:9" ht="16.5" customHeight="1" thickBot="1" x14ac:dyDescent="0.35">
      <c r="A65" s="119"/>
      <c r="B65" s="100" t="s">
        <v>40</v>
      </c>
      <c r="C65" s="16" t="s">
        <v>117</v>
      </c>
      <c r="D65" s="12" t="s">
        <v>114</v>
      </c>
      <c r="E65" s="50">
        <v>2047.5</v>
      </c>
      <c r="F65" s="73">
        <v>2295</v>
      </c>
      <c r="G65" s="29">
        <f t="shared" si="14"/>
        <v>0.12087912087912088</v>
      </c>
      <c r="H65" s="73">
        <v>2187.5</v>
      </c>
      <c r="I65" s="29">
        <f t="shared" si="15"/>
        <v>4.9142857142857141E-2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51152.108333333337</v>
      </c>
      <c r="F66" s="106">
        <f>SUM(F57:F65)</f>
        <v>51269.551587301583</v>
      </c>
      <c r="G66" s="108">
        <f t="shared" ref="G66" si="16">(F66-E66)/E66</f>
        <v>2.2959611596637484E-3</v>
      </c>
      <c r="H66" s="106">
        <f>SUM(H57:H65)</f>
        <v>51927.666666666672</v>
      </c>
      <c r="I66" s="111">
        <f t="shared" ref="I66" si="17">(F66-H66)/H66</f>
        <v>-1.2673688644430173E-2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3720.3849999999998</v>
      </c>
      <c r="F68" s="54">
        <v>3678.7</v>
      </c>
      <c r="G68" s="21">
        <f t="shared" ref="G68:G73" si="18">(F68-E68)/E68</f>
        <v>-1.12044855572743E-2</v>
      </c>
      <c r="H68" s="54">
        <v>3903.8</v>
      </c>
      <c r="I68" s="21">
        <f t="shared" ref="I68:I73" si="19">(F68-H68)/H68</f>
        <v>-5.766176545929616E-2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3485.6754285714283</v>
      </c>
      <c r="F69" s="46">
        <v>3563.3333333333335</v>
      </c>
      <c r="G69" s="21">
        <f t="shared" si="18"/>
        <v>2.2279155461623863E-2</v>
      </c>
      <c r="H69" s="46">
        <v>3659.1666666666665</v>
      </c>
      <c r="I69" s="21">
        <f t="shared" si="19"/>
        <v>-2.6189933955818638E-2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7251.05</v>
      </c>
      <c r="F70" s="46">
        <v>7702.2222222222226</v>
      </c>
      <c r="G70" s="21">
        <f t="shared" si="18"/>
        <v>6.2221639931075143E-2</v>
      </c>
      <c r="H70" s="46">
        <v>7873.8888888888887</v>
      </c>
      <c r="I70" s="21">
        <f t="shared" si="19"/>
        <v>-2.1802017921399769E-2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6451.5</v>
      </c>
      <c r="F71" s="46">
        <v>6379</v>
      </c>
      <c r="G71" s="21">
        <f t="shared" si="18"/>
        <v>-1.1237696659691545E-2</v>
      </c>
      <c r="H71" s="46">
        <v>6430.5</v>
      </c>
      <c r="I71" s="21">
        <f t="shared" si="19"/>
        <v>-8.0087084985615425E-3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46680.25</v>
      </c>
      <c r="G72" s="21">
        <f t="shared" si="18"/>
        <v>-7.7874874127527747E-3</v>
      </c>
      <c r="H72" s="46">
        <v>47046.625</v>
      </c>
      <c r="I72" s="21">
        <f t="shared" si="19"/>
        <v>-7.7874874127527747E-3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12162.5</v>
      </c>
      <c r="F73" s="58">
        <v>10770</v>
      </c>
      <c r="G73" s="31">
        <f t="shared" si="18"/>
        <v>-0.1144912641315519</v>
      </c>
      <c r="H73" s="58">
        <v>10708.75</v>
      </c>
      <c r="I73" s="31">
        <f t="shared" si="19"/>
        <v>5.719621804599043E-3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80117.735428571425</v>
      </c>
      <c r="F74" s="86">
        <f>SUM(F68:F73)</f>
        <v>78773.505555555559</v>
      </c>
      <c r="G74" s="110">
        <f t="shared" ref="G74" si="20">(F74-E74)/E74</f>
        <v>-1.6778181083441968E-2</v>
      </c>
      <c r="H74" s="86">
        <f>SUM(H68:H73)</f>
        <v>79622.73055555555</v>
      </c>
      <c r="I74" s="111">
        <f t="shared" ref="I74" si="21">(F74-H74)/H74</f>
        <v>-1.0665610110010701E-2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3630.2035999999998</v>
      </c>
      <c r="F76" s="43">
        <v>3718.8888888888887</v>
      </c>
      <c r="G76" s="21">
        <f>(F76-E76)/E76</f>
        <v>2.4429838835730553E-2</v>
      </c>
      <c r="H76" s="43">
        <v>3740.8888888888887</v>
      </c>
      <c r="I76" s="21">
        <f>(F76-H76)/H76</f>
        <v>-5.8809552096946655E-3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2661.0768888888888</v>
      </c>
      <c r="F77" s="47">
        <v>2769.1111111111113</v>
      </c>
      <c r="G77" s="21">
        <f>(F77-E77)/E77</f>
        <v>4.0597933367994991E-2</v>
      </c>
      <c r="H77" s="47">
        <v>2780.3333333333335</v>
      </c>
      <c r="I77" s="21">
        <f>(F77-H77)/H77</f>
        <v>-4.0362866163129738E-3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2111.1311111111113</v>
      </c>
      <c r="F78" s="47">
        <v>2240.7777777777778</v>
      </c>
      <c r="G78" s="21">
        <f>(F78-E78)/E78</f>
        <v>6.1410997158974218E-2</v>
      </c>
      <c r="H78" s="47">
        <v>2228.6666666666665</v>
      </c>
      <c r="I78" s="21">
        <f>(F78-H78)/H78</f>
        <v>5.4342407019643945E-3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1319.4062222222221</v>
      </c>
      <c r="F79" s="47">
        <v>1348.125</v>
      </c>
      <c r="G79" s="21">
        <f>(F79-E79)/E79</f>
        <v>2.1766441065745462E-2</v>
      </c>
      <c r="H79" s="47">
        <v>1323.7777777777778</v>
      </c>
      <c r="I79" s="21">
        <f>(F79-H79)/H79</f>
        <v>1.8392227631358029E-2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1629.4512</v>
      </c>
      <c r="F80" s="50">
        <v>1597.7777777777778</v>
      </c>
      <c r="G80" s="21">
        <f>(F80-E80)/E80</f>
        <v>-1.9438091930720075E-2</v>
      </c>
      <c r="H80" s="50">
        <v>1566.1111111111111</v>
      </c>
      <c r="I80" s="21">
        <f>(F80-H80)/H80</f>
        <v>2.021993614757011E-2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11351.269022222221</v>
      </c>
      <c r="F81" s="86">
        <f>SUM(F76:F80)</f>
        <v>11674.680555555555</v>
      </c>
      <c r="G81" s="110">
        <f t="shared" ref="G81" si="22">(F81-E81)/E81</f>
        <v>2.8491222673006484E-2</v>
      </c>
      <c r="H81" s="86">
        <f>SUM(H76:H80)</f>
        <v>11639.777777777777</v>
      </c>
      <c r="I81" s="111">
        <f t="shared" ref="I81" si="23">(F81-H81)/H81</f>
        <v>2.9985776742587331E-3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847.93999999999994</v>
      </c>
      <c r="F83" s="43">
        <v>772.5</v>
      </c>
      <c r="G83" s="22">
        <f t="shared" ref="G83:G89" si="24">(F83-E83)/E83</f>
        <v>-8.89685590961624E-2</v>
      </c>
      <c r="H83" s="43">
        <v>831</v>
      </c>
      <c r="I83" s="22">
        <f t="shared" ref="I83:I89" si="25">(F83-H83)/H83</f>
        <v>-7.0397111913357402E-2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1448.1111111111111</v>
      </c>
      <c r="F84" s="32">
        <v>1223.3333333333333</v>
      </c>
      <c r="G84" s="21">
        <f t="shared" si="24"/>
        <v>-0.15522136116013202</v>
      </c>
      <c r="H84" s="32">
        <v>1269.4444444444443</v>
      </c>
      <c r="I84" s="21">
        <f t="shared" si="25"/>
        <v>-3.6323851203501074E-2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1451.6991111111111</v>
      </c>
      <c r="F85" s="47">
        <v>1521.7</v>
      </c>
      <c r="G85" s="21">
        <f t="shared" si="24"/>
        <v>4.8219970896938316E-2</v>
      </c>
      <c r="H85" s="47">
        <v>1531.3</v>
      </c>
      <c r="I85" s="21">
        <f t="shared" si="25"/>
        <v>-6.2691830470841172E-3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1783.9</v>
      </c>
      <c r="F86" s="47">
        <v>1924.2</v>
      </c>
      <c r="G86" s="21">
        <f t="shared" si="24"/>
        <v>7.8647906272773113E-2</v>
      </c>
      <c r="H86" s="47">
        <v>1932.8</v>
      </c>
      <c r="I86" s="21">
        <f t="shared" si="25"/>
        <v>-4.4495033112582315E-3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8830</v>
      </c>
      <c r="G87" s="21">
        <f t="shared" si="24"/>
        <v>9.1428571428571435E-3</v>
      </c>
      <c r="H87" s="61">
        <v>8830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3955.3036000000002</v>
      </c>
      <c r="F88" s="61">
        <v>3969.2</v>
      </c>
      <c r="G88" s="21">
        <f t="shared" si="24"/>
        <v>3.5133586205619285E-3</v>
      </c>
      <c r="H88" s="61">
        <v>3967.3</v>
      </c>
      <c r="I88" s="21">
        <f t="shared" si="25"/>
        <v>4.7891513119744815E-4</v>
      </c>
    </row>
    <row r="89" spans="1:11" ht="16.5" customHeight="1" thickBot="1" x14ac:dyDescent="0.35">
      <c r="A89" s="35"/>
      <c r="B89" s="36" t="s">
        <v>74</v>
      </c>
      <c r="C89" s="16" t="s">
        <v>144</v>
      </c>
      <c r="D89" s="12" t="s">
        <v>142</v>
      </c>
      <c r="E89" s="50">
        <v>1466.4285714285713</v>
      </c>
      <c r="F89" s="50">
        <v>1498.5714285714287</v>
      </c>
      <c r="G89" s="23">
        <f t="shared" si="24"/>
        <v>2.1919142717973832E-2</v>
      </c>
      <c r="H89" s="50">
        <v>1466.4285714285713</v>
      </c>
      <c r="I89" s="23">
        <f t="shared" si="25"/>
        <v>2.1919142717973832E-2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19703.382393650794</v>
      </c>
      <c r="F90" s="86">
        <f>SUM(F83:F89)</f>
        <v>19739.504761904762</v>
      </c>
      <c r="G90" s="120">
        <f t="shared" ref="G90:G91" si="26">(F90-E90)/E90</f>
        <v>1.833307983994039E-3</v>
      </c>
      <c r="H90" s="86">
        <f>SUM(H83:H89)</f>
        <v>19828.273015873016</v>
      </c>
      <c r="I90" s="111">
        <f t="shared" ref="I90:I91" si="27">(F90-H90)/H90</f>
        <v>-4.4768525174730322E-3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346676.19742539682</v>
      </c>
      <c r="F91" s="106">
        <f>SUM(F32,F39,F47,F55,F66,F74,F81,F90)</f>
        <v>353216.1124444445</v>
      </c>
      <c r="G91" s="108">
        <f t="shared" si="26"/>
        <v>1.8864620841051657E-2</v>
      </c>
      <c r="H91" s="106">
        <f>SUM(H32,H39,H47,H55,H66,H74,H81,H90)</f>
        <v>352822.98202380951</v>
      </c>
      <c r="I91" s="121">
        <f t="shared" si="27"/>
        <v>1.1142426674701682E-3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43" zoomScaleNormal="100" workbookViewId="0">
      <selection activeCell="K10" sqref="K1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9.5" customWidth="1"/>
    <col min="4" max="4" width="11.25" customWidth="1"/>
    <col min="5" max="6" width="13.125" customWidth="1"/>
    <col min="7" max="7" width="9.8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2000</v>
      </c>
      <c r="F16" s="135">
        <v>1875</v>
      </c>
      <c r="G16" s="135">
        <v>1500</v>
      </c>
      <c r="H16" s="136">
        <v>1750</v>
      </c>
      <c r="I16" s="83">
        <v>1825</v>
      </c>
    </row>
    <row r="17" spans="1:9" ht="16.5" x14ac:dyDescent="0.3">
      <c r="A17" s="92"/>
      <c r="B17" s="141" t="s">
        <v>5</v>
      </c>
      <c r="C17" s="15" t="s">
        <v>164</v>
      </c>
      <c r="D17" s="93">
        <v>2500</v>
      </c>
      <c r="E17" s="93">
        <v>2500</v>
      </c>
      <c r="F17" s="93">
        <v>1875</v>
      </c>
      <c r="G17" s="93">
        <v>2000</v>
      </c>
      <c r="H17" s="32">
        <v>2333</v>
      </c>
      <c r="I17" s="83">
        <v>2241.6</v>
      </c>
    </row>
    <row r="18" spans="1:9" ht="16.5" x14ac:dyDescent="0.3">
      <c r="A18" s="92"/>
      <c r="B18" s="141" t="s">
        <v>6</v>
      </c>
      <c r="C18" s="15" t="s">
        <v>165</v>
      </c>
      <c r="D18" s="93">
        <v>1875</v>
      </c>
      <c r="E18" s="93">
        <v>2500</v>
      </c>
      <c r="F18" s="93">
        <v>1500</v>
      </c>
      <c r="G18" s="93">
        <v>2000</v>
      </c>
      <c r="H18" s="32">
        <v>2666</v>
      </c>
      <c r="I18" s="83">
        <v>2108.1999999999998</v>
      </c>
    </row>
    <row r="19" spans="1:9" ht="16.5" x14ac:dyDescent="0.3">
      <c r="A19" s="92"/>
      <c r="B19" s="141" t="s">
        <v>7</v>
      </c>
      <c r="C19" s="15" t="s">
        <v>166</v>
      </c>
      <c r="D19" s="93">
        <v>875</v>
      </c>
      <c r="E19" s="93">
        <v>1000</v>
      </c>
      <c r="F19" s="93">
        <v>1000</v>
      </c>
      <c r="G19" s="93">
        <v>1250</v>
      </c>
      <c r="H19" s="32">
        <v>750</v>
      </c>
      <c r="I19" s="83">
        <v>975</v>
      </c>
    </row>
    <row r="20" spans="1:9" ht="16.5" x14ac:dyDescent="0.3">
      <c r="A20" s="92"/>
      <c r="B20" s="141" t="s">
        <v>8</v>
      </c>
      <c r="C20" s="15" t="s">
        <v>167</v>
      </c>
      <c r="D20" s="93">
        <v>3000</v>
      </c>
      <c r="E20" s="93">
        <v>3000</v>
      </c>
      <c r="F20" s="93">
        <v>6000</v>
      </c>
      <c r="G20" s="93">
        <v>3000</v>
      </c>
      <c r="H20" s="32">
        <v>3000</v>
      </c>
      <c r="I20" s="83">
        <v>3600</v>
      </c>
    </row>
    <row r="21" spans="1:9" ht="16.5" x14ac:dyDescent="0.3">
      <c r="A21" s="92"/>
      <c r="B21" s="141" t="s">
        <v>9</v>
      </c>
      <c r="C21" s="15" t="s">
        <v>168</v>
      </c>
      <c r="D21" s="93">
        <v>2000</v>
      </c>
      <c r="E21" s="93">
        <v>2000</v>
      </c>
      <c r="F21" s="93">
        <v>1750</v>
      </c>
      <c r="G21" s="93">
        <v>2000</v>
      </c>
      <c r="H21" s="32">
        <v>2000</v>
      </c>
      <c r="I21" s="83">
        <v>1950</v>
      </c>
    </row>
    <row r="22" spans="1:9" ht="16.5" x14ac:dyDescent="0.3">
      <c r="A22" s="92"/>
      <c r="B22" s="141" t="s">
        <v>10</v>
      </c>
      <c r="C22" s="15" t="s">
        <v>169</v>
      </c>
      <c r="D22" s="93">
        <v>1750</v>
      </c>
      <c r="E22" s="93">
        <v>750</v>
      </c>
      <c r="F22" s="93">
        <v>1000</v>
      </c>
      <c r="G22" s="93">
        <v>1250</v>
      </c>
      <c r="H22" s="32">
        <v>1000</v>
      </c>
      <c r="I22" s="83">
        <v>1150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500</v>
      </c>
      <c r="I23" s="83">
        <v>470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500</v>
      </c>
      <c r="F24" s="93">
        <v>500</v>
      </c>
      <c r="G24" s="93">
        <v>750</v>
      </c>
      <c r="H24" s="32">
        <v>500</v>
      </c>
      <c r="I24" s="83">
        <v>562.5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750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500</v>
      </c>
      <c r="F26" s="93">
        <v>500</v>
      </c>
      <c r="G26" s="93">
        <v>500</v>
      </c>
      <c r="H26" s="32">
        <v>583</v>
      </c>
      <c r="I26" s="83">
        <v>516.6</v>
      </c>
    </row>
    <row r="27" spans="1:9" ht="16.5" x14ac:dyDescent="0.3">
      <c r="A27" s="92"/>
      <c r="B27" s="141" t="s">
        <v>15</v>
      </c>
      <c r="C27" s="15" t="s">
        <v>174</v>
      </c>
      <c r="D27" s="93">
        <v>2000</v>
      </c>
      <c r="E27" s="93">
        <v>1500</v>
      </c>
      <c r="F27" s="93">
        <v>1125</v>
      </c>
      <c r="G27" s="93">
        <v>1500</v>
      </c>
      <c r="H27" s="32">
        <v>1166</v>
      </c>
      <c r="I27" s="83">
        <v>1458.2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500</v>
      </c>
      <c r="H28" s="32">
        <v>666</v>
      </c>
      <c r="I28" s="83">
        <v>503.2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1500</v>
      </c>
      <c r="I29" s="83">
        <v>1250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750</v>
      </c>
      <c r="I30" s="83">
        <v>1125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1375</v>
      </c>
      <c r="E31" s="49">
        <v>1200</v>
      </c>
      <c r="F31" s="49">
        <v>750</v>
      </c>
      <c r="G31" s="49">
        <v>1000</v>
      </c>
      <c r="H31" s="134">
        <v>1500</v>
      </c>
      <c r="I31" s="85">
        <v>1165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2500</v>
      </c>
      <c r="F33" s="135">
        <v>2250</v>
      </c>
      <c r="G33" s="135">
        <v>2500</v>
      </c>
      <c r="H33" s="136">
        <v>1666</v>
      </c>
      <c r="I33" s="83">
        <v>2183.1999999999998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2000</v>
      </c>
      <c r="F34" s="93">
        <v>2250</v>
      </c>
      <c r="G34" s="93">
        <v>2500</v>
      </c>
      <c r="H34" s="32">
        <v>1666</v>
      </c>
      <c r="I34" s="83">
        <v>2083.1999999999998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1250</v>
      </c>
      <c r="E35" s="93">
        <v>1500</v>
      </c>
      <c r="F35" s="93">
        <v>1250</v>
      </c>
      <c r="G35" s="93">
        <v>1000</v>
      </c>
      <c r="H35" s="32">
        <v>1166</v>
      </c>
      <c r="I35" s="83">
        <v>1233.2</v>
      </c>
    </row>
    <row r="36" spans="1:9" ht="16.5" x14ac:dyDescent="0.3">
      <c r="A36" s="92"/>
      <c r="B36" s="141" t="s">
        <v>29</v>
      </c>
      <c r="C36" s="15" t="s">
        <v>182</v>
      </c>
      <c r="D36" s="93">
        <v>1250</v>
      </c>
      <c r="E36" s="93">
        <v>1500</v>
      </c>
      <c r="F36" s="93">
        <v>1000</v>
      </c>
      <c r="G36" s="93">
        <v>1250</v>
      </c>
      <c r="H36" s="32">
        <v>1000</v>
      </c>
      <c r="I36" s="83">
        <v>1200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1500</v>
      </c>
      <c r="F37" s="137">
        <v>1500</v>
      </c>
      <c r="G37" s="137">
        <v>1250</v>
      </c>
      <c r="H37" s="138">
        <v>916</v>
      </c>
      <c r="I37" s="83">
        <v>1333.2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30000</v>
      </c>
      <c r="E39" s="42">
        <v>30000</v>
      </c>
      <c r="F39" s="42">
        <v>20000</v>
      </c>
      <c r="G39" s="42">
        <v>20000</v>
      </c>
      <c r="H39" s="136">
        <v>24000</v>
      </c>
      <c r="I39" s="84">
        <v>24800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17000</v>
      </c>
      <c r="E40" s="49">
        <v>18000</v>
      </c>
      <c r="F40" s="49">
        <v>16000</v>
      </c>
      <c r="G40" s="49">
        <v>15000</v>
      </c>
      <c r="H40" s="134">
        <v>16000</v>
      </c>
      <c r="I40" s="85">
        <v>16400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08-01-2019</vt:lpstr>
      <vt:lpstr>By Order</vt:lpstr>
      <vt:lpstr>All Stores</vt:lpstr>
      <vt:lpstr>'08-01-2019'!Print_Titles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2019-01-11T09:39:29Z</cp:lastPrinted>
  <dcterms:created xsi:type="dcterms:W3CDTF">2010-10-20T06:23:14Z</dcterms:created>
  <dcterms:modified xsi:type="dcterms:W3CDTF">2019-01-11T09:39:36Z</dcterms:modified>
</cp:coreProperties>
</file>