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1-01-2019" sheetId="9" r:id="rId4"/>
    <sheet name="By Order" sheetId="11" r:id="rId5"/>
    <sheet name="All Stores" sheetId="12" r:id="rId6"/>
  </sheets>
  <definedNames>
    <definedName name="_xlnm.Print_Titles" localSheetId="3">'21-01-2019'!$12:$14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3" i="11"/>
  <c r="G83" i="11"/>
  <c r="I87" i="11"/>
  <c r="G87" i="11"/>
  <c r="I86" i="11"/>
  <c r="G86" i="11"/>
  <c r="I85" i="11"/>
  <c r="G85" i="11"/>
  <c r="I84" i="11"/>
  <c r="G84" i="11"/>
  <c r="I80" i="11"/>
  <c r="G80" i="11"/>
  <c r="I79" i="11"/>
  <c r="G79" i="11"/>
  <c r="I76" i="11"/>
  <c r="G76" i="11"/>
  <c r="I78" i="11"/>
  <c r="G78" i="11"/>
  <c r="I77" i="11"/>
  <c r="G77" i="11"/>
  <c r="I73" i="11"/>
  <c r="G73" i="11"/>
  <c r="I72" i="11"/>
  <c r="G72" i="11"/>
  <c r="I71" i="11"/>
  <c r="G71" i="11"/>
  <c r="I70" i="11"/>
  <c r="G70" i="11"/>
  <c r="I69" i="11"/>
  <c r="G69" i="11"/>
  <c r="I68" i="11"/>
  <c r="G68" i="11"/>
  <c r="I64" i="11"/>
  <c r="G64" i="11"/>
  <c r="I63" i="11"/>
  <c r="G63" i="11"/>
  <c r="I57" i="11"/>
  <c r="G57" i="11"/>
  <c r="I65" i="11"/>
  <c r="G65" i="11"/>
  <c r="I62" i="11"/>
  <c r="G62" i="11"/>
  <c r="I61" i="11"/>
  <c r="G61" i="11"/>
  <c r="I60" i="11"/>
  <c r="G60" i="11"/>
  <c r="I59" i="11"/>
  <c r="G59" i="11"/>
  <c r="I58" i="11"/>
  <c r="G58" i="11"/>
  <c r="I53" i="11"/>
  <c r="G53" i="11"/>
  <c r="I52" i="11"/>
  <c r="G52" i="11"/>
  <c r="I49" i="11"/>
  <c r="G49" i="11"/>
  <c r="I51" i="11"/>
  <c r="G51" i="11"/>
  <c r="I50" i="11"/>
  <c r="G50" i="11"/>
  <c r="I54" i="11"/>
  <c r="G54" i="11"/>
  <c r="I45" i="11"/>
  <c r="G45" i="11"/>
  <c r="I43" i="11"/>
  <c r="G43" i="11"/>
  <c r="I44" i="11"/>
  <c r="G44" i="11"/>
  <c r="I41" i="11"/>
  <c r="G41" i="11"/>
  <c r="I46" i="11"/>
  <c r="G46" i="11"/>
  <c r="I42" i="11"/>
  <c r="G42" i="11"/>
  <c r="I38" i="11"/>
  <c r="G38" i="11"/>
  <c r="I34" i="11"/>
  <c r="G34" i="11"/>
  <c r="I35" i="11"/>
  <c r="G35" i="11"/>
  <c r="I36" i="11"/>
  <c r="G36" i="11"/>
  <c r="I37" i="11"/>
  <c r="G37" i="11"/>
  <c r="I23" i="11"/>
  <c r="G23" i="11"/>
  <c r="I24" i="11"/>
  <c r="G24" i="11"/>
  <c r="I18" i="11"/>
  <c r="G18" i="11"/>
  <c r="I27" i="11"/>
  <c r="G27" i="11"/>
  <c r="I22" i="11"/>
  <c r="G22" i="11"/>
  <c r="I29" i="11"/>
  <c r="G29" i="11"/>
  <c r="I28" i="11"/>
  <c r="G28" i="11"/>
  <c r="I31" i="11"/>
  <c r="G31" i="11"/>
  <c r="I30" i="11"/>
  <c r="G30" i="11"/>
  <c r="I17" i="11"/>
  <c r="G17" i="11"/>
  <c r="I25" i="11"/>
  <c r="G25" i="11"/>
  <c r="I20" i="11"/>
  <c r="G20" i="11"/>
  <c r="I19" i="11"/>
  <c r="G19" i="11"/>
  <c r="I21" i="11"/>
  <c r="G21" i="11"/>
  <c r="I16" i="11"/>
  <c r="G16" i="11"/>
  <c r="I26" i="11"/>
  <c r="G26" i="11"/>
  <c r="D40" i="8" l="1"/>
  <c r="I15" i="5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<sst xmlns="http://schemas.openxmlformats.org/spreadsheetml/2006/main" count="848" uniqueCount="225">
  <si>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</si>
  <si>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</si>
  <si>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</si>
  <si>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</si>
  <si>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</si>
  <si>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</si>
  <si>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</si>
  <si>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</si>
  <si>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</si>
  <si>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</si>
  <si>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</si>
  <si>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</si>
  <si>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</si>
  <si>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</si>
  <si>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</si>
  <si>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</si>
  <si>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</si>
  <si>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</si>
  <si>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</si>
  <si>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</si>
  <si>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</si>
  <si>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</si>
  <si>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</si>
  <si>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</si>
  <si>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</si>
  <si>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</si>
  <si>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</si>
  <si>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</si>
  <si>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</si>
  <si>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</si>
  <si>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</si>
  <si>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</si>
  <si>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</si>
  <si>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</si>
  <si>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</si>
  <si>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</si>
  <si>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</si>
  <si>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</si>
  <si>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</si>
  <si>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</si>
  <si>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</si>
  <si>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</si>
  <si>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</si>
  <si>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</si>
  <si>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</si>
  <si>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</si>
  <si>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</si>
  <si>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</si>
  <si>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</si>
  <si>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</si>
  <si>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</si>
  <si>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</si>
  <si>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</si>
  <si>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</si>
  <si>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</si>
  <si>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</si>
  <si>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</si>
  <si>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</si>
  <si>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</si>
  <si>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</si>
  <si>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</si>
  <si>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</si>
  <si>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</si>
  <si>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</si>
  <si>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</si>
  <si>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</si>
  <si>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</si>
  <si>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</si>
  <si>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</si>
  <si>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</si>
  <si>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</si>
  <si>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</si>
  <si>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</si>
  <si>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</si>
  <si>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</si>
  <si>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</si>
  <si>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</si>
  <si>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</si>
  <si>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</si>
  <si>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</si>
  <si>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</si>
  <si>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</si>
  <si>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</si>
  <si>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</si>
  <si>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</si>
  <si>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</si>
  <si>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</si>
  <si>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</si>
  <si>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</si>
  <si>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</si>
  <si>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</si>
  <si>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</si>
  <si>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</si>
  <si>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</si>
  <si>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</si>
  <si>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</si>
  <si>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</si>
  <si>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</si>
  <si>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</si>
  <si>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</si>
  <si>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</si>
  <si>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</si>
  <si>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</si>
  <si>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</si>
  <si>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</si>
  <si>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</si>
  <si>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</si>
  <si>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</si>
  <si>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</si>
  <si>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</si>
  <si>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</si>
  <si>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</si>
  <si>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</si>
  <si>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</si>
  <si>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</si>
  <si>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</si>
  <si>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</si>
  <si>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</si>
  <si>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</si>
  <si>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</si>
  <si>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</si>
  <si>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</si>
  <si>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</si>
  <si>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</si>
  <si>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</si>
  <si>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</si>
  <si>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</si>
  <si>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</si>
  <si>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</si>
  <si>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</si>
  <si>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</si>
  <si>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</si>
  <si>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</si>
  <si>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</si>
  <si>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</si>
  <si>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</si>
  <si>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</si>
  <si>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</si>
  <si>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</si>
  <si>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</si>
  <si>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</si>
  <si>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</si>
  <si>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</si>
  <si>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</si>
  <si>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</si>
  <si>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</si>
  <si>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</si>
  <si>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</si>
  <si>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</si>
  <si>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</si>
  <si>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</si>
  <si>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</si>
  <si>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</si>
  <si>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</si>
  <si>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</si>
  <si>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</si>
  <si>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</si>
  <si>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</si>
  <si>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</si>
  <si>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</si>
  <si>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</si>
  <si>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</si>
  <si>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</si>
  <si>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</si>
  <si>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</si>
  <si>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</si>
  <si>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</si>
  <si>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</si>
  <si>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</si>
  <si>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</si>
  <si>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</si>
  <si>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</si>
  <si>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</si>
  <si>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</si>
  <si>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</si>
  <si>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</si>
  <si>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</si>
  <si>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</si>
  <si>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</si>
  <si>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</si>
  <si>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</si>
  <si>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</si>
  <si>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</si>
  <si>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</si>
  <si>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</si>
  <si>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</si>
  <si>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</si>
  <si>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</si>
  <si>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</si>
  <si>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</si>
  <si>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</si>
  <si>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</si>
  <si>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</si>
  <si>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</si>
  <si>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</si>
  <si>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</si>
  <si>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</si>
  <si>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</si>
  <si>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</si>
  <si>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</si>
  <si>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</si>
  <si>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</si>
  <si>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</si>
  <si>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</si>
  <si>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</si>
  <si>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</si>
  <si>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</si>
  <si>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</si>
  <si>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</si>
  <si>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</si>
  <si>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</si>
  <si>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</si>
  <si>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</si>
  <si>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</si>
  <si>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</si>
  <si>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</si>
  <si>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</si>
  <si>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الثاني 2018 (ل.ل.)</t>
  </si>
  <si>
    <t>معدل أسعار  السوبرماركات في 14-01-2019 (ل.ل.)</t>
  </si>
  <si>
    <t>معدل أسعار المحلات والملاحم في 14-01-2019 (ل.ل.)</t>
  </si>
  <si>
    <t>المعدل العام للأسعار في 14-01-2019  (ل.ل.)</t>
  </si>
  <si>
    <t>معدل أسعار  السوبرماركات في 21-01-2019 (ل.ل.)</t>
  </si>
  <si>
    <t xml:space="preserve"> التاريخ 21 كانون الثاني 2019</t>
  </si>
  <si>
    <t>معدل أسعار المحلات والملاحم في 21-01-2019 (ل.ل.)</t>
  </si>
  <si>
    <t>المعدل العام للأسعار في 21-01-2019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</si>
</sst>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A21" sqref="A2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221</v>
      </c>
      <c r="G12" s="149" t="s">
        <v>197</v>
      </c>
      <c r="H12" s="149" t="s">
        <v>218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1542.1934000000001</v>
      </c>
      <c r="F15" s="43">
        <v>1899.8</v>
      </c>
      <c r="G15" s="45">
        <f t="shared" ref="G15:G30" si="0">(F15-E15)/E15</f>
        <v>0.23188181196988641</v>
      </c>
      <c r="H15" s="43">
        <v>1843.8</v>
      </c>
      <c r="I15" s="45">
        <f t="shared" ref="I15:I30" si="1">(F15-H15)/H15</f>
        <v>3.0372057706909643E-2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2049.0925999999999</v>
      </c>
      <c r="F16" s="47">
        <v>2528.8000000000002</v>
      </c>
      <c r="G16" s="48">
        <f t="shared" si="0"/>
        <v>0.23410723361159971</v>
      </c>
      <c r="H16" s="47">
        <v>2618.8000000000002</v>
      </c>
      <c r="I16" s="44">
        <f t="shared" si="1"/>
        <v>-3.4366885596456391E-2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1583.4194000000002</v>
      </c>
      <c r="F17" s="47">
        <v>2004.8</v>
      </c>
      <c r="G17" s="48">
        <f t="shared" si="0"/>
        <v>0.26612065003119179</v>
      </c>
      <c r="H17" s="47">
        <v>2078.8000000000002</v>
      </c>
      <c r="I17" s="44">
        <f t="shared" si="1"/>
        <v>-3.5597460073119216E-2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733.36599999999999</v>
      </c>
      <c r="F18" s="47">
        <v>733.8</v>
      </c>
      <c r="G18" s="48">
        <f t="shared" si="0"/>
        <v>5.9179182018251331E-4</v>
      </c>
      <c r="H18" s="47">
        <v>723.8</v>
      </c>
      <c r="I18" s="44">
        <f t="shared" si="1"/>
        <v>1.3815971262779773E-2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3885.5543333333335</v>
      </c>
      <c r="F19" s="47">
        <v>3554.2222222222222</v>
      </c>
      <c r="G19" s="48">
        <f t="shared" si="0"/>
        <v>-8.5272803488728621E-2</v>
      </c>
      <c r="H19" s="47">
        <v>3360.8888888888887</v>
      </c>
      <c r="I19" s="44">
        <f t="shared" si="1"/>
        <v>5.752446442740021E-2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1867.5934</v>
      </c>
      <c r="F20" s="47">
        <v>2134.8000000000002</v>
      </c>
      <c r="G20" s="48">
        <f t="shared" si="0"/>
        <v>0.14307536105021587</v>
      </c>
      <c r="H20" s="47">
        <v>1968.8</v>
      </c>
      <c r="I20" s="44">
        <f t="shared" si="1"/>
        <v>8.4315318976026121E-2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1205.7600000000002</v>
      </c>
      <c r="F21" s="47">
        <v>1369.7</v>
      </c>
      <c r="G21" s="48">
        <f t="shared" si="0"/>
        <v>0.13596403927813147</v>
      </c>
      <c r="H21" s="47">
        <v>1399.8</v>
      </c>
      <c r="I21" s="44">
        <f t="shared" si="1"/>
        <v>-2.1503071867409566E-2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399.54630000000003</v>
      </c>
      <c r="F22" s="47">
        <v>609.79999999999995</v>
      </c>
      <c r="G22" s="48">
        <f t="shared" si="0"/>
        <v>0.52623112765654423</v>
      </c>
      <c r="H22" s="47">
        <v>539.79999999999995</v>
      </c>
      <c r="I22" s="44">
        <f t="shared" si="1"/>
        <v>0.12967765839199705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584.02499999999998</v>
      </c>
      <c r="F23" s="47">
        <v>749.8</v>
      </c>
      <c r="G23" s="48">
        <f t="shared" si="0"/>
        <v>0.28384915029322372</v>
      </c>
      <c r="H23" s="47">
        <v>674.8</v>
      </c>
      <c r="I23" s="44">
        <f t="shared" si="1"/>
        <v>0.1111440426793124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572.9</v>
      </c>
      <c r="F24" s="47">
        <v>729.8</v>
      </c>
      <c r="G24" s="48">
        <f t="shared" si="0"/>
        <v>0.27386978530284517</v>
      </c>
      <c r="H24" s="47">
        <v>722</v>
      </c>
      <c r="I24" s="44">
        <f t="shared" si="1"/>
        <v>1.0803324099722929E-2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526.96</v>
      </c>
      <c r="F25" s="47">
        <v>734.8</v>
      </c>
      <c r="G25" s="48">
        <f t="shared" si="0"/>
        <v>0.39441323819644736</v>
      </c>
      <c r="H25" s="47">
        <v>654.79999999999995</v>
      </c>
      <c r="I25" s="44">
        <f t="shared" si="1"/>
        <v>0.12217470983506415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1192.9500000000003</v>
      </c>
      <c r="F26" s="47">
        <v>1894.8</v>
      </c>
      <c r="G26" s="48">
        <f t="shared" si="0"/>
        <v>0.58833144725260866</v>
      </c>
      <c r="H26" s="47">
        <v>1904.8</v>
      </c>
      <c r="I26" s="44">
        <f t="shared" si="1"/>
        <v>-5.2498950020999583E-3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549.5394</v>
      </c>
      <c r="F27" s="47">
        <v>714.8</v>
      </c>
      <c r="G27" s="48">
        <f t="shared" si="0"/>
        <v>0.30072566225460806</v>
      </c>
      <c r="H27" s="47">
        <v>654.79999999999995</v>
      </c>
      <c r="I27" s="44">
        <f t="shared" si="1"/>
        <v>9.1631032376298119E-2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949.27</v>
      </c>
      <c r="F28" s="47">
        <v>1304.8</v>
      </c>
      <c r="G28" s="48">
        <f t="shared" si="0"/>
        <v>0.37452990192463681</v>
      </c>
      <c r="H28" s="47">
        <v>1304.8</v>
      </c>
      <c r="I28" s="44">
        <f t="shared" si="1"/>
        <v>0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1555.8199999999997</v>
      </c>
      <c r="F29" s="47">
        <v>1529.6666666666667</v>
      </c>
      <c r="G29" s="48">
        <f t="shared" si="0"/>
        <v>-1.6809999442951609E-2</v>
      </c>
      <c r="H29" s="47">
        <v>1488</v>
      </c>
      <c r="I29" s="44">
        <f t="shared" si="1"/>
        <v>2.8001792114695393E-2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903.49340000000007</v>
      </c>
      <c r="F30" s="50">
        <v>1363.8</v>
      </c>
      <c r="G30" s="51">
        <f t="shared" si="0"/>
        <v>0.50947422526827513</v>
      </c>
      <c r="H30" s="50">
        <v>1279.8</v>
      </c>
      <c r="I30" s="56">
        <f t="shared" si="1"/>
        <v>6.5635255508673232E-2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2270.2516000000001</v>
      </c>
      <c r="F32" s="43">
        <v>2211.25</v>
      </c>
      <c r="G32" s="45">
        <f>(F32-E32)/E32</f>
        <v>-2.5989013728698638E-2</v>
      </c>
      <c r="H32" s="43">
        <v>2310.625</v>
      </c>
      <c r="I32" s="44">
        <f>(F32-H32)/H32</f>
        <v>-4.3007844197998378E-2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2258.2349555555556</v>
      </c>
      <c r="F33" s="47">
        <v>1943.8</v>
      </c>
      <c r="G33" s="48">
        <f>(F33-E33)/E33</f>
        <v>-0.13923925620848454</v>
      </c>
      <c r="H33" s="47">
        <v>2098.8000000000002</v>
      </c>
      <c r="I33" s="44">
        <f>(F33-H33)/H33</f>
        <v>-7.3851724795121129E-2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1160.8934999999999</v>
      </c>
      <c r="F34" s="47">
        <v>1161.25</v>
      </c>
      <c r="G34" s="48">
        <f>(F34-E34)/E34</f>
        <v>3.0709104668093706E-4</v>
      </c>
      <c r="H34" s="47">
        <v>1180</v>
      </c>
      <c r="I34" s="44">
        <f>(F34-H34)/H34</f>
        <v>-1.5889830508474576E-2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1395.4236000000001</v>
      </c>
      <c r="F35" s="47">
        <v>1305</v>
      </c>
      <c r="G35" s="48">
        <f>(F35-E35)/E35</f>
        <v>-6.4800108010212867E-2</v>
      </c>
      <c r="H35" s="47">
        <v>1467.5</v>
      </c>
      <c r="I35" s="44">
        <f>(F35-H35)/H35</f>
        <v>-0.11073253833049404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1289.4733999999999</v>
      </c>
      <c r="F36" s="50">
        <v>1205</v>
      </c>
      <c r="G36" s="51">
        <f>(F36-E36)/E36</f>
        <v>-6.5509998112407639E-2</v>
      </c>
      <c r="H36" s="50">
        <v>1164.8</v>
      </c>
      <c r="I36" s="56">
        <f>(F36-H36)/H36</f>
        <v>3.4512362637362674E-2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26003.193222222224</v>
      </c>
      <c r="F38" s="43">
        <v>28135.555555555555</v>
      </c>
      <c r="G38" s="45">
        <f t="shared" ref="G38:G43" si="2">(F38-E38)/E38</f>
        <v>8.2003864491189585E-2</v>
      </c>
      <c r="H38" s="43">
        <v>28135.555555555555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14990.194888888887</v>
      </c>
      <c r="F39" s="57">
        <v>14965.333333333334</v>
      </c>
      <c r="G39" s="48">
        <f t="shared" si="2"/>
        <v>-1.6585211693265869E-3</v>
      </c>
      <c r="H39" s="57">
        <v>14726.444444444445</v>
      </c>
      <c r="I39" s="44">
        <f t="shared" si="3"/>
        <v>1.6221762815192609E-2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10509.75</v>
      </c>
      <c r="F40" s="57">
        <v>10729.75</v>
      </c>
      <c r="G40" s="48">
        <f t="shared" si="2"/>
        <v>2.0932943219391518E-2</v>
      </c>
      <c r="H40" s="57">
        <v>10886</v>
      </c>
      <c r="I40" s="44">
        <f t="shared" si="3"/>
        <v>-1.4353297813705677E-2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6196.52</v>
      </c>
      <c r="F41" s="47">
        <v>5883.2</v>
      </c>
      <c r="G41" s="48">
        <f t="shared" si="2"/>
        <v>-5.0563864878996695E-2</v>
      </c>
      <c r="H41" s="47">
        <v>5883.2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9968.5238095238092</v>
      </c>
      <c r="F42" s="47">
        <v>9966</v>
      </c>
      <c r="G42" s="48">
        <f t="shared" si="2"/>
        <v>-2.5317785983496971E-4</v>
      </c>
      <c r="H42" s="47">
        <v>9966.6666666666661</v>
      </c>
      <c r="I42" s="44">
        <f t="shared" si="3"/>
        <v>-6.6889632106962573E-5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12183.333333333332</v>
      </c>
      <c r="F43" s="50">
        <v>12478.333333333334</v>
      </c>
      <c r="G43" s="51">
        <f t="shared" si="2"/>
        <v>2.421340629274981E-2</v>
      </c>
      <c r="H43" s="50">
        <v>12478.333333333334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6427.8888888888887</v>
      </c>
      <c r="F45" s="43">
        <v>6805.8888888888887</v>
      </c>
      <c r="G45" s="45">
        <f t="shared" ref="G45:G50" si="4">(F45-E45)/E45</f>
        <v>5.880624362586645E-2</v>
      </c>
      <c r="H45" s="43">
        <v>6694.2222222222226</v>
      </c>
      <c r="I45" s="44">
        <f t="shared" ref="I45:I50" si="5">(F45-H45)/H45</f>
        <v>1.6681051653166818E-2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18374.69337142857</v>
      </c>
      <c r="F48" s="47">
        <v>17803.214250000001</v>
      </c>
      <c r="G48" s="48">
        <f t="shared" si="4"/>
        <v>-3.1101423565368495E-2</v>
      </c>
      <c r="H48" s="47">
        <v>18874.642500000002</v>
      </c>
      <c r="I48" s="87">
        <f t="shared" si="5"/>
        <v>-5.6765485756882589E-2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1968</v>
      </c>
      <c r="F49" s="47">
        <v>2258.3333333333335</v>
      </c>
      <c r="G49" s="48">
        <f t="shared" si="4"/>
        <v>0.1475271002710028</v>
      </c>
      <c r="H49" s="47">
        <v>2258.3333333333335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23944.983333333334</v>
      </c>
      <c r="F50" s="50">
        <v>27496</v>
      </c>
      <c r="G50" s="56">
        <f t="shared" si="4"/>
        <v>0.14829898259830346</v>
      </c>
      <c r="H50" s="50">
        <v>27496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3250</v>
      </c>
      <c r="F52" s="66">
        <v>3750</v>
      </c>
      <c r="G52" s="45">
        <f t="shared" ref="G52:G60" si="6">(F52-E52)/E52</f>
        <v>0.15384615384615385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3953.8333333333335</v>
      </c>
      <c r="F53" s="70">
        <v>3568.2857142857142</v>
      </c>
      <c r="G53" s="48">
        <f t="shared" si="6"/>
        <v>-9.7512359915934557E-2</v>
      </c>
      <c r="H53" s="70">
        <v>3568.2857142857142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2306.25</v>
      </c>
      <c r="G54" s="48">
        <f t="shared" si="6"/>
        <v>0.12637362637362637</v>
      </c>
      <c r="H54" s="70">
        <v>2306.25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4575</v>
      </c>
      <c r="G55" s="48">
        <f t="shared" si="6"/>
        <v>-0.16818181818181818</v>
      </c>
      <c r="H55" s="70">
        <v>4575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1993</v>
      </c>
      <c r="G56" s="55">
        <f t="shared" si="6"/>
        <v>-5.4890337877889744E-2</v>
      </c>
      <c r="H56" s="105">
        <v>1993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4489.3999999999996</v>
      </c>
      <c r="F57" s="50">
        <v>3704.75</v>
      </c>
      <c r="G57" s="51">
        <f t="shared" si="6"/>
        <v>-0.17477836681961947</v>
      </c>
      <c r="H57" s="50">
        <v>3651.4444444444443</v>
      </c>
      <c r="I57" s="126">
        <f t="shared" si="7"/>
        <v>1.4598484617959435E-2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5280.625</v>
      </c>
      <c r="F58" s="68">
        <v>5050</v>
      </c>
      <c r="G58" s="44">
        <f t="shared" si="6"/>
        <v>-4.3673807551189492E-2</v>
      </c>
      <c r="H58" s="68">
        <v>5087.5</v>
      </c>
      <c r="I58" s="44">
        <f t="shared" si="7"/>
        <v>-7.3710073710073713E-3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4780.5</v>
      </c>
      <c r="F59" s="70">
        <v>4939.5</v>
      </c>
      <c r="G59" s="48">
        <f t="shared" si="6"/>
        <v>3.3260119234389707E-2</v>
      </c>
      <c r="H59" s="70">
        <v>4939.5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19741.5</v>
      </c>
      <c r="F60" s="73">
        <v>20963.75</v>
      </c>
      <c r="G60" s="51">
        <f t="shared" si="6"/>
        <v>6.1912721930957627E-2</v>
      </c>
      <c r="H60" s="73">
        <v>20963.75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6451.5</v>
      </c>
      <c r="F62" s="54">
        <v>6354</v>
      </c>
      <c r="G62" s="45">
        <f t="shared" ref="G62:G67" si="8">(F62-E62)/E62</f>
        <v>-1.5112764473378284E-2</v>
      </c>
      <c r="H62" s="54">
        <v>6354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12162.5</v>
      </c>
      <c r="F64" s="46">
        <v>10765.833333333334</v>
      </c>
      <c r="G64" s="48">
        <f t="shared" si="8"/>
        <v>-0.11483384720794788</v>
      </c>
      <c r="H64" s="46">
        <v>10765.833333333334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7251.05</v>
      </c>
      <c r="F65" s="46">
        <v>7604.4444444444443</v>
      </c>
      <c r="G65" s="48">
        <f t="shared" si="8"/>
        <v>4.8737002840201646E-2</v>
      </c>
      <c r="H65" s="46">
        <v>7604.4444444444443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3720.3849999999998</v>
      </c>
      <c r="F66" s="46">
        <v>3773.5</v>
      </c>
      <c r="G66" s="48">
        <f t="shared" si="8"/>
        <v>1.4276748239765573E-2</v>
      </c>
      <c r="H66" s="46">
        <v>3773.5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3485.6754285714283</v>
      </c>
      <c r="F67" s="58">
        <v>3567.5</v>
      </c>
      <c r="G67" s="51">
        <f t="shared" si="8"/>
        <v>2.3474523978300178E-2</v>
      </c>
      <c r="H67" s="58">
        <v>3567.5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3630.2035999999998</v>
      </c>
      <c r="F69" s="43">
        <v>3715</v>
      </c>
      <c r="G69" s="45">
        <f>(F69-E69)/E69</f>
        <v>2.3358579667542664E-2</v>
      </c>
      <c r="H69" s="43">
        <v>3715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2661.0768888888888</v>
      </c>
      <c r="F70" s="47">
        <v>2740.375</v>
      </c>
      <c r="G70" s="48">
        <f>(F70-E70)/E70</f>
        <v>2.9799255873520249E-2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1319.4062222222221</v>
      </c>
      <c r="F71" s="47">
        <v>1310</v>
      </c>
      <c r="G71" s="48">
        <f>(F71-E71)/E71</f>
        <v>-7.1291328355111315E-3</v>
      </c>
      <c r="H71" s="47">
        <v>1326.4285714285713</v>
      </c>
      <c r="I71" s="44">
        <f>(F71-H71)/H71</f>
        <v>-1.2385568120624591E-2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2111.1311111111113</v>
      </c>
      <c r="F72" s="47">
        <v>2233.5</v>
      </c>
      <c r="G72" s="48">
        <f>(F72-E72)/E72</f>
        <v>5.7963661396891936E-2</v>
      </c>
      <c r="H72" s="47">
        <v>2233.5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1629.4512</v>
      </c>
      <c r="F73" s="50">
        <v>1583</v>
      </c>
      <c r="G73" s="48">
        <f>(F73-E73)/E73</f>
        <v>-2.8507266741096618E-2</v>
      </c>
      <c r="H73" s="50">
        <v>1583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1448.1111111111111</v>
      </c>
      <c r="F76" s="32">
        <v>1190</v>
      </c>
      <c r="G76" s="48">
        <f t="shared" si="10"/>
        <v>-0.17823985268165424</v>
      </c>
      <c r="H76" s="32">
        <v>1190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847.93999999999994</v>
      </c>
      <c r="F77" s="47">
        <v>772.5</v>
      </c>
      <c r="G77" s="48">
        <f t="shared" si="10"/>
        <v>-8.89685590961624E-2</v>
      </c>
      <c r="H77" s="47">
        <v>772.5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1451.6991111111111</v>
      </c>
      <c r="F78" s="47">
        <v>1500.8</v>
      </c>
      <c r="G78" s="48">
        <f t="shared" si="10"/>
        <v>3.3823048118633715E-2</v>
      </c>
      <c r="H78" s="47">
        <v>1500.8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1783.9</v>
      </c>
      <c r="F79" s="61">
        <v>1949.3</v>
      </c>
      <c r="G79" s="48">
        <f t="shared" si="10"/>
        <v>9.271820169291993E-2</v>
      </c>
      <c r="H79" s="61">
        <v>1952</v>
      </c>
      <c r="I79" s="44">
        <f t="shared" si="11"/>
        <v>-1.3831967213114988E-3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 t="shared" si="10"/>
        <v>9.1428571428571435E-3</v>
      </c>
      <c r="H80" s="61">
        <v>8830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3955.3036000000002</v>
      </c>
      <c r="F81" s="50">
        <v>3944.3</v>
      </c>
      <c r="G81" s="51">
        <f t="shared" si="10"/>
        <v>-2.7819861919069892E-3</v>
      </c>
      <c r="H81" s="50">
        <v>3944.3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223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1542.1934000000001</v>
      </c>
      <c r="F15" s="83">
        <v>2183.1999999999998</v>
      </c>
      <c r="G15" s="44">
        <f>(F15-E15)/E15</f>
        <v>0.41564605321226228</v>
      </c>
      <c r="H15" s="83">
        <v>2033.2</v>
      </c>
      <c r="I15" s="127">
        <f>(F15-H15)/H15</f>
        <v>7.3775329529805117E-2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2049.0925999999999</v>
      </c>
      <c r="F16" s="83">
        <v>2866.6</v>
      </c>
      <c r="G16" s="48">
        <f t="shared" ref="G16:G39" si="0">(F16-E16)/E16</f>
        <v>0.39896069118594252</v>
      </c>
      <c r="H16" s="83">
        <v>3250</v>
      </c>
      <c r="I16" s="48">
        <f>(F16-H16)/H16</f>
        <v>-0.1179692307692308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1583.4194000000002</v>
      </c>
      <c r="F17" s="83">
        <v>2366.6</v>
      </c>
      <c r="G17" s="48">
        <f t="shared" si="0"/>
        <v>0.49461349279919115</v>
      </c>
      <c r="H17" s="83">
        <v>2383.1999999999998</v>
      </c>
      <c r="I17" s="48">
        <f t="shared" ref="I17:I29" si="1">(F17-H17)/H17</f>
        <v>-6.9654246391406133E-3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733.36599999999999</v>
      </c>
      <c r="F18" s="83">
        <v>941.6</v>
      </c>
      <c r="G18" s="48">
        <f t="shared" si="0"/>
        <v>0.28394280618408824</v>
      </c>
      <c r="H18" s="83">
        <v>1016.6</v>
      </c>
      <c r="I18" s="48">
        <f t="shared" si="1"/>
        <v>-7.3775329529805228E-2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3885.5543333333335</v>
      </c>
      <c r="F19" s="83">
        <v>3933.2</v>
      </c>
      <c r="G19" s="48">
        <f t="shared" si="0"/>
        <v>1.2262257217181194E-2</v>
      </c>
      <c r="H19" s="83">
        <v>4316.6000000000004</v>
      </c>
      <c r="I19" s="48">
        <f t="shared" si="1"/>
        <v>-8.8819904554510609E-2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1867.5934</v>
      </c>
      <c r="F20" s="83">
        <v>2083.1999999999998</v>
      </c>
      <c r="G20" s="48">
        <f t="shared" si="0"/>
        <v>0.11544622078874334</v>
      </c>
      <c r="H20" s="83">
        <v>2150</v>
      </c>
      <c r="I20" s="48">
        <f t="shared" si="1"/>
        <v>-3.106976744186055E-2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1205.7600000000002</v>
      </c>
      <c r="F21" s="83">
        <v>1225</v>
      </c>
      <c r="G21" s="48">
        <f t="shared" si="0"/>
        <v>1.5956740976645251E-2</v>
      </c>
      <c r="H21" s="83">
        <v>1350</v>
      </c>
      <c r="I21" s="48">
        <f t="shared" si="1"/>
        <v>-9.2592592592592587E-2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399.54630000000003</v>
      </c>
      <c r="F22" s="83">
        <v>611.6</v>
      </c>
      <c r="G22" s="48">
        <f t="shared" si="0"/>
        <v>0.53073623757747224</v>
      </c>
      <c r="H22" s="83">
        <v>520</v>
      </c>
      <c r="I22" s="48">
        <f t="shared" si="1"/>
        <v>0.17615384615384619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584.02499999999998</v>
      </c>
      <c r="F23" s="83">
        <v>729</v>
      </c>
      <c r="G23" s="48">
        <f t="shared" si="0"/>
        <v>0.24823423654809301</v>
      </c>
      <c r="H23" s="83">
        <v>587.5</v>
      </c>
      <c r="I23" s="48">
        <f t="shared" si="1"/>
        <v>0.24085106382978724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572.9</v>
      </c>
      <c r="F24" s="83">
        <v>650</v>
      </c>
      <c r="G24" s="48">
        <f t="shared" si="0"/>
        <v>0.13457846046430447</v>
      </c>
      <c r="H24" s="83">
        <v>543.75</v>
      </c>
      <c r="I24" s="48">
        <f t="shared" si="1"/>
        <v>0.19540229885057472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526.96</v>
      </c>
      <c r="F25" s="83">
        <v>683.2</v>
      </c>
      <c r="G25" s="48">
        <f t="shared" si="0"/>
        <v>0.29649309245483529</v>
      </c>
      <c r="H25" s="83">
        <v>600</v>
      </c>
      <c r="I25" s="48">
        <f t="shared" si="1"/>
        <v>0.13866666666666674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1192.9500000000003</v>
      </c>
      <c r="F26" s="83">
        <v>1600</v>
      </c>
      <c r="G26" s="48">
        <f t="shared" si="0"/>
        <v>0.34121295947022057</v>
      </c>
      <c r="H26" s="83">
        <v>1600</v>
      </c>
      <c r="I26" s="48">
        <f t="shared" si="1"/>
        <v>0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549.5394</v>
      </c>
      <c r="F27" s="83">
        <v>591.6</v>
      </c>
      <c r="G27" s="48">
        <f t="shared" si="0"/>
        <v>7.6537915206807777E-2</v>
      </c>
      <c r="H27" s="83">
        <v>558.20000000000005</v>
      </c>
      <c r="I27" s="48">
        <f t="shared" si="1"/>
        <v>5.9835184521676771E-2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949.27</v>
      </c>
      <c r="F28" s="83">
        <v>1312.5</v>
      </c>
      <c r="G28" s="48">
        <f t="shared" si="0"/>
        <v>0.38264139812698184</v>
      </c>
      <c r="H28" s="83">
        <v>1468.75</v>
      </c>
      <c r="I28" s="48">
        <f t="shared" si="1"/>
        <v>-0.10638297872340426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1555.8199999999997</v>
      </c>
      <c r="F29" s="83">
        <v>1166.5</v>
      </c>
      <c r="G29" s="48">
        <f t="shared" si="0"/>
        <v>-0.25023460297463701</v>
      </c>
      <c r="H29" s="83">
        <v>1166.5</v>
      </c>
      <c r="I29" s="48">
        <f t="shared" si="1"/>
        <v>0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903.49340000000007</v>
      </c>
      <c r="F30" s="95">
        <v>1400</v>
      </c>
      <c r="G30" s="51">
        <f t="shared" si="0"/>
        <v>0.54954092636426555</v>
      </c>
      <c r="H30" s="95">
        <v>1486.6</v>
      </c>
      <c r="I30" s="51">
        <f>(F30-H30)/H30</f>
        <v>-5.8253733351271299E-2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2270.2516000000001</v>
      </c>
      <c r="F32" s="83">
        <v>2550</v>
      </c>
      <c r="G32" s="44">
        <f t="shared" si="0"/>
        <v>0.1232235228905906</v>
      </c>
      <c r="H32" s="83">
        <v>2516.6</v>
      </c>
      <c r="I32" s="45">
        <f>(F32-H32)/H32</f>
        <v>1.3271874751649086E-2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2258.2349555555556</v>
      </c>
      <c r="F33" s="83">
        <v>2466.6</v>
      </c>
      <c r="G33" s="48">
        <f t="shared" si="0"/>
        <v>9.2268983761782095E-2</v>
      </c>
      <c r="H33" s="83">
        <v>2466.6</v>
      </c>
      <c r="I33" s="48">
        <f>(F33-H33)/H33</f>
        <v>0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1160.8934999999999</v>
      </c>
      <c r="F34" s="83">
        <v>1051.5999999999999</v>
      </c>
      <c r="G34" s="48">
        <f t="shared" si="0"/>
        <v>-9.4146017701020809E-2</v>
      </c>
      <c r="H34" s="83">
        <v>1158.2</v>
      </c>
      <c r="I34" s="48">
        <f>(F34-H34)/H34</f>
        <v>-9.2039371438439072E-2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1395.4236000000001</v>
      </c>
      <c r="F35" s="83">
        <v>1275</v>
      </c>
      <c r="G35" s="48">
        <f t="shared" si="0"/>
        <v>-8.6298956101932112E-2</v>
      </c>
      <c r="H35" s="83">
        <v>1683.2</v>
      </c>
      <c r="I35" s="48">
        <f>(F35-H35)/H35</f>
        <v>-0.24251425855513309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1289.4733999999999</v>
      </c>
      <c r="F36" s="83">
        <v>1133.2</v>
      </c>
      <c r="G36" s="55">
        <f t="shared" si="0"/>
        <v>-0.12119164303815792</v>
      </c>
      <c r="H36" s="83">
        <v>1200</v>
      </c>
      <c r="I36" s="48">
        <f>(F36-H36)/H36</f>
        <v>-5.5666666666666628E-2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26003.193222222224</v>
      </c>
      <c r="F38" s="84">
        <v>24700</v>
      </c>
      <c r="G38" s="45">
        <f t="shared" si="0"/>
        <v>-5.0116661099472978E-2</v>
      </c>
      <c r="H38" s="84">
        <v>25200</v>
      </c>
      <c r="I38" s="45">
        <f>(F38-H38)/H38</f>
        <v>-1.984126984126984E-2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14990.194888888887</v>
      </c>
      <c r="F39" s="85">
        <v>16366.6</v>
      </c>
      <c r="G39" s="51">
        <f t="shared" si="0"/>
        <v>9.1820361330414685E-2</v>
      </c>
      <c r="H39" s="85">
        <v>16066.6</v>
      </c>
      <c r="I39" s="51">
        <f>(F39-H39)/H39</f>
        <v>1.8672276648450822E-2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223</v>
      </c>
      <c r="F12" s="164" t="s">
        <v>186</v>
      </c>
      <c r="G12" s="149" t="s">
        <v>217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1899.8</v>
      </c>
      <c r="E15" s="83">
        <v>2183.1999999999998</v>
      </c>
      <c r="F15" s="67">
        <f t="shared" ref="F15:F30" si="0">D15-E15</f>
        <v>-283.39999999999986</v>
      </c>
      <c r="G15" s="42">
        <v>1542.1934000000001</v>
      </c>
      <c r="H15" s="66">
        <f>AVERAGE(D15:E15)</f>
        <v>2041.5</v>
      </c>
      <c r="I15" s="69">
        <f>(H15-G15)/G15</f>
        <v>0.32376393259107439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2528.8000000000002</v>
      </c>
      <c r="E16" s="83">
        <v>2866.6</v>
      </c>
      <c r="F16" s="71">
        <f t="shared" si="0"/>
        <v>-337.79999999999973</v>
      </c>
      <c r="G16" s="46">
        <v>2049.0925999999999</v>
      </c>
      <c r="H16" s="68">
        <f t="shared" ref="H16:H30" si="1">AVERAGE(D16:E16)</f>
        <v>2697.7</v>
      </c>
      <c r="I16" s="72">
        <f t="shared" ref="I16:I39" si="2">(H16-G16)/G16</f>
        <v>0.31653396239877102</v>
      </c>
    </row>
    <row r="17" spans="1:9" ht="16.5" x14ac:dyDescent="0.3">
      <c r="A17" s="37"/>
      <c r="B17" s="34" t="s">
        <v>6</v>
      </c>
      <c r="C17" s="15" t="s">
        <v>165</v>
      </c>
      <c r="D17" s="47">
        <v>2004.8</v>
      </c>
      <c r="E17" s="83">
        <v>2366.6</v>
      </c>
      <c r="F17" s="71">
        <f t="shared" si="0"/>
        <v>-361.79999999999995</v>
      </c>
      <c r="G17" s="46">
        <v>1583.4194000000002</v>
      </c>
      <c r="H17" s="68">
        <f t="shared" si="1"/>
        <v>2185.6999999999998</v>
      </c>
      <c r="I17" s="72">
        <f t="shared" si="2"/>
        <v>0.38036707141519138</v>
      </c>
    </row>
    <row r="18" spans="1:9" ht="16.5" x14ac:dyDescent="0.3">
      <c r="A18" s="37"/>
      <c r="B18" s="34" t="s">
        <v>7</v>
      </c>
      <c r="C18" s="15" t="s">
        <v>166</v>
      </c>
      <c r="D18" s="47">
        <v>733.8</v>
      </c>
      <c r="E18" s="83">
        <v>941.6</v>
      </c>
      <c r="F18" s="71">
        <f t="shared" si="0"/>
        <v>-207.80000000000007</v>
      </c>
      <c r="G18" s="46">
        <v>733.36599999999999</v>
      </c>
      <c r="H18" s="68">
        <f t="shared" si="1"/>
        <v>837.7</v>
      </c>
      <c r="I18" s="72">
        <f t="shared" si="2"/>
        <v>0.14226729900213544</v>
      </c>
    </row>
    <row r="19" spans="1:9" ht="16.5" x14ac:dyDescent="0.3">
      <c r="A19" s="37"/>
      <c r="B19" s="34" t="s">
        <v>8</v>
      </c>
      <c r="C19" s="15" t="s">
        <v>167</v>
      </c>
      <c r="D19" s="47">
        <v>3554.2222222222222</v>
      </c>
      <c r="E19" s="83">
        <v>3933.2</v>
      </c>
      <c r="F19" s="71">
        <f t="shared" si="0"/>
        <v>-378.97777777777765</v>
      </c>
      <c r="G19" s="46">
        <v>3885.5543333333335</v>
      </c>
      <c r="H19" s="68">
        <f t="shared" si="1"/>
        <v>3743.7111111111108</v>
      </c>
      <c r="I19" s="72">
        <f t="shared" si="2"/>
        <v>-3.6505273135773779E-2</v>
      </c>
    </row>
    <row r="20" spans="1:9" ht="16.5" x14ac:dyDescent="0.3">
      <c r="A20" s="37"/>
      <c r="B20" s="34" t="s">
        <v>9</v>
      </c>
      <c r="C20" s="15" t="s">
        <v>168</v>
      </c>
      <c r="D20" s="47">
        <v>2134.8000000000002</v>
      </c>
      <c r="E20" s="83">
        <v>2083.1999999999998</v>
      </c>
      <c r="F20" s="71">
        <f t="shared" si="0"/>
        <v>51.600000000000364</v>
      </c>
      <c r="G20" s="46">
        <v>1867.5934</v>
      </c>
      <c r="H20" s="68">
        <f t="shared" si="1"/>
        <v>2109</v>
      </c>
      <c r="I20" s="72">
        <f t="shared" si="2"/>
        <v>0.12926079091947959</v>
      </c>
    </row>
    <row r="21" spans="1:9" ht="16.5" x14ac:dyDescent="0.3">
      <c r="A21" s="37"/>
      <c r="B21" s="34" t="s">
        <v>10</v>
      </c>
      <c r="C21" s="15" t="s">
        <v>169</v>
      </c>
      <c r="D21" s="47">
        <v>1369.7</v>
      </c>
      <c r="E21" s="83">
        <v>1225</v>
      </c>
      <c r="F21" s="71">
        <f t="shared" si="0"/>
        <v>144.70000000000005</v>
      </c>
      <c r="G21" s="46">
        <v>1205.7600000000002</v>
      </c>
      <c r="H21" s="68">
        <f t="shared" si="1"/>
        <v>1297.3499999999999</v>
      </c>
      <c r="I21" s="72">
        <f t="shared" si="2"/>
        <v>7.5960390127388269E-2</v>
      </c>
    </row>
    <row r="22" spans="1:9" ht="16.5" x14ac:dyDescent="0.3">
      <c r="A22" s="37"/>
      <c r="B22" s="34" t="s">
        <v>11</v>
      </c>
      <c r="C22" s="15" t="s">
        <v>170</v>
      </c>
      <c r="D22" s="47">
        <v>609.79999999999995</v>
      </c>
      <c r="E22" s="83">
        <v>611.6</v>
      </c>
      <c r="F22" s="71">
        <f t="shared" si="0"/>
        <v>-1.8000000000000682</v>
      </c>
      <c r="G22" s="46">
        <v>399.54630000000003</v>
      </c>
      <c r="H22" s="68">
        <f t="shared" si="1"/>
        <v>610.70000000000005</v>
      </c>
      <c r="I22" s="72">
        <f t="shared" si="2"/>
        <v>0.52848368261700829</v>
      </c>
    </row>
    <row r="23" spans="1:9" ht="16.5" x14ac:dyDescent="0.3">
      <c r="A23" s="37"/>
      <c r="B23" s="34" t="s">
        <v>12</v>
      </c>
      <c r="C23" s="15" t="s">
        <v>171</v>
      </c>
      <c r="D23" s="47">
        <v>749.8</v>
      </c>
      <c r="E23" s="83">
        <v>729</v>
      </c>
      <c r="F23" s="71">
        <f t="shared" si="0"/>
        <v>20.799999999999955</v>
      </c>
      <c r="G23" s="46">
        <v>584.02499999999998</v>
      </c>
      <c r="H23" s="68">
        <f t="shared" si="1"/>
        <v>739.4</v>
      </c>
      <c r="I23" s="72">
        <f t="shared" si="2"/>
        <v>0.26604169342065837</v>
      </c>
    </row>
    <row r="24" spans="1:9" ht="16.5" x14ac:dyDescent="0.3">
      <c r="A24" s="37"/>
      <c r="B24" s="34" t="s">
        <v>13</v>
      </c>
      <c r="C24" s="15" t="s">
        <v>172</v>
      </c>
      <c r="D24" s="47">
        <v>729.8</v>
      </c>
      <c r="E24" s="83">
        <v>650</v>
      </c>
      <c r="F24" s="71">
        <f t="shared" si="0"/>
        <v>79.799999999999955</v>
      </c>
      <c r="G24" s="46">
        <v>572.9</v>
      </c>
      <c r="H24" s="68">
        <f t="shared" si="1"/>
        <v>689.9</v>
      </c>
      <c r="I24" s="72">
        <f t="shared" si="2"/>
        <v>0.2042241228835748</v>
      </c>
    </row>
    <row r="25" spans="1:9" ht="16.5" x14ac:dyDescent="0.3">
      <c r="A25" s="37"/>
      <c r="B25" s="34" t="s">
        <v>14</v>
      </c>
      <c r="C25" s="15" t="s">
        <v>173</v>
      </c>
      <c r="D25" s="47">
        <v>734.8</v>
      </c>
      <c r="E25" s="83">
        <v>683.2</v>
      </c>
      <c r="F25" s="71">
        <f t="shared" si="0"/>
        <v>51.599999999999909</v>
      </c>
      <c r="G25" s="46">
        <v>526.96</v>
      </c>
      <c r="H25" s="68">
        <f t="shared" si="1"/>
        <v>709</v>
      </c>
      <c r="I25" s="72">
        <f t="shared" si="2"/>
        <v>0.3454531653256413</v>
      </c>
    </row>
    <row r="26" spans="1:9" ht="16.5" x14ac:dyDescent="0.3">
      <c r="A26" s="37"/>
      <c r="B26" s="34" t="s">
        <v>15</v>
      </c>
      <c r="C26" s="15" t="s">
        <v>174</v>
      </c>
      <c r="D26" s="47">
        <v>1894.8</v>
      </c>
      <c r="E26" s="83">
        <v>1600</v>
      </c>
      <c r="F26" s="71">
        <f t="shared" si="0"/>
        <v>294.79999999999995</v>
      </c>
      <c r="G26" s="46">
        <v>1192.9500000000003</v>
      </c>
      <c r="H26" s="68">
        <f t="shared" si="1"/>
        <v>1747.4</v>
      </c>
      <c r="I26" s="72">
        <f t="shared" si="2"/>
        <v>0.46477220336141473</v>
      </c>
    </row>
    <row r="27" spans="1:9" ht="16.5" x14ac:dyDescent="0.3">
      <c r="A27" s="37"/>
      <c r="B27" s="34" t="s">
        <v>16</v>
      </c>
      <c r="C27" s="15" t="s">
        <v>175</v>
      </c>
      <c r="D27" s="47">
        <v>714.8</v>
      </c>
      <c r="E27" s="83">
        <v>591.6</v>
      </c>
      <c r="F27" s="71">
        <f t="shared" si="0"/>
        <v>123.19999999999993</v>
      </c>
      <c r="G27" s="46">
        <v>549.5394</v>
      </c>
      <c r="H27" s="68">
        <f t="shared" si="1"/>
        <v>653.20000000000005</v>
      </c>
      <c r="I27" s="72">
        <f t="shared" si="2"/>
        <v>0.18863178873070802</v>
      </c>
    </row>
    <row r="28" spans="1:9" ht="16.5" x14ac:dyDescent="0.3">
      <c r="A28" s="37"/>
      <c r="B28" s="34" t="s">
        <v>17</v>
      </c>
      <c r="C28" s="15" t="s">
        <v>176</v>
      </c>
      <c r="D28" s="47">
        <v>1304.8</v>
      </c>
      <c r="E28" s="83">
        <v>1312.5</v>
      </c>
      <c r="F28" s="71">
        <f t="shared" si="0"/>
        <v>-7.7000000000000455</v>
      </c>
      <c r="G28" s="46">
        <v>949.27</v>
      </c>
      <c r="H28" s="68">
        <f t="shared" si="1"/>
        <v>1308.6500000000001</v>
      </c>
      <c r="I28" s="72">
        <f t="shared" si="2"/>
        <v>0.37858565002580941</v>
      </c>
    </row>
    <row r="29" spans="1:9" ht="16.5" x14ac:dyDescent="0.3">
      <c r="A29" s="37"/>
      <c r="B29" s="34" t="s">
        <v>18</v>
      </c>
      <c r="C29" s="15" t="s">
        <v>177</v>
      </c>
      <c r="D29" s="47">
        <v>1529.6666666666667</v>
      </c>
      <c r="E29" s="83">
        <v>1166.5</v>
      </c>
      <c r="F29" s="71">
        <f t="shared" si="0"/>
        <v>363.16666666666674</v>
      </c>
      <c r="G29" s="46">
        <v>1555.8199999999997</v>
      </c>
      <c r="H29" s="68">
        <f t="shared" si="1"/>
        <v>1348.0833333333335</v>
      </c>
      <c r="I29" s="72">
        <f t="shared" si="2"/>
        <v>-0.13352230120879424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1363.8</v>
      </c>
      <c r="E30" s="95">
        <v>1400</v>
      </c>
      <c r="F30" s="74">
        <f t="shared" si="0"/>
        <v>-36.200000000000045</v>
      </c>
      <c r="G30" s="49">
        <v>903.49340000000007</v>
      </c>
      <c r="H30" s="107">
        <f t="shared" si="1"/>
        <v>1381.9</v>
      </c>
      <c r="I30" s="75">
        <f t="shared" si="2"/>
        <v>0.5295075758162705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2211.25</v>
      </c>
      <c r="E32" s="83">
        <v>2550</v>
      </c>
      <c r="F32" s="67">
        <f>D32-E32</f>
        <v>-338.75</v>
      </c>
      <c r="G32" s="54">
        <v>2270.2516000000001</v>
      </c>
      <c r="H32" s="68">
        <f>AVERAGE(D32:E32)</f>
        <v>2380.625</v>
      </c>
      <c r="I32" s="78">
        <f t="shared" si="2"/>
        <v>4.8617254580945984E-2</v>
      </c>
    </row>
    <row r="33" spans="1:9" ht="16.5" x14ac:dyDescent="0.3">
      <c r="A33" s="37"/>
      <c r="B33" s="34" t="s">
        <v>27</v>
      </c>
      <c r="C33" s="15" t="s">
        <v>180</v>
      </c>
      <c r="D33" s="47">
        <v>1943.8</v>
      </c>
      <c r="E33" s="83">
        <v>2466.6</v>
      </c>
      <c r="F33" s="79">
        <f>D33-E33</f>
        <v>-522.79999999999995</v>
      </c>
      <c r="G33" s="46">
        <v>2258.2349555555556</v>
      </c>
      <c r="H33" s="68">
        <f>AVERAGE(D33:E33)</f>
        <v>2205.1999999999998</v>
      </c>
      <c r="I33" s="72">
        <f t="shared" si="2"/>
        <v>-2.3485136223351272E-2</v>
      </c>
    </row>
    <row r="34" spans="1:9" ht="16.5" x14ac:dyDescent="0.3">
      <c r="A34" s="37"/>
      <c r="B34" s="39" t="s">
        <v>28</v>
      </c>
      <c r="C34" s="15" t="s">
        <v>181</v>
      </c>
      <c r="D34" s="47">
        <v>1161.25</v>
      </c>
      <c r="E34" s="83">
        <v>1051.5999999999999</v>
      </c>
      <c r="F34" s="71">
        <f>D34-E34</f>
        <v>109.65000000000009</v>
      </c>
      <c r="G34" s="46">
        <v>1160.8934999999999</v>
      </c>
      <c r="H34" s="68">
        <f>AVERAGE(D34:E34)</f>
        <v>1106.425</v>
      </c>
      <c r="I34" s="72">
        <f t="shared" si="2"/>
        <v>-4.6919463327169939E-2</v>
      </c>
    </row>
    <row r="35" spans="1:9" ht="16.5" x14ac:dyDescent="0.3">
      <c r="A35" s="37"/>
      <c r="B35" s="34" t="s">
        <v>29</v>
      </c>
      <c r="C35" s="15" t="s">
        <v>182</v>
      </c>
      <c r="D35" s="47">
        <v>1305</v>
      </c>
      <c r="E35" s="83">
        <v>1275</v>
      </c>
      <c r="F35" s="79">
        <f>D35-E35</f>
        <v>30</v>
      </c>
      <c r="G35" s="46">
        <v>1395.4236000000001</v>
      </c>
      <c r="H35" s="68">
        <f>AVERAGE(D35:E35)</f>
        <v>1290</v>
      </c>
      <c r="I35" s="72">
        <f t="shared" si="2"/>
        <v>-7.5549532056072483E-2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1205</v>
      </c>
      <c r="E36" s="83">
        <v>1133.2</v>
      </c>
      <c r="F36" s="71">
        <f>D36-E36</f>
        <v>71.799999999999955</v>
      </c>
      <c r="G36" s="49">
        <v>1289.4733999999999</v>
      </c>
      <c r="H36" s="68">
        <f>AVERAGE(D36:E36)</f>
        <v>1169.0999999999999</v>
      </c>
      <c r="I36" s="80">
        <f t="shared" si="2"/>
        <v>-9.3350820575282878E-2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28135.555555555555</v>
      </c>
      <c r="E38" s="84">
        <v>24700</v>
      </c>
      <c r="F38" s="67">
        <f>D38-E38</f>
        <v>3435.5555555555547</v>
      </c>
      <c r="G38" s="46">
        <v>26003.193222222224</v>
      </c>
      <c r="H38" s="67">
        <f>AVERAGE(D38:E38)</f>
        <v>26417.777777777777</v>
      </c>
      <c r="I38" s="78">
        <f t="shared" si="2"/>
        <v>1.5943601695858303E-2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16366.6</v>
      </c>
      <c r="F39" s="74">
        <f>D39-E39</f>
        <v>-1401.2666666666664</v>
      </c>
      <c r="G39" s="46">
        <v>14990.194888888887</v>
      </c>
      <c r="H39" s="81">
        <f>AVERAGE(D39:E39)</f>
        <v>15665.966666666667</v>
      </c>
      <c r="I39" s="75">
        <f t="shared" si="2"/>
        <v>4.5080920080544047E-2</v>
      </c>
    </row>
    <row r="40" spans="1:9" ht="15.75" customHeight="1" thickBot="1" x14ac:dyDescent="0.25">
      <c r="A40" s="159"/>
      <c r="B40" s="160"/>
      <c r="C40" s="161"/>
      <c r="D40" s="86">
        <f>SUM(D15:D39)</f>
        <v>74785.177777777775</v>
      </c>
      <c r="E40" s="86">
        <f>SUM(E15:E39)</f>
        <v>73886.8</v>
      </c>
      <c r="F40" s="86">
        <f>SUM(F15:F39)</f>
        <v>898.37777777777774</v>
      </c>
      <c r="G40" s="86">
        <f>SUM(G15:G39)</f>
        <v>69469.148400000005</v>
      </c>
      <c r="H40" s="86">
        <f>AVERAGE(D40:E40)</f>
        <v>74335.988888888882</v>
      </c>
      <c r="I40" s="75">
        <f>(H40-G40)/G40</f>
        <v>7.0057580969120903E-2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1542.1934000000001</v>
      </c>
      <c r="F16" s="42">
        <v>2041.5</v>
      </c>
      <c r="G16" s="21">
        <f>(F16-E16)/E16</f>
        <v>0.32376393259107439</v>
      </c>
      <c r="H16" s="42">
        <v>1938.5</v>
      </c>
      <c r="I16" s="21">
        <f>(F16-H16)/H16</f>
        <v>5.3133866391539851E-2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2049.0925999999999</v>
      </c>
      <c r="F17" s="46">
        <v>2697.7</v>
      </c>
      <c r="G17" s="21">
        <f t="shared" ref="G17:G80" si="0">(F17-E17)/E17</f>
        <v>0.31653396239877102</v>
      </c>
      <c r="H17" s="46">
        <v>2934.4</v>
      </c>
      <c r="I17" s="21">
        <f t="shared" ref="I17:I31" si="1">(F17-H17)/H17</f>
        <v>-8.0663849509269442E-2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1583.4194000000002</v>
      </c>
      <c r="F18" s="46">
        <v>2185.6999999999998</v>
      </c>
      <c r="G18" s="21">
        <f t="shared" si="0"/>
        <v>0.38036707141519138</v>
      </c>
      <c r="H18" s="46">
        <v>2231</v>
      </c>
      <c r="I18" s="21">
        <f t="shared" si="1"/>
        <v>-2.030479605558054E-2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733.36599999999999</v>
      </c>
      <c r="F19" s="46">
        <v>837.7</v>
      </c>
      <c r="G19" s="21">
        <f t="shared" si="0"/>
        <v>0.14226729900213544</v>
      </c>
      <c r="H19" s="46">
        <v>870.2</v>
      </c>
      <c r="I19" s="21">
        <f t="shared" si="1"/>
        <v>-3.7347736152608592E-2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3885.5543333333335</v>
      </c>
      <c r="F20" s="46">
        <v>3743.7111111111108</v>
      </c>
      <c r="G20" s="21">
        <f>(F20-E20)/E20</f>
        <v>-3.6505273135773779E-2</v>
      </c>
      <c r="H20" s="46">
        <v>3838.7444444444445</v>
      </c>
      <c r="I20" s="21">
        <f t="shared" si="1"/>
        <v>-2.4756358415801573E-2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1867.5934</v>
      </c>
      <c r="F21" s="46">
        <v>2109</v>
      </c>
      <c r="G21" s="21">
        <f t="shared" si="0"/>
        <v>0.12926079091947959</v>
      </c>
      <c r="H21" s="46">
        <v>2059.4</v>
      </c>
      <c r="I21" s="21">
        <f t="shared" si="1"/>
        <v>2.4084684859667818E-2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1205.7600000000002</v>
      </c>
      <c r="F22" s="46">
        <v>1297.3499999999999</v>
      </c>
      <c r="G22" s="21">
        <f t="shared" si="0"/>
        <v>7.5960390127388269E-2</v>
      </c>
      <c r="H22" s="46">
        <v>1374.9</v>
      </c>
      <c r="I22" s="21">
        <f t="shared" si="1"/>
        <v>-5.6404102116517696E-2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399.54630000000003</v>
      </c>
      <c r="F23" s="46">
        <v>610.70000000000005</v>
      </c>
      <c r="G23" s="21">
        <f t="shared" si="0"/>
        <v>0.52848368261700829</v>
      </c>
      <c r="H23" s="46">
        <v>529.9</v>
      </c>
      <c r="I23" s="21">
        <f t="shared" si="1"/>
        <v>0.15248160030194391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584.02499999999998</v>
      </c>
      <c r="F24" s="46">
        <v>739.4</v>
      </c>
      <c r="G24" s="21">
        <f t="shared" si="0"/>
        <v>0.26604169342065837</v>
      </c>
      <c r="H24" s="46">
        <v>631.15</v>
      </c>
      <c r="I24" s="21">
        <f t="shared" si="1"/>
        <v>0.17151231878317358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572.9</v>
      </c>
      <c r="F25" s="46">
        <v>689.9</v>
      </c>
      <c r="G25" s="21">
        <f t="shared" si="0"/>
        <v>0.2042241228835748</v>
      </c>
      <c r="H25" s="46">
        <v>632.875</v>
      </c>
      <c r="I25" s="21">
        <f t="shared" si="1"/>
        <v>9.010468101915857E-2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526.96</v>
      </c>
      <c r="F26" s="46">
        <v>709</v>
      </c>
      <c r="G26" s="21">
        <f t="shared" si="0"/>
        <v>0.3454531653256413</v>
      </c>
      <c r="H26" s="46">
        <v>627.4</v>
      </c>
      <c r="I26" s="21">
        <f t="shared" si="1"/>
        <v>0.130060567421103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1192.9500000000003</v>
      </c>
      <c r="F27" s="46">
        <v>1747.4</v>
      </c>
      <c r="G27" s="21">
        <f t="shared" si="0"/>
        <v>0.46477220336141473</v>
      </c>
      <c r="H27" s="46">
        <v>1752.4</v>
      </c>
      <c r="I27" s="21">
        <f t="shared" si="1"/>
        <v>-2.8532298561972152E-3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549.5394</v>
      </c>
      <c r="F28" s="46">
        <v>653.20000000000005</v>
      </c>
      <c r="G28" s="21">
        <f t="shared" si="0"/>
        <v>0.18863178873070802</v>
      </c>
      <c r="H28" s="46">
        <v>606.5</v>
      </c>
      <c r="I28" s="21">
        <f t="shared" si="1"/>
        <v>7.6999175597691746E-2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949.27</v>
      </c>
      <c r="F29" s="46">
        <v>1308.6500000000001</v>
      </c>
      <c r="G29" s="21">
        <f t="shared" si="0"/>
        <v>0.37858565002580941</v>
      </c>
      <c r="H29" s="46">
        <v>1386.7750000000001</v>
      </c>
      <c r="I29" s="21">
        <f t="shared" si="1"/>
        <v>-5.6335743000847288E-2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1555.8199999999997</v>
      </c>
      <c r="F30" s="46">
        <v>1348.0833333333335</v>
      </c>
      <c r="G30" s="21">
        <f t="shared" si="0"/>
        <v>-0.13352230120879424</v>
      </c>
      <c r="H30" s="46">
        <v>1327.25</v>
      </c>
      <c r="I30" s="21">
        <f t="shared" si="1"/>
        <v>1.5696615809631557E-2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903.49340000000007</v>
      </c>
      <c r="F31" s="49">
        <v>1381.9</v>
      </c>
      <c r="G31" s="23">
        <f t="shared" si="0"/>
        <v>0.5295075758162705</v>
      </c>
      <c r="H31" s="49">
        <v>1383.1999999999998</v>
      </c>
      <c r="I31" s="23">
        <f t="shared" si="1"/>
        <v>-9.3984962405995322E-4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2270.2516000000001</v>
      </c>
      <c r="F33" s="54">
        <v>2380.625</v>
      </c>
      <c r="G33" s="21">
        <f t="shared" si="0"/>
        <v>4.8617254580945984E-2</v>
      </c>
      <c r="H33" s="54">
        <v>2413.6125000000002</v>
      </c>
      <c r="I33" s="21">
        <f>(F33-H33)/H33</f>
        <v>-1.3667272604861044E-2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2258.2349555555556</v>
      </c>
      <c r="F34" s="46">
        <v>2205.1999999999998</v>
      </c>
      <c r="G34" s="21">
        <f t="shared" si="0"/>
        <v>-2.3485136223351272E-2</v>
      </c>
      <c r="H34" s="46">
        <v>2282.6999999999998</v>
      </c>
      <c r="I34" s="21">
        <f>(F34-H34)/H34</f>
        <v>-3.3951022911464498E-2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1160.8934999999999</v>
      </c>
      <c r="F35" s="46">
        <v>1106.425</v>
      </c>
      <c r="G35" s="21">
        <f t="shared" si="0"/>
        <v>-4.6919463327169939E-2</v>
      </c>
      <c r="H35" s="46">
        <v>1169.0999999999999</v>
      </c>
      <c r="I35" s="21">
        <f>(F35-H35)/H35</f>
        <v>-5.3609614233170781E-2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1395.4236000000001</v>
      </c>
      <c r="F36" s="46">
        <v>1290</v>
      </c>
      <c r="G36" s="21">
        <f t="shared" si="0"/>
        <v>-7.5549532056072483E-2</v>
      </c>
      <c r="H36" s="46">
        <v>1575.35</v>
      </c>
      <c r="I36" s="21">
        <f>(F36-H36)/H36</f>
        <v>-0.18113435109658166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1289.4733999999999</v>
      </c>
      <c r="F37" s="49">
        <v>1169.0999999999999</v>
      </c>
      <c r="G37" s="23">
        <f t="shared" si="0"/>
        <v>-9.3350820575282878E-2</v>
      </c>
      <c r="H37" s="49">
        <v>1182.4000000000001</v>
      </c>
      <c r="I37" s="23">
        <f>(F37-H37)/H37</f>
        <v>-1.1248308525033982E-2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26003.193222222224</v>
      </c>
      <c r="F39" s="46">
        <v>26417.777777777777</v>
      </c>
      <c r="G39" s="21">
        <f t="shared" si="0"/>
        <v>1.5943601695858303E-2</v>
      </c>
      <c r="H39" s="46">
        <v>26667.777777777777</v>
      </c>
      <c r="I39" s="21">
        <f t="shared" ref="I39:I44" si="2">(F39-H39)/H39</f>
        <v>-9.3746093912753636E-3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14990.194888888887</v>
      </c>
      <c r="F40" s="46">
        <v>15665.966666666667</v>
      </c>
      <c r="G40" s="21">
        <f t="shared" si="0"/>
        <v>4.5080920080544047E-2</v>
      </c>
      <c r="H40" s="46">
        <v>15396.522222222222</v>
      </c>
      <c r="I40" s="21">
        <f t="shared" si="2"/>
        <v>1.7500344594414231E-2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10509.75</v>
      </c>
      <c r="F41" s="57">
        <v>10729.75</v>
      </c>
      <c r="G41" s="21">
        <f t="shared" si="0"/>
        <v>2.0932943219391518E-2</v>
      </c>
      <c r="H41" s="57">
        <v>10886</v>
      </c>
      <c r="I41" s="21">
        <f t="shared" si="2"/>
        <v>-1.4353297813705677E-2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6196.52</v>
      </c>
      <c r="F42" s="47">
        <v>5883.2</v>
      </c>
      <c r="G42" s="21">
        <f t="shared" si="0"/>
        <v>-5.0563864878996695E-2</v>
      </c>
      <c r="H42" s="47">
        <v>5883.2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9968.5238095238092</v>
      </c>
      <c r="F43" s="47">
        <v>9966</v>
      </c>
      <c r="G43" s="21">
        <f t="shared" si="0"/>
        <v>-2.5317785983496971E-4</v>
      </c>
      <c r="H43" s="47">
        <v>9966.6666666666661</v>
      </c>
      <c r="I43" s="21">
        <f t="shared" si="2"/>
        <v>-6.6889632106962573E-5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12183.333333333332</v>
      </c>
      <c r="F44" s="50">
        <v>12478.333333333334</v>
      </c>
      <c r="G44" s="31">
        <f t="shared" si="0"/>
        <v>2.421340629274981E-2</v>
      </c>
      <c r="H44" s="50">
        <v>12478.333333333334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6427.8888888888887</v>
      </c>
      <c r="F46" s="43">
        <v>6805.8888888888887</v>
      </c>
      <c r="G46" s="21">
        <f t="shared" si="0"/>
        <v>5.880624362586645E-2</v>
      </c>
      <c r="H46" s="43">
        <v>6694.2222222222226</v>
      </c>
      <c r="I46" s="21">
        <f t="shared" ref="I46:I51" si="3">(F46-H46)/H46</f>
        <v>1.6681051653166818E-2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18374.69337142857</v>
      </c>
      <c r="F49" s="47">
        <v>17803.214250000001</v>
      </c>
      <c r="G49" s="21">
        <f t="shared" si="0"/>
        <v>-3.1101423565368495E-2</v>
      </c>
      <c r="H49" s="47">
        <v>18874.642500000002</v>
      </c>
      <c r="I49" s="21">
        <f t="shared" si="3"/>
        <v>-5.6765485756882589E-2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1968</v>
      </c>
      <c r="F50" s="47">
        <v>2258.3333333333335</v>
      </c>
      <c r="G50" s="21">
        <f t="shared" si="0"/>
        <v>0.1475271002710028</v>
      </c>
      <c r="H50" s="47">
        <v>2258.3333333333335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23944.983333333334</v>
      </c>
      <c r="F51" s="50">
        <v>27496</v>
      </c>
      <c r="G51" s="31">
        <f t="shared" si="0"/>
        <v>0.14829898259830346</v>
      </c>
      <c r="H51" s="50">
        <v>27496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3250</v>
      </c>
      <c r="F53" s="66">
        <v>3750</v>
      </c>
      <c r="G53" s="22">
        <f t="shared" si="0"/>
        <v>0.15384615384615385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3953.8333333333335</v>
      </c>
      <c r="F54" s="70">
        <v>3568.2857142857142</v>
      </c>
      <c r="G54" s="21">
        <f t="shared" si="0"/>
        <v>-9.7512359915934557E-2</v>
      </c>
      <c r="H54" s="70">
        <v>3568.2857142857142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2306.25</v>
      </c>
      <c r="G55" s="21">
        <f t="shared" si="0"/>
        <v>0.12637362637362637</v>
      </c>
      <c r="H55" s="70">
        <v>2306.25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4575</v>
      </c>
      <c r="G56" s="21">
        <f t="shared" si="0"/>
        <v>-0.16818181818181818</v>
      </c>
      <c r="H56" s="70">
        <v>4575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1993</v>
      </c>
      <c r="G57" s="21">
        <f t="shared" si="0"/>
        <v>-5.4890337877889744E-2</v>
      </c>
      <c r="H57" s="105">
        <v>1993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4489.3999999999996</v>
      </c>
      <c r="F58" s="50">
        <v>3704.75</v>
      </c>
      <c r="G58" s="29">
        <f t="shared" si="0"/>
        <v>-0.17477836681961947</v>
      </c>
      <c r="H58" s="50">
        <v>3651.4444444444443</v>
      </c>
      <c r="I58" s="29">
        <f t="shared" si="4"/>
        <v>1.4598484617959435E-2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5280.625</v>
      </c>
      <c r="F59" s="68">
        <v>5050</v>
      </c>
      <c r="G59" s="21">
        <f t="shared" si="0"/>
        <v>-4.3673807551189492E-2</v>
      </c>
      <c r="H59" s="68">
        <v>5087.5</v>
      </c>
      <c r="I59" s="21">
        <f t="shared" si="4"/>
        <v>-7.3710073710073713E-3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4780.5</v>
      </c>
      <c r="F60" s="70">
        <v>4939.5</v>
      </c>
      <c r="G60" s="21">
        <f t="shared" si="0"/>
        <v>3.3260119234389707E-2</v>
      </c>
      <c r="H60" s="70">
        <v>4939.5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19741.5</v>
      </c>
      <c r="F61" s="73">
        <v>20963.75</v>
      </c>
      <c r="G61" s="29">
        <f t="shared" si="0"/>
        <v>6.1912721930957627E-2</v>
      </c>
      <c r="H61" s="73">
        <v>20963.75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6451.5</v>
      </c>
      <c r="F63" s="54">
        <v>6354</v>
      </c>
      <c r="G63" s="21">
        <f t="shared" si="0"/>
        <v>-1.5112764473378284E-2</v>
      </c>
      <c r="H63" s="54">
        <v>6354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12162.5</v>
      </c>
      <c r="F65" s="46">
        <v>10765.833333333334</v>
      </c>
      <c r="G65" s="21">
        <f t="shared" si="0"/>
        <v>-0.11483384720794788</v>
      </c>
      <c r="H65" s="46">
        <v>10765.833333333334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7251.05</v>
      </c>
      <c r="F66" s="46">
        <v>7604.4444444444443</v>
      </c>
      <c r="G66" s="21">
        <f t="shared" si="0"/>
        <v>4.8737002840201646E-2</v>
      </c>
      <c r="H66" s="46">
        <v>7604.4444444444443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3720.3849999999998</v>
      </c>
      <c r="F67" s="46">
        <v>3773.5</v>
      </c>
      <c r="G67" s="21">
        <f t="shared" si="0"/>
        <v>1.4276748239765573E-2</v>
      </c>
      <c r="H67" s="46">
        <v>3773.5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3485.6754285714283</v>
      </c>
      <c r="F68" s="58">
        <v>3567.5</v>
      </c>
      <c r="G68" s="31">
        <f t="shared" si="0"/>
        <v>2.3474523978300178E-2</v>
      </c>
      <c r="H68" s="58">
        <v>3567.5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3630.2035999999998</v>
      </c>
      <c r="F70" s="43">
        <v>3715</v>
      </c>
      <c r="G70" s="21">
        <f t="shared" si="0"/>
        <v>2.3358579667542664E-2</v>
      </c>
      <c r="H70" s="43">
        <v>3715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2661.0768888888888</v>
      </c>
      <c r="F71" s="47">
        <v>2740.375</v>
      </c>
      <c r="G71" s="21">
        <f t="shared" si="0"/>
        <v>2.9799255873520249E-2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1319.4062222222221</v>
      </c>
      <c r="F72" s="47">
        <v>1310</v>
      </c>
      <c r="G72" s="21">
        <f t="shared" si="0"/>
        <v>-7.1291328355111315E-3</v>
      </c>
      <c r="H72" s="47">
        <v>1326.4285714285713</v>
      </c>
      <c r="I72" s="21">
        <f t="shared" si="5"/>
        <v>-1.2385568120624591E-2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2111.1311111111113</v>
      </c>
      <c r="F73" s="47">
        <v>2233.5</v>
      </c>
      <c r="G73" s="21">
        <f t="shared" si="0"/>
        <v>5.7963661396891936E-2</v>
      </c>
      <c r="H73" s="47">
        <v>2233.5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1629.4512</v>
      </c>
      <c r="F74" s="50">
        <v>1583</v>
      </c>
      <c r="G74" s="21">
        <f t="shared" si="0"/>
        <v>-2.8507266741096618E-2</v>
      </c>
      <c r="H74" s="50">
        <v>1583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1448.1111111111111</v>
      </c>
      <c r="F77" s="32">
        <v>1190</v>
      </c>
      <c r="G77" s="21">
        <f t="shared" si="0"/>
        <v>-0.17823985268165424</v>
      </c>
      <c r="H77" s="32">
        <v>1190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847.93999999999994</v>
      </c>
      <c r="F78" s="47">
        <v>772.5</v>
      </c>
      <c r="G78" s="21">
        <f t="shared" si="0"/>
        <v>-8.89685590961624E-2</v>
      </c>
      <c r="H78" s="47">
        <v>772.5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1451.6991111111111</v>
      </c>
      <c r="F79" s="47">
        <v>1500.8</v>
      </c>
      <c r="G79" s="21">
        <f t="shared" si="0"/>
        <v>3.3823048118633715E-2</v>
      </c>
      <c r="H79" s="47">
        <v>1500.8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1783.9</v>
      </c>
      <c r="F80" s="61">
        <v>1949.3</v>
      </c>
      <c r="G80" s="21">
        <f t="shared" si="0"/>
        <v>9.271820169291993E-2</v>
      </c>
      <c r="H80" s="61">
        <v>1952</v>
      </c>
      <c r="I80" s="21">
        <f t="shared" si="6"/>
        <v>-1.3831967213114988E-3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3955.3036000000002</v>
      </c>
      <c r="F82" s="50">
        <v>3944.3</v>
      </c>
      <c r="G82" s="23">
        <f t="shared" si="7"/>
        <v>-2.7819861919069892E-3</v>
      </c>
      <c r="H82" s="50">
        <v>3944.3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4.875" customWidth="1"/>
    <col min="5" max="5" width="12.25" style="28" customWidth="1"/>
    <col min="6" max="6" width="14.625" style="28" customWidth="1"/>
    <col min="7" max="7" width="11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217</v>
      </c>
      <c r="F13" s="166" t="s">
        <v>224</v>
      </c>
      <c r="G13" s="149" t="s">
        <v>196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5</v>
      </c>
      <c r="C16" s="14" t="s">
        <v>85</v>
      </c>
      <c r="D16" s="11" t="s">
        <v>161</v>
      </c>
      <c r="E16" s="42">
        <v>2049.0925999999999</v>
      </c>
      <c r="F16" s="42">
        <v>2697.7</v>
      </c>
      <c r="G16" s="21">
        <f t="shared" ref="G16:G31" si="0">(F16-E16)/E16</f>
        <v>0.31653396239877102</v>
      </c>
      <c r="H16" s="42">
        <v>2934.4</v>
      </c>
      <c r="I16" s="21">
        <f t="shared" ref="I16:I31" si="1">(F16-H16)/H16</f>
        <v>-8.0663849509269442E-2</v>
      </c>
    </row>
    <row r="17" spans="1:9" ht="16.5" x14ac:dyDescent="0.3">
      <c r="A17" s="37"/>
      <c r="B17" s="34" t="s">
        <v>10</v>
      </c>
      <c r="C17" s="15" t="s">
        <v>90</v>
      </c>
      <c r="D17" s="11" t="s">
        <v>161</v>
      </c>
      <c r="E17" s="46">
        <v>1205.7600000000002</v>
      </c>
      <c r="F17" s="46">
        <v>1297.3499999999999</v>
      </c>
      <c r="G17" s="21">
        <f t="shared" si="0"/>
        <v>7.5960390127388269E-2</v>
      </c>
      <c r="H17" s="46">
        <v>1374.9</v>
      </c>
      <c r="I17" s="21">
        <f t="shared" si="1"/>
        <v>-5.6404102116517696E-2</v>
      </c>
    </row>
    <row r="18" spans="1:9" ht="16.5" x14ac:dyDescent="0.3">
      <c r="A18" s="37"/>
      <c r="B18" s="34" t="s">
        <v>17</v>
      </c>
      <c r="C18" s="15" t="s">
        <v>97</v>
      </c>
      <c r="D18" s="11" t="s">
        <v>161</v>
      </c>
      <c r="E18" s="46">
        <v>949.27</v>
      </c>
      <c r="F18" s="46">
        <v>1308.6500000000001</v>
      </c>
      <c r="G18" s="21">
        <f t="shared" si="0"/>
        <v>0.37858565002580941</v>
      </c>
      <c r="H18" s="46">
        <v>1386.7750000000001</v>
      </c>
      <c r="I18" s="21">
        <f t="shared" si="1"/>
        <v>-5.6335743000847288E-2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733.36599999999999</v>
      </c>
      <c r="F19" s="46">
        <v>837.7</v>
      </c>
      <c r="G19" s="21">
        <f t="shared" si="0"/>
        <v>0.14226729900213544</v>
      </c>
      <c r="H19" s="46">
        <v>870.2</v>
      </c>
      <c r="I19" s="21">
        <f t="shared" si="1"/>
        <v>-3.7347736152608592E-2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3885.5543333333335</v>
      </c>
      <c r="F20" s="46">
        <v>3743.7111111111108</v>
      </c>
      <c r="G20" s="21">
        <f t="shared" si="0"/>
        <v>-3.6505273135773779E-2</v>
      </c>
      <c r="H20" s="46">
        <v>3838.7444444444445</v>
      </c>
      <c r="I20" s="21">
        <f t="shared" si="1"/>
        <v>-2.4756358415801573E-2</v>
      </c>
    </row>
    <row r="21" spans="1:9" ht="16.5" x14ac:dyDescent="0.3">
      <c r="A21" s="37"/>
      <c r="B21" s="34" t="s">
        <v>6</v>
      </c>
      <c r="C21" s="15" t="s">
        <v>86</v>
      </c>
      <c r="D21" s="11" t="s">
        <v>161</v>
      </c>
      <c r="E21" s="46">
        <v>1583.4194000000002</v>
      </c>
      <c r="F21" s="46">
        <v>2185.6999999999998</v>
      </c>
      <c r="G21" s="21">
        <f t="shared" si="0"/>
        <v>0.38036707141519138</v>
      </c>
      <c r="H21" s="46">
        <v>2231</v>
      </c>
      <c r="I21" s="21">
        <f t="shared" si="1"/>
        <v>-2.030479605558054E-2</v>
      </c>
    </row>
    <row r="22" spans="1:9" ht="16.5" x14ac:dyDescent="0.3">
      <c r="A22" s="37"/>
      <c r="B22" s="34" t="s">
        <v>15</v>
      </c>
      <c r="C22" s="15" t="s">
        <v>95</v>
      </c>
      <c r="D22" s="11" t="s">
        <v>82</v>
      </c>
      <c r="E22" s="46">
        <v>1192.9500000000003</v>
      </c>
      <c r="F22" s="46">
        <v>1747.4</v>
      </c>
      <c r="G22" s="21">
        <f t="shared" si="0"/>
        <v>0.46477220336141473</v>
      </c>
      <c r="H22" s="46">
        <v>1752.4</v>
      </c>
      <c r="I22" s="21">
        <f t="shared" si="1"/>
        <v>-2.8532298561972152E-3</v>
      </c>
    </row>
    <row r="23" spans="1:9" ht="16.5" x14ac:dyDescent="0.3">
      <c r="A23" s="37"/>
      <c r="B23" s="34" t="s">
        <v>19</v>
      </c>
      <c r="C23" s="15" t="s">
        <v>99</v>
      </c>
      <c r="D23" s="13" t="s">
        <v>161</v>
      </c>
      <c r="E23" s="46">
        <v>903.49340000000007</v>
      </c>
      <c r="F23" s="46">
        <v>1381.9</v>
      </c>
      <c r="G23" s="21">
        <f t="shared" si="0"/>
        <v>0.5295075758162705</v>
      </c>
      <c r="H23" s="46">
        <v>1383.1999999999998</v>
      </c>
      <c r="I23" s="21">
        <f t="shared" si="1"/>
        <v>-9.3984962405995322E-4</v>
      </c>
    </row>
    <row r="24" spans="1:9" ht="16.5" x14ac:dyDescent="0.3">
      <c r="A24" s="37"/>
      <c r="B24" s="34" t="s">
        <v>18</v>
      </c>
      <c r="C24" s="15" t="s">
        <v>98</v>
      </c>
      <c r="D24" s="13" t="s">
        <v>83</v>
      </c>
      <c r="E24" s="46">
        <v>1555.8199999999997</v>
      </c>
      <c r="F24" s="46">
        <v>1348.0833333333335</v>
      </c>
      <c r="G24" s="21">
        <f t="shared" si="0"/>
        <v>-0.13352230120879424</v>
      </c>
      <c r="H24" s="46">
        <v>1327.25</v>
      </c>
      <c r="I24" s="21">
        <f t="shared" si="1"/>
        <v>1.5696615809631557E-2</v>
      </c>
    </row>
    <row r="25" spans="1:9" ht="16.5" x14ac:dyDescent="0.3">
      <c r="A25" s="37"/>
      <c r="B25" s="34" t="s">
        <v>9</v>
      </c>
      <c r="C25" s="15" t="s">
        <v>88</v>
      </c>
      <c r="D25" s="13" t="s">
        <v>161</v>
      </c>
      <c r="E25" s="46">
        <v>1867.5934</v>
      </c>
      <c r="F25" s="46">
        <v>2109</v>
      </c>
      <c r="G25" s="21">
        <f t="shared" si="0"/>
        <v>0.12926079091947959</v>
      </c>
      <c r="H25" s="46">
        <v>2059.4</v>
      </c>
      <c r="I25" s="21">
        <f t="shared" si="1"/>
        <v>2.4084684859667818E-2</v>
      </c>
    </row>
    <row r="26" spans="1:9" ht="16.5" x14ac:dyDescent="0.3">
      <c r="A26" s="37"/>
      <c r="B26" s="34" t="s">
        <v>4</v>
      </c>
      <c r="C26" s="15" t="s">
        <v>84</v>
      </c>
      <c r="D26" s="13" t="s">
        <v>161</v>
      </c>
      <c r="E26" s="46">
        <v>1542.1934000000001</v>
      </c>
      <c r="F26" s="46">
        <v>2041.5</v>
      </c>
      <c r="G26" s="21">
        <f t="shared" si="0"/>
        <v>0.32376393259107439</v>
      </c>
      <c r="H26" s="46">
        <v>1938.5</v>
      </c>
      <c r="I26" s="21">
        <f t="shared" si="1"/>
        <v>5.3133866391539851E-2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549.5394</v>
      </c>
      <c r="F27" s="46">
        <v>653.20000000000005</v>
      </c>
      <c r="G27" s="21">
        <f t="shared" si="0"/>
        <v>0.18863178873070802</v>
      </c>
      <c r="H27" s="46">
        <v>606.5</v>
      </c>
      <c r="I27" s="21">
        <f t="shared" si="1"/>
        <v>7.6999175597691746E-2</v>
      </c>
    </row>
    <row r="28" spans="1:9" ht="16.5" x14ac:dyDescent="0.3">
      <c r="A28" s="37"/>
      <c r="B28" s="34" t="s">
        <v>13</v>
      </c>
      <c r="C28" s="15" t="s">
        <v>93</v>
      </c>
      <c r="D28" s="13" t="s">
        <v>81</v>
      </c>
      <c r="E28" s="46">
        <v>572.9</v>
      </c>
      <c r="F28" s="46">
        <v>689.9</v>
      </c>
      <c r="G28" s="21">
        <f t="shared" si="0"/>
        <v>0.2042241228835748</v>
      </c>
      <c r="H28" s="46">
        <v>632.875</v>
      </c>
      <c r="I28" s="21">
        <f t="shared" si="1"/>
        <v>9.010468101915857E-2</v>
      </c>
    </row>
    <row r="29" spans="1:9" ht="17.25" thickBot="1" x14ac:dyDescent="0.35">
      <c r="A29" s="38"/>
      <c r="B29" s="34" t="s">
        <v>14</v>
      </c>
      <c r="C29" s="15" t="s">
        <v>94</v>
      </c>
      <c r="D29" s="13" t="s">
        <v>81</v>
      </c>
      <c r="E29" s="46">
        <v>526.96</v>
      </c>
      <c r="F29" s="46">
        <v>709</v>
      </c>
      <c r="G29" s="21">
        <f t="shared" si="0"/>
        <v>0.3454531653256413</v>
      </c>
      <c r="H29" s="46">
        <v>627.4</v>
      </c>
      <c r="I29" s="21">
        <f t="shared" si="1"/>
        <v>0.130060567421103</v>
      </c>
    </row>
    <row r="30" spans="1:9" ht="16.5" x14ac:dyDescent="0.3">
      <c r="A30" s="37"/>
      <c r="B30" s="34" t="s">
        <v>11</v>
      </c>
      <c r="C30" s="15" t="s">
        <v>91</v>
      </c>
      <c r="D30" s="13" t="s">
        <v>81</v>
      </c>
      <c r="E30" s="46">
        <v>399.54630000000003</v>
      </c>
      <c r="F30" s="46">
        <v>610.70000000000005</v>
      </c>
      <c r="G30" s="21">
        <f t="shared" si="0"/>
        <v>0.52848368261700829</v>
      </c>
      <c r="H30" s="46">
        <v>529.9</v>
      </c>
      <c r="I30" s="21">
        <f t="shared" si="1"/>
        <v>0.15248160030194391</v>
      </c>
    </row>
    <row r="31" spans="1:9" ht="17.25" thickBot="1" x14ac:dyDescent="0.35">
      <c r="A31" s="38"/>
      <c r="B31" s="36" t="s">
        <v>12</v>
      </c>
      <c r="C31" s="16" t="s">
        <v>92</v>
      </c>
      <c r="D31" s="12" t="s">
        <v>81</v>
      </c>
      <c r="E31" s="49">
        <v>584.02499999999998</v>
      </c>
      <c r="F31" s="49">
        <v>739.4</v>
      </c>
      <c r="G31" s="23">
        <f t="shared" si="0"/>
        <v>0.26604169342065837</v>
      </c>
      <c r="H31" s="49">
        <v>631.15</v>
      </c>
      <c r="I31" s="23">
        <f t="shared" si="1"/>
        <v>0.17151231878317358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20101.48323333334</v>
      </c>
      <c r="F32" s="107">
        <f>SUM(F16:F31)</f>
        <v>24100.894444444446</v>
      </c>
      <c r="G32" s="108">
        <f t="shared" ref="G32" si="2">(F32-E32)/E32</f>
        <v>0.19896100027479921</v>
      </c>
      <c r="H32" s="107">
        <f>SUM(H16:H31)</f>
        <v>24124.59444444445</v>
      </c>
      <c r="I32" s="111">
        <f t="shared" ref="I32" si="3">(F32-H32)/H32</f>
        <v>-9.8239993441473733E-4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1395.4236000000001</v>
      </c>
      <c r="F34" s="54">
        <v>1290</v>
      </c>
      <c r="G34" s="21">
        <f>(F34-E34)/E34</f>
        <v>-7.5549532056072483E-2</v>
      </c>
      <c r="H34" s="54">
        <v>1575.35</v>
      </c>
      <c r="I34" s="21">
        <f>(F34-H34)/H34</f>
        <v>-0.18113435109658166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1160.8934999999999</v>
      </c>
      <c r="F35" s="46">
        <v>1106.425</v>
      </c>
      <c r="G35" s="21">
        <f>(F35-E35)/E35</f>
        <v>-4.6919463327169939E-2</v>
      </c>
      <c r="H35" s="46">
        <v>1169.0999999999999</v>
      </c>
      <c r="I35" s="21">
        <f>(F35-H35)/H35</f>
        <v>-5.3609614233170781E-2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2258.2349555555556</v>
      </c>
      <c r="F36" s="46">
        <v>2205.1999999999998</v>
      </c>
      <c r="G36" s="21">
        <f>(F36-E36)/E36</f>
        <v>-2.3485136223351272E-2</v>
      </c>
      <c r="H36" s="46">
        <v>2282.6999999999998</v>
      </c>
      <c r="I36" s="21">
        <f>(F36-H36)/H36</f>
        <v>-3.3951022911464498E-2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2270.2516000000001</v>
      </c>
      <c r="F37" s="46">
        <v>2380.625</v>
      </c>
      <c r="G37" s="21">
        <f>(F37-E37)/E37</f>
        <v>4.8617254580945984E-2</v>
      </c>
      <c r="H37" s="46">
        <v>2413.6125000000002</v>
      </c>
      <c r="I37" s="21">
        <f>(F37-H37)/H37</f>
        <v>-1.3667272604861044E-2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1289.4733999999999</v>
      </c>
      <c r="F38" s="49">
        <v>1169.0999999999999</v>
      </c>
      <c r="G38" s="23">
        <f>(F38-E38)/E38</f>
        <v>-9.3350820575282878E-2</v>
      </c>
      <c r="H38" s="49">
        <v>1182.4000000000001</v>
      </c>
      <c r="I38" s="23">
        <f>(F38-H38)/H38</f>
        <v>-1.1248308525033982E-2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8374.2770555555544</v>
      </c>
      <c r="F39" s="109">
        <f>SUM(F34:F38)</f>
        <v>8151.35</v>
      </c>
      <c r="G39" s="110">
        <f t="shared" ref="G39" si="4">(F39-E39)/E39</f>
        <v>-2.6620453810715834E-2</v>
      </c>
      <c r="H39" s="109">
        <f>SUM(H34:H38)</f>
        <v>8623.1625000000004</v>
      </c>
      <c r="I39" s="111">
        <f t="shared" ref="I39" si="5">(F39-H39)/H39</f>
        <v>-5.4714555129860995E-2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10509.75</v>
      </c>
      <c r="F41" s="46">
        <v>10729.75</v>
      </c>
      <c r="G41" s="21">
        <f t="shared" ref="G41:G46" si="6">(F41-E41)/E41</f>
        <v>2.0932943219391518E-2</v>
      </c>
      <c r="H41" s="46">
        <v>10886</v>
      </c>
      <c r="I41" s="21">
        <f t="shared" ref="I41:I46" si="7">(F41-H41)/H41</f>
        <v>-1.4353297813705677E-2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26003.193222222224</v>
      </c>
      <c r="F42" s="46">
        <v>26417.777777777777</v>
      </c>
      <c r="G42" s="21">
        <f t="shared" si="6"/>
        <v>1.5943601695858303E-2</v>
      </c>
      <c r="H42" s="46">
        <v>26667.777777777777</v>
      </c>
      <c r="I42" s="21">
        <f t="shared" si="7"/>
        <v>-9.3746093912753636E-3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9968.5238095238092</v>
      </c>
      <c r="F43" s="57">
        <v>9966</v>
      </c>
      <c r="G43" s="21">
        <f t="shared" si="6"/>
        <v>-2.5317785983496971E-4</v>
      </c>
      <c r="H43" s="57">
        <v>9966.6666666666661</v>
      </c>
      <c r="I43" s="21">
        <f t="shared" si="7"/>
        <v>-6.6889632106962573E-5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6196.52</v>
      </c>
      <c r="F44" s="47">
        <v>5883.2</v>
      </c>
      <c r="G44" s="21">
        <f t="shared" si="6"/>
        <v>-5.0563864878996695E-2</v>
      </c>
      <c r="H44" s="47">
        <v>5883.2</v>
      </c>
      <c r="I44" s="21">
        <f t="shared" si="7"/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12183.333333333332</v>
      </c>
      <c r="F45" s="47">
        <v>12478.333333333334</v>
      </c>
      <c r="G45" s="21">
        <f t="shared" si="6"/>
        <v>2.421340629274981E-2</v>
      </c>
      <c r="H45" s="47">
        <v>12478.333333333334</v>
      </c>
      <c r="I45" s="21">
        <f t="shared" si="7"/>
        <v>0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14990.194888888887</v>
      </c>
      <c r="F46" s="50">
        <v>15665.966666666667</v>
      </c>
      <c r="G46" s="31">
        <f t="shared" si="6"/>
        <v>4.5080920080544047E-2</v>
      </c>
      <c r="H46" s="50">
        <v>15396.522222222222</v>
      </c>
      <c r="I46" s="31">
        <f t="shared" si="7"/>
        <v>1.7500344594414231E-2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79851.515253968246</v>
      </c>
      <c r="F47" s="86">
        <f>SUM(F41:F46)</f>
        <v>81141.027777777781</v>
      </c>
      <c r="G47" s="110">
        <f t="shared" ref="G47" si="8">(F47-E47)/E47</f>
        <v>1.6148879826616096E-2</v>
      </c>
      <c r="H47" s="109">
        <f>SUM(H41:H46)</f>
        <v>81278.5</v>
      </c>
      <c r="I47" s="111">
        <f t="shared" ref="I47" si="9">(F47-H47)/H47</f>
        <v>-1.6913725305242959E-3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18374.69337142857</v>
      </c>
      <c r="F49" s="43">
        <v>17803.214250000001</v>
      </c>
      <c r="G49" s="21">
        <f t="shared" ref="G49:G54" si="10">(F49-E49)/E49</f>
        <v>-3.1101423565368495E-2</v>
      </c>
      <c r="H49" s="43">
        <v>18874.642500000002</v>
      </c>
      <c r="I49" s="21">
        <f t="shared" ref="I49:I54" si="11">(F49-H49)/H49</f>
        <v>-5.6765485756882589E-2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6035.1111111111113</v>
      </c>
      <c r="F50" s="47">
        <v>6035.333333333333</v>
      </c>
      <c r="G50" s="21">
        <f t="shared" si="10"/>
        <v>3.6821562707037567E-5</v>
      </c>
      <c r="H50" s="47">
        <v>6035.333333333333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19026.428571428572</v>
      </c>
      <c r="G51" s="21">
        <f t="shared" si="10"/>
        <v>-1.2832034688186136E-2</v>
      </c>
      <c r="H51" s="47">
        <v>19026.428571428572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1968</v>
      </c>
      <c r="F52" s="47">
        <v>2258.3333333333335</v>
      </c>
      <c r="G52" s="21">
        <f t="shared" si="10"/>
        <v>0.1475271002710028</v>
      </c>
      <c r="H52" s="47">
        <v>2258.3333333333335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23944.983333333334</v>
      </c>
      <c r="F53" s="47">
        <v>27496</v>
      </c>
      <c r="G53" s="21">
        <f t="shared" si="10"/>
        <v>0.14829898259830346</v>
      </c>
      <c r="H53" s="47">
        <v>27496</v>
      </c>
      <c r="I53" s="21">
        <f t="shared" si="11"/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6427.8888888888887</v>
      </c>
      <c r="F54" s="50">
        <v>6805.8888888888887</v>
      </c>
      <c r="G54" s="31">
        <f t="shared" si="10"/>
        <v>5.880624362586645E-2</v>
      </c>
      <c r="H54" s="50">
        <v>6694.2222222222226</v>
      </c>
      <c r="I54" s="31">
        <f t="shared" si="11"/>
        <v>1.6681051653166818E-2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76024.426704761907</v>
      </c>
      <c r="F55" s="86">
        <f>SUM(F49:F54)</f>
        <v>79425.198376984132</v>
      </c>
      <c r="G55" s="110">
        <f t="shared" ref="G55" si="12">(F55-E55)/E55</f>
        <v>4.4732618444187654E-2</v>
      </c>
      <c r="H55" s="86">
        <f>SUM(H49:H54)</f>
        <v>80384.959960317472</v>
      </c>
      <c r="I55" s="111">
        <f t="shared" ref="I55" si="13">(F55-H55)/H55</f>
        <v>-1.1939566603095062E-2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54</v>
      </c>
      <c r="C57" s="19" t="s">
        <v>121</v>
      </c>
      <c r="D57" s="20" t="s">
        <v>120</v>
      </c>
      <c r="E57" s="43">
        <v>5280.625</v>
      </c>
      <c r="F57" s="66">
        <v>5050</v>
      </c>
      <c r="G57" s="22">
        <f t="shared" ref="G57:G65" si="14">(F57-E57)/E57</f>
        <v>-4.3673807551189492E-2</v>
      </c>
      <c r="H57" s="66">
        <v>5087.5</v>
      </c>
      <c r="I57" s="22">
        <f t="shared" ref="I57:I65" si="15">(F57-H57)/H57</f>
        <v>-7.3710073710073713E-3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3250</v>
      </c>
      <c r="F58" s="70">
        <v>3750</v>
      </c>
      <c r="G58" s="21">
        <f t="shared" si="14"/>
        <v>0.15384615384615385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3953.8333333333335</v>
      </c>
      <c r="F59" s="70">
        <v>3568.2857142857142</v>
      </c>
      <c r="G59" s="21">
        <f t="shared" si="14"/>
        <v>-9.7512359915934557E-2</v>
      </c>
      <c r="H59" s="70">
        <v>3568.2857142857142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2047.5</v>
      </c>
      <c r="F60" s="70">
        <v>2306.25</v>
      </c>
      <c r="G60" s="21">
        <f t="shared" si="14"/>
        <v>0.12637362637362637</v>
      </c>
      <c r="H60" s="70">
        <v>2306.25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4575</v>
      </c>
      <c r="G61" s="21">
        <f t="shared" si="14"/>
        <v>-0.16818181818181818</v>
      </c>
      <c r="H61" s="105">
        <v>4575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2108.75</v>
      </c>
      <c r="F62" s="73">
        <v>1993</v>
      </c>
      <c r="G62" s="29">
        <f t="shared" si="14"/>
        <v>-5.4890337877889744E-2</v>
      </c>
      <c r="H62" s="73">
        <v>1993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4780.5</v>
      </c>
      <c r="F63" s="68">
        <v>4939.5</v>
      </c>
      <c r="G63" s="21">
        <f t="shared" si="14"/>
        <v>3.3260119234389707E-2</v>
      </c>
      <c r="H63" s="68">
        <v>4939.5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19741.5</v>
      </c>
      <c r="F64" s="70">
        <v>20963.75</v>
      </c>
      <c r="G64" s="21">
        <f t="shared" si="14"/>
        <v>6.1912721930957627E-2</v>
      </c>
      <c r="H64" s="70">
        <v>20963.75</v>
      </c>
      <c r="I64" s="21">
        <f t="shared" si="15"/>
        <v>0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4489.3999999999996</v>
      </c>
      <c r="F65" s="50">
        <v>3704.75</v>
      </c>
      <c r="G65" s="29">
        <f t="shared" si="14"/>
        <v>-0.17477836681961947</v>
      </c>
      <c r="H65" s="50">
        <v>3651.4444444444443</v>
      </c>
      <c r="I65" s="29">
        <f t="shared" si="15"/>
        <v>1.4598484617959435E-2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51152.108333333337</v>
      </c>
      <c r="F66" s="106">
        <f>SUM(F57:F65)</f>
        <v>50850.53571428571</v>
      </c>
      <c r="G66" s="108">
        <f t="shared" ref="G66" si="16">(F66-E66)/E66</f>
        <v>-5.895604870916081E-3</v>
      </c>
      <c r="H66" s="106">
        <f>SUM(H57:H65)</f>
        <v>50834.730158730155</v>
      </c>
      <c r="I66" s="111">
        <f t="shared" ref="I66" si="17">(F66-H66)/H66</f>
        <v>3.1092041811183618E-4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6451.5</v>
      </c>
      <c r="F68" s="54">
        <v>6354</v>
      </c>
      <c r="G68" s="21">
        <f t="shared" ref="G68:G73" si="18">(F68-E68)/E68</f>
        <v>-1.5112764473378284E-2</v>
      </c>
      <c r="H68" s="54">
        <v>6354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46491.857142857145</v>
      </c>
      <c r="G69" s="21">
        <f t="shared" si="18"/>
        <v>-1.1791873639030538E-2</v>
      </c>
      <c r="H69" s="46">
        <v>46491.857142857145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12162.5</v>
      </c>
      <c r="F70" s="46">
        <v>10765.833333333334</v>
      </c>
      <c r="G70" s="21">
        <f t="shared" si="18"/>
        <v>-0.11483384720794788</v>
      </c>
      <c r="H70" s="46">
        <v>10765.833333333334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7251.05</v>
      </c>
      <c r="F71" s="46">
        <v>7604.4444444444443</v>
      </c>
      <c r="G71" s="21">
        <f t="shared" si="18"/>
        <v>4.8737002840201646E-2</v>
      </c>
      <c r="H71" s="46">
        <v>7604.4444444444443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3720.3849999999998</v>
      </c>
      <c r="F72" s="46">
        <v>3773.5</v>
      </c>
      <c r="G72" s="21">
        <f t="shared" si="18"/>
        <v>1.4276748239765573E-2</v>
      </c>
      <c r="H72" s="46">
        <v>3773.5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3485.6754285714283</v>
      </c>
      <c r="F73" s="58">
        <v>3567.5</v>
      </c>
      <c r="G73" s="31">
        <f t="shared" si="18"/>
        <v>2.3474523978300178E-2</v>
      </c>
      <c r="H73" s="58">
        <v>3567.5</v>
      </c>
      <c r="I73" s="31">
        <f t="shared" si="19"/>
        <v>0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80117.735428571425</v>
      </c>
      <c r="F74" s="86">
        <f>SUM(F68:F73)</f>
        <v>78557.134920634926</v>
      </c>
      <c r="G74" s="110">
        <f t="shared" ref="G74" si="20">(F74-E74)/E74</f>
        <v>-1.9478839480277677E-2</v>
      </c>
      <c r="H74" s="86">
        <f>SUM(H68:H73)</f>
        <v>78557.134920634926</v>
      </c>
      <c r="I74" s="111">
        <f t="shared" ref="I74" si="21">(F74-H74)/H74</f>
        <v>0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1319.4062222222221</v>
      </c>
      <c r="F76" s="43">
        <v>1310</v>
      </c>
      <c r="G76" s="21">
        <f>(F76-E76)/E76</f>
        <v>-7.1291328355111315E-3</v>
      </c>
      <c r="H76" s="43">
        <v>1326.4285714285713</v>
      </c>
      <c r="I76" s="21">
        <f>(F76-H76)/H76</f>
        <v>-1.2385568120624591E-2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3630.2035999999998</v>
      </c>
      <c r="F77" s="47">
        <v>3715</v>
      </c>
      <c r="G77" s="21">
        <f>(F77-E77)/E77</f>
        <v>2.3358579667542664E-2</v>
      </c>
      <c r="H77" s="47">
        <v>3715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2661.0768888888888</v>
      </c>
      <c r="F78" s="47">
        <v>2740.375</v>
      </c>
      <c r="G78" s="21">
        <f>(F78-E78)/E78</f>
        <v>2.9799255873520249E-2</v>
      </c>
      <c r="H78" s="47">
        <v>2740.375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2111.1311111111113</v>
      </c>
      <c r="F79" s="47">
        <v>2233.5</v>
      </c>
      <c r="G79" s="21">
        <f>(F79-E79)/E79</f>
        <v>5.7963661396891936E-2</v>
      </c>
      <c r="H79" s="47">
        <v>2233.5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1629.4512</v>
      </c>
      <c r="F80" s="50">
        <v>1583</v>
      </c>
      <c r="G80" s="21">
        <f>(F80-E80)/E80</f>
        <v>-2.8507266741096618E-2</v>
      </c>
      <c r="H80" s="50">
        <v>1583</v>
      </c>
      <c r="I80" s="21">
        <f>(F80-H80)/H80</f>
        <v>0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11351.269022222221</v>
      </c>
      <c r="F81" s="86">
        <f>SUM(F76:F80)</f>
        <v>11581.875</v>
      </c>
      <c r="G81" s="110">
        <f t="shared" ref="G81" si="22">(F81-E81)/E81</f>
        <v>2.0315435862397854E-2</v>
      </c>
      <c r="H81" s="86">
        <f>SUM(H76:H80)</f>
        <v>11598.303571428572</v>
      </c>
      <c r="I81" s="111">
        <f t="shared" ref="I81" si="23">(F81-H81)/H81</f>
        <v>-1.4164633066720935E-3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1783.9</v>
      </c>
      <c r="F83" s="43">
        <v>1949.3</v>
      </c>
      <c r="G83" s="22">
        <f t="shared" ref="G83:G89" si="24">(F83-E83)/E83</f>
        <v>9.271820169291993E-2</v>
      </c>
      <c r="H83" s="43">
        <v>1952</v>
      </c>
      <c r="I83" s="22">
        <f t="shared" ref="I83:I89" si="25">(F83-H83)/H83</f>
        <v>-1.3831967213114988E-3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1456.6666666666667</v>
      </c>
      <c r="G84" s="21">
        <f t="shared" si="24"/>
        <v>-6.6569248254585607E-3</v>
      </c>
      <c r="H84" s="47">
        <v>1456.6666666666667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1448.1111111111111</v>
      </c>
      <c r="F85" s="32">
        <v>1190</v>
      </c>
      <c r="G85" s="21">
        <f t="shared" si="24"/>
        <v>-0.17823985268165424</v>
      </c>
      <c r="H85" s="32">
        <v>1190</v>
      </c>
      <c r="I85" s="21">
        <f t="shared" si="25"/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847.93999999999994</v>
      </c>
      <c r="F86" s="47">
        <v>772.5</v>
      </c>
      <c r="G86" s="21">
        <f t="shared" si="24"/>
        <v>-8.89685590961624E-2</v>
      </c>
      <c r="H86" s="47">
        <v>772.5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1451.6991111111111</v>
      </c>
      <c r="F87" s="61">
        <v>1500.8</v>
      </c>
      <c r="G87" s="21">
        <f t="shared" si="24"/>
        <v>3.3823048118633715E-2</v>
      </c>
      <c r="H87" s="61">
        <v>1500.8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8830</v>
      </c>
      <c r="G88" s="21">
        <f t="shared" si="24"/>
        <v>9.1428571428571435E-3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3955.3036000000002</v>
      </c>
      <c r="F89" s="50">
        <v>3944.3</v>
      </c>
      <c r="G89" s="23">
        <f t="shared" si="24"/>
        <v>-2.7819861919069892E-3</v>
      </c>
      <c r="H89" s="50">
        <v>3944.3</v>
      </c>
      <c r="I89" s="23">
        <f t="shared" si="25"/>
        <v>0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19703.382393650794</v>
      </c>
      <c r="F90" s="86">
        <f>SUM(F83:F89)</f>
        <v>19643.566666666666</v>
      </c>
      <c r="G90" s="120">
        <f t="shared" ref="G90:G91" si="26">(F90-E90)/E90</f>
        <v>-3.0358100852472692E-3</v>
      </c>
      <c r="H90" s="86">
        <f>SUM(H83:H89)</f>
        <v>19646.266666666666</v>
      </c>
      <c r="I90" s="111">
        <f t="shared" ref="I90:I91" si="27">(F90-H90)/H90</f>
        <v>-1.3743069081830956E-4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346676.19742539682</v>
      </c>
      <c r="F91" s="106">
        <f>SUM(F32,F39,F47,F55,F66,F74,F81,F90)</f>
        <v>353451.58290079364</v>
      </c>
      <c r="G91" s="108">
        <f t="shared" si="26"/>
        <v>1.9543843868469947E-2</v>
      </c>
      <c r="H91" s="106">
        <f>SUM(H32,H39,H47,H55,H66,H74,H81,H90)</f>
        <v>355047.65222222224</v>
      </c>
      <c r="I91" s="121">
        <f t="shared" si="27"/>
        <v>-4.4953664992259399E-3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A3" zoomScaleNormal="100" workbookViewId="0">
      <selection activeCell="E44" sqref="E44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9.5" customWidth="1"/>
    <col min="4" max="4" width="11.375" customWidth="1"/>
    <col min="5" max="5" width="13.125" customWidth="1"/>
    <col min="6" max="6" width="11.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2000</v>
      </c>
      <c r="E16" s="135">
        <v>2500</v>
      </c>
      <c r="F16" s="135">
        <v>2500</v>
      </c>
      <c r="G16" s="135">
        <v>2000</v>
      </c>
      <c r="H16" s="136">
        <v>1916</v>
      </c>
      <c r="I16" s="83">
        <v>2183.1999999999998</v>
      </c>
    </row>
    <row r="17" spans="1:9" ht="16.5" x14ac:dyDescent="0.3">
      <c r="A17" s="92"/>
      <c r="B17" s="141" t="s">
        <v>5</v>
      </c>
      <c r="C17" s="15" t="s">
        <v>164</v>
      </c>
      <c r="D17" s="93">
        <v>2250</v>
      </c>
      <c r="E17" s="93">
        <v>4000</v>
      </c>
      <c r="F17" s="93">
        <v>3000</v>
      </c>
      <c r="G17" s="93">
        <v>2250</v>
      </c>
      <c r="H17" s="32">
        <v>2833</v>
      </c>
      <c r="I17" s="83">
        <v>2866.6</v>
      </c>
    </row>
    <row r="18" spans="1:9" ht="16.5" x14ac:dyDescent="0.3">
      <c r="A18" s="92"/>
      <c r="B18" s="141" t="s">
        <v>6</v>
      </c>
      <c r="C18" s="15" t="s">
        <v>165</v>
      </c>
      <c r="D18" s="93">
        <v>2000</v>
      </c>
      <c r="E18" s="93">
        <v>2500</v>
      </c>
      <c r="F18" s="93">
        <v>1500</v>
      </c>
      <c r="G18" s="93">
        <v>2500</v>
      </c>
      <c r="H18" s="32">
        <v>3333</v>
      </c>
      <c r="I18" s="83">
        <v>2366.6</v>
      </c>
    </row>
    <row r="19" spans="1:9" ht="16.5" x14ac:dyDescent="0.3">
      <c r="A19" s="92"/>
      <c r="B19" s="141" t="s">
        <v>7</v>
      </c>
      <c r="C19" s="15" t="s">
        <v>166</v>
      </c>
      <c r="D19" s="93">
        <v>875</v>
      </c>
      <c r="E19" s="93">
        <v>1000</v>
      </c>
      <c r="F19" s="93">
        <v>1000</v>
      </c>
      <c r="G19" s="93">
        <v>1000</v>
      </c>
      <c r="H19" s="32">
        <v>833</v>
      </c>
      <c r="I19" s="83">
        <v>941.6</v>
      </c>
    </row>
    <row r="20" spans="1:9" ht="16.5" x14ac:dyDescent="0.3">
      <c r="A20" s="92"/>
      <c r="B20" s="141" t="s">
        <v>8</v>
      </c>
      <c r="C20" s="15" t="s">
        <v>167</v>
      </c>
      <c r="D20" s="93">
        <v>3000</v>
      </c>
      <c r="E20" s="93">
        <v>4000</v>
      </c>
      <c r="F20" s="93">
        <v>4500</v>
      </c>
      <c r="G20" s="93">
        <v>4500</v>
      </c>
      <c r="H20" s="32">
        <v>3666</v>
      </c>
      <c r="I20" s="83">
        <v>3933.2</v>
      </c>
    </row>
    <row r="21" spans="1:9" ht="16.5" x14ac:dyDescent="0.3">
      <c r="A21" s="92"/>
      <c r="B21" s="141" t="s">
        <v>9</v>
      </c>
      <c r="C21" s="15" t="s">
        <v>168</v>
      </c>
      <c r="D21" s="93">
        <v>1750</v>
      </c>
      <c r="E21" s="93">
        <v>2500</v>
      </c>
      <c r="F21" s="93">
        <v>2500</v>
      </c>
      <c r="G21" s="93">
        <v>2000</v>
      </c>
      <c r="H21" s="32">
        <v>1666</v>
      </c>
      <c r="I21" s="83">
        <v>2083.1999999999998</v>
      </c>
    </row>
    <row r="22" spans="1:9" ht="16.5" x14ac:dyDescent="0.3">
      <c r="A22" s="92"/>
      <c r="B22" s="141" t="s">
        <v>10</v>
      </c>
      <c r="C22" s="15" t="s">
        <v>169</v>
      </c>
      <c r="D22" s="93">
        <v>1000</v>
      </c>
      <c r="E22" s="93">
        <v>1750</v>
      </c>
      <c r="F22" s="93">
        <v>1000</v>
      </c>
      <c r="G22" s="93">
        <v>1375</v>
      </c>
      <c r="H22" s="32">
        <v>1000</v>
      </c>
      <c r="I22" s="83">
        <v>1225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750</v>
      </c>
      <c r="F23" s="93">
        <v>750</v>
      </c>
      <c r="G23" s="93">
        <v>625</v>
      </c>
      <c r="H23" s="32">
        <v>433</v>
      </c>
      <c r="I23" s="83">
        <v>611.6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750</v>
      </c>
      <c r="F24" s="93">
        <v>750</v>
      </c>
      <c r="G24" s="93">
        <v>750</v>
      </c>
      <c r="H24" s="32">
        <v>666</v>
      </c>
      <c r="I24" s="83">
        <v>729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750</v>
      </c>
      <c r="F25" s="93">
        <v>750</v>
      </c>
      <c r="G25" s="93">
        <v>750</v>
      </c>
      <c r="H25" s="32">
        <v>500</v>
      </c>
      <c r="I25" s="83">
        <v>650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750</v>
      </c>
      <c r="F26" s="93">
        <v>750</v>
      </c>
      <c r="G26" s="93">
        <v>750</v>
      </c>
      <c r="H26" s="32">
        <v>666</v>
      </c>
      <c r="I26" s="83">
        <v>683.2</v>
      </c>
    </row>
    <row r="27" spans="1:9" ht="16.5" x14ac:dyDescent="0.3">
      <c r="A27" s="92"/>
      <c r="B27" s="141" t="s">
        <v>15</v>
      </c>
      <c r="C27" s="15" t="s">
        <v>174</v>
      </c>
      <c r="D27" s="93">
        <v>1250</v>
      </c>
      <c r="E27" s="93">
        <v>2000</v>
      </c>
      <c r="F27" s="93">
        <v>1500</v>
      </c>
      <c r="G27" s="93">
        <v>1750</v>
      </c>
      <c r="H27" s="32">
        <v>1500</v>
      </c>
      <c r="I27" s="83">
        <v>1600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750</v>
      </c>
      <c r="F28" s="93">
        <v>500</v>
      </c>
      <c r="G28" s="93">
        <v>625</v>
      </c>
      <c r="H28" s="32">
        <v>583</v>
      </c>
      <c r="I28" s="83">
        <v>591.6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750</v>
      </c>
      <c r="G29" s="93">
        <v>1500</v>
      </c>
      <c r="H29" s="32">
        <v>1500</v>
      </c>
      <c r="I29" s="83">
        <v>1312.5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1500</v>
      </c>
      <c r="G30" s="93">
        <v>1000</v>
      </c>
      <c r="H30" s="32">
        <v>666</v>
      </c>
      <c r="I30" s="83">
        <v>1166.5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1500</v>
      </c>
      <c r="E31" s="49">
        <v>1750</v>
      </c>
      <c r="F31" s="49">
        <v>750</v>
      </c>
      <c r="G31" s="49">
        <v>1500</v>
      </c>
      <c r="H31" s="134">
        <v>1500</v>
      </c>
      <c r="I31" s="85">
        <v>1400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2250</v>
      </c>
      <c r="E33" s="135">
        <v>3000</v>
      </c>
      <c r="F33" s="135">
        <v>2500</v>
      </c>
      <c r="G33" s="135">
        <v>3000</v>
      </c>
      <c r="H33" s="136">
        <v>2000</v>
      </c>
      <c r="I33" s="83">
        <v>2550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93">
        <v>3000</v>
      </c>
      <c r="F34" s="93">
        <v>2500</v>
      </c>
      <c r="G34" s="93">
        <v>3000</v>
      </c>
      <c r="H34" s="32">
        <v>1833</v>
      </c>
      <c r="I34" s="83">
        <v>2466.6</v>
      </c>
    </row>
    <row r="35" spans="1:9" ht="16.5" x14ac:dyDescent="0.3">
      <c r="A35" s="92"/>
      <c r="B35" s="140" t="s">
        <v>28</v>
      </c>
      <c r="C35" s="15" t="s">
        <v>181</v>
      </c>
      <c r="D35" s="93">
        <v>1125</v>
      </c>
      <c r="E35" s="93">
        <v>1000</v>
      </c>
      <c r="F35" s="93">
        <v>1125</v>
      </c>
      <c r="G35" s="93">
        <v>925</v>
      </c>
      <c r="H35" s="32">
        <v>1083</v>
      </c>
      <c r="I35" s="83">
        <v>1051.5999999999999</v>
      </c>
    </row>
    <row r="36" spans="1:9" ht="16.5" x14ac:dyDescent="0.3">
      <c r="A36" s="92"/>
      <c r="B36" s="141" t="s">
        <v>29</v>
      </c>
      <c r="C36" s="15" t="s">
        <v>182</v>
      </c>
      <c r="D36" s="93">
        <v>1250</v>
      </c>
      <c r="E36" s="93">
        <v>1750</v>
      </c>
      <c r="F36" s="93">
        <v>875</v>
      </c>
      <c r="G36" s="93">
        <v>1500</v>
      </c>
      <c r="H36" s="32">
        <v>1000</v>
      </c>
      <c r="I36" s="83">
        <v>1275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1000</v>
      </c>
      <c r="E37" s="137">
        <v>1500</v>
      </c>
      <c r="F37" s="137">
        <v>1500</v>
      </c>
      <c r="G37" s="137">
        <v>1000</v>
      </c>
      <c r="H37" s="138">
        <v>666</v>
      </c>
      <c r="I37" s="83">
        <v>1133.2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27500</v>
      </c>
      <c r="E39" s="42">
        <v>27000</v>
      </c>
      <c r="F39" s="42">
        <v>25000</v>
      </c>
      <c r="G39" s="42">
        <v>20000</v>
      </c>
      <c r="H39" s="136">
        <v>24000</v>
      </c>
      <c r="I39" s="84">
        <v>24700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17500</v>
      </c>
      <c r="E40" s="49">
        <v>17000</v>
      </c>
      <c r="F40" s="49">
        <v>16000</v>
      </c>
      <c r="G40" s="49">
        <v>15000</v>
      </c>
      <c r="H40" s="134">
        <v>16333</v>
      </c>
      <c r="I40" s="85">
        <v>16366.6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21-01-2019</vt:lpstr>
      <vt:lpstr>By Order</vt:lpstr>
      <vt:lpstr>All Stores</vt:lpstr>
      <vt:lpstr>'21-01-2019'!Print_Titles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2019-01-24T10:19:12Z</cp:lastPrinted>
  <dcterms:created xsi:type="dcterms:W3CDTF">2010-10-20T06:23:14Z</dcterms:created>
  <dcterms:modified xsi:type="dcterms:W3CDTF">2019-01-25T10:46:47Z</dcterms:modified>
</cp:coreProperties>
</file>