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4-03-2019" sheetId="9" r:id="rId4"/>
    <sheet name="By Order" sheetId="11" r:id="rId5"/>
    <sheet name="All Stores" sheetId="12" r:id="rId6"/>
  </sheets>
  <definedNames>
    <definedName name="_xlnm.Print_Titles" localSheetId="3">'04-03-2019'!$12:$14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9" i="11"/>
  <c r="G89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69" i="11"/>
  <c r="G69" i="11"/>
  <c r="I68" i="11"/>
  <c r="G68" i="11"/>
  <c r="I73" i="11"/>
  <c r="G73" i="11"/>
  <c r="I72" i="11"/>
  <c r="G72" i="11"/>
  <c r="I71" i="11"/>
  <c r="G71" i="11"/>
  <c r="I70" i="11"/>
  <c r="G70" i="11"/>
  <c r="I64" i="11"/>
  <c r="G64" i="11"/>
  <c r="I58" i="11"/>
  <c r="G58" i="11"/>
  <c r="I63" i="11"/>
  <c r="G63" i="11"/>
  <c r="I65" i="11"/>
  <c r="G65" i="11"/>
  <c r="I62" i="11"/>
  <c r="G62" i="11"/>
  <c r="I61" i="11"/>
  <c r="G61" i="11"/>
  <c r="I57" i="11"/>
  <c r="G57" i="11"/>
  <c r="I60" i="11"/>
  <c r="G60" i="11"/>
  <c r="I59" i="11"/>
  <c r="G59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4" i="11"/>
  <c r="G44" i="11"/>
  <c r="I43" i="11"/>
  <c r="G43" i="11"/>
  <c r="I45" i="11"/>
  <c r="G45" i="11"/>
  <c r="I41" i="11"/>
  <c r="G41" i="11"/>
  <c r="I46" i="11"/>
  <c r="G46" i="11"/>
  <c r="I42" i="11"/>
  <c r="G42" i="11"/>
  <c r="I36" i="11"/>
  <c r="G36" i="11"/>
  <c r="I38" i="11"/>
  <c r="G38" i="11"/>
  <c r="I37" i="11"/>
  <c r="G37" i="11"/>
  <c r="I34" i="11"/>
  <c r="G34" i="11"/>
  <c r="I35" i="11"/>
  <c r="G35" i="11"/>
  <c r="I20" i="11"/>
  <c r="G20" i="11"/>
  <c r="I25" i="11"/>
  <c r="G25" i="11"/>
  <c r="I27" i="11"/>
  <c r="G27" i="11"/>
  <c r="I19" i="11"/>
  <c r="G19" i="11"/>
  <c r="I23" i="11"/>
  <c r="G23" i="11"/>
  <c r="I29" i="11"/>
  <c r="G29" i="11"/>
  <c r="I26" i="11"/>
  <c r="G26" i="11"/>
  <c r="I24" i="11"/>
  <c r="G24" i="11"/>
  <c r="I18" i="11"/>
  <c r="G18" i="11"/>
  <c r="I21" i="11"/>
  <c r="G21" i="11"/>
  <c r="I16" i="11"/>
  <c r="G16" i="11"/>
  <c r="I28" i="11"/>
  <c r="G28" i="11"/>
  <c r="I30" i="11"/>
  <c r="G30" i="11"/>
  <c r="I22" i="11"/>
  <c r="G22" i="11"/>
  <c r="I17" i="11"/>
  <c r="G17" i="11"/>
  <c r="I31" i="11"/>
  <c r="G31" i="11"/>
  <c r="D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<sst xmlns="http://schemas.openxmlformats.org/spreadsheetml/2006/main" count="848" uniqueCount="225">
  <si>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</si>
  <si>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</si>
  <si>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</si>
  <si>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</si>
  <si>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</si>
  <si>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</si>
  <si>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</si>
  <si>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</si>
  <si>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</si>
  <si>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</si>
  <si>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</si>
  <si>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</si>
  <si>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</si>
  <si>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</si>
  <si>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</si>
  <si>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</si>
  <si>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</si>
  <si>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</si>
  <si>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</si>
  <si>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</si>
  <si>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</si>
  <si>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</si>
  <si>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</si>
  <si>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</si>
  <si>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</si>
  <si>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</si>
  <si>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</si>
  <si>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</si>
  <si>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</si>
  <si>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</si>
  <si>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</si>
  <si>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</si>
  <si>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</si>
  <si>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</si>
  <si>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</si>
  <si>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</si>
  <si>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</si>
  <si>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</si>
  <si>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</si>
  <si>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</si>
  <si>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</si>
  <si>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</si>
  <si>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</si>
  <si>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</si>
  <si>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</si>
  <si>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</si>
  <si>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</si>
  <si>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</si>
  <si>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</si>
  <si>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</si>
  <si>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</si>
  <si>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</si>
  <si>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</si>
  <si>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</si>
  <si>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</si>
  <si>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</si>
  <si>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</si>
  <si>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</si>
  <si>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</si>
  <si>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</si>
  <si>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</si>
  <si>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</si>
  <si>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</si>
  <si>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</si>
  <si>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</si>
  <si>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</si>
  <si>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</si>
  <si>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</si>
  <si>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</si>
  <si>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</si>
  <si>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</si>
  <si>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</si>
  <si>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</si>
  <si>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</si>
  <si>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</si>
  <si>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</si>
  <si>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</si>
  <si>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</si>
  <si>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</si>
  <si>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</si>
  <si>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</si>
  <si>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</si>
  <si>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</si>
  <si>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</si>
  <si>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</si>
  <si>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</si>
  <si>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</si>
  <si>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</si>
  <si>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</si>
  <si>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</si>
  <si>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</si>
  <si>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</si>
  <si>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</si>
  <si>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</si>
  <si>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</si>
  <si>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</si>
  <si>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</si>
  <si>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</si>
  <si>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</si>
  <si>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</si>
  <si>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</si>
  <si>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</si>
  <si>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</si>
  <si>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</si>
  <si>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</si>
  <si>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</si>
  <si>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</si>
  <si>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</si>
  <si>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</si>
  <si>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</si>
  <si>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</si>
  <si>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</si>
  <si>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</si>
  <si>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</si>
  <si>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</si>
  <si>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</si>
  <si>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</si>
  <si>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</si>
  <si>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</si>
  <si>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</si>
  <si>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</si>
  <si>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</si>
  <si>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</si>
  <si>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</si>
  <si>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</si>
  <si>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</si>
  <si>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</si>
  <si>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</si>
  <si>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</si>
  <si>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</si>
  <si>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</si>
  <si>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</si>
  <si>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</si>
  <si>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</si>
  <si>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</si>
  <si>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</si>
  <si>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</si>
  <si>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</si>
  <si>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</si>
  <si>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</si>
  <si>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</si>
  <si>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</si>
  <si>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</si>
  <si>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</si>
  <si>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</si>
  <si>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</si>
  <si>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</si>
  <si>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</si>
  <si>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</si>
  <si>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</si>
  <si>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</si>
  <si>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</si>
  <si>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</si>
  <si>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</si>
  <si>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</si>
  <si>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</si>
  <si>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</si>
  <si>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</si>
  <si>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</si>
  <si>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</si>
  <si>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</si>
  <si>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</si>
  <si>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</si>
  <si>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</si>
  <si>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</si>
  <si>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</si>
  <si>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</si>
  <si>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</si>
  <si>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</si>
  <si>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</si>
  <si>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</si>
  <si>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</si>
  <si>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</si>
  <si>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</si>
  <si>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</si>
  <si>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</si>
  <si>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</si>
  <si>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</si>
  <si>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</si>
  <si>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</si>
  <si>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</si>
  <si>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</si>
  <si>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</si>
  <si>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</si>
  <si>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</si>
  <si>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</si>
  <si>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</si>
  <si>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</si>
  <si>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</si>
  <si>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</si>
  <si>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</si>
  <si>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</si>
  <si>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</si>
  <si>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</si>
  <si>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</si>
  <si>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</si>
  <si>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</si>
  <si>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</si>
  <si>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</si>
  <si>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</si>
  <si>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</si>
  <si>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</si>
  <si>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</si>
  <si>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</si>
  <si>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</si>
  <si>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</si>
  <si>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</si>
  <si>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</si>
  <si>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</si>
  <si>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</si>
  <si>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</si>
  <si>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</si>
  <si>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</si>
  <si>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</si>
  <si>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</si>
  <si>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</si>
  <si>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</si>
  <si>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25-02-2019 (ل.ل.)</t>
  </si>
  <si>
    <t>معدل أسعار المحلات والملاحم في 25-02-2019 (ل.ل.)</t>
  </si>
  <si>
    <t>المعدل العام للأسعار في 25-02-2019  (ل.ل.)</t>
  </si>
  <si>
    <t xml:space="preserve"> التاريخ 4 آذار 2019</t>
  </si>
  <si>
    <t>معدل أسعار  السوبرماركات في 04-03-2019 (ل.ل.)</t>
  </si>
  <si>
    <t>معدل الأسعار في آذار 2018 (ل.ل.)</t>
  </si>
  <si>
    <t>معدل أسعار المحلات والملاحم في 04-03-2019 (ل.ل.)</t>
  </si>
  <si>
    <t>المعدل العام للأسعار في 04-03-2019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</si>
</sst>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222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1621.0374999999999</v>
      </c>
      <c r="F15" s="43">
        <v>1858.8</v>
      </c>
      <c r="G15" s="45">
        <f t="shared" ref="G15:G30" si="0">(F15-E15)/E15</f>
        <v>0.14667304118504357</v>
      </c>
      <c r="H15" s="43">
        <v>1568.8</v>
      </c>
      <c r="I15" s="45">
        <f>(F15-H15)/H15</f>
        <v>0.18485466598674147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1850.43325</v>
      </c>
      <c r="F16" s="47">
        <v>1723.8</v>
      </c>
      <c r="G16" s="48">
        <f t="shared" si="0"/>
        <v>-6.8434378813718402E-2</v>
      </c>
      <c r="H16" s="47">
        <v>1918.7</v>
      </c>
      <c r="I16" s="44">
        <f t="shared" ref="I16:I30" si="1">(F16-H16)/H16</f>
        <v>-0.10157919424610418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1850.6585</v>
      </c>
      <c r="F17" s="47">
        <v>2593.8000000000002</v>
      </c>
      <c r="G17" s="48">
        <f t="shared" si="0"/>
        <v>0.4015551761710765</v>
      </c>
      <c r="H17" s="47">
        <v>2443.8000000000002</v>
      </c>
      <c r="I17" s="44">
        <f>(F17-H17)/H17</f>
        <v>6.1379818315737779E-2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678.875</v>
      </c>
      <c r="F18" s="47">
        <v>874.8</v>
      </c>
      <c r="G18" s="48">
        <f t="shared" si="0"/>
        <v>0.28860246731725275</v>
      </c>
      <c r="H18" s="47">
        <v>843.8</v>
      </c>
      <c r="I18" s="44">
        <f t="shared" si="1"/>
        <v>3.6738563640673148E-2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6633.2306547619046</v>
      </c>
      <c r="F19" s="47">
        <v>5249.7777777777774</v>
      </c>
      <c r="G19" s="48">
        <f>(F19-E19)/E19</f>
        <v>-0.20856396362321059</v>
      </c>
      <c r="H19" s="47">
        <v>4526.4444444444443</v>
      </c>
      <c r="I19" s="44">
        <f t="shared" si="1"/>
        <v>0.15980165938435853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1639.6857500000001</v>
      </c>
      <c r="F20" s="47">
        <v>1748.8</v>
      </c>
      <c r="G20" s="48">
        <f t="shared" si="0"/>
        <v>6.654583050441211E-2</v>
      </c>
      <c r="H20" s="47">
        <v>1953.8</v>
      </c>
      <c r="I20" s="44">
        <f t="shared" si="1"/>
        <v>-0.10492373835602416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1220.0625</v>
      </c>
      <c r="F21" s="47">
        <v>1279.8</v>
      </c>
      <c r="G21" s="48">
        <f t="shared" si="0"/>
        <v>4.8962655601659716E-2</v>
      </c>
      <c r="H21" s="47">
        <v>1259.7</v>
      </c>
      <c r="I21" s="44">
        <f t="shared" si="1"/>
        <v>1.5956180042867276E-2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398.71937500000001</v>
      </c>
      <c r="F22" s="47">
        <v>524.79999999999995</v>
      </c>
      <c r="G22" s="48">
        <f t="shared" si="0"/>
        <v>0.31621394119611052</v>
      </c>
      <c r="H22" s="47">
        <v>559.79999999999995</v>
      </c>
      <c r="I22" s="44">
        <f t="shared" si="1"/>
        <v>-6.2522329403358348E-2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582.86874999999998</v>
      </c>
      <c r="F23" s="47">
        <v>619.79999999999995</v>
      </c>
      <c r="G23" s="48">
        <f t="shared" si="0"/>
        <v>6.3361176937346497E-2</v>
      </c>
      <c r="H23" s="47">
        <v>614.79999999999995</v>
      </c>
      <c r="I23" s="44">
        <f t="shared" si="1"/>
        <v>8.1327260897852971E-3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600.73325</v>
      </c>
      <c r="F24" s="47">
        <v>619.79999999999995</v>
      </c>
      <c r="G24" s="48">
        <f t="shared" si="0"/>
        <v>3.1739128806337849E-2</v>
      </c>
      <c r="H24" s="47">
        <v>589.79999999999995</v>
      </c>
      <c r="I24" s="44">
        <f t="shared" si="1"/>
        <v>5.0864699898270603E-2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557.4</v>
      </c>
      <c r="F25" s="47">
        <v>629.79999999999995</v>
      </c>
      <c r="G25" s="48">
        <f t="shared" si="0"/>
        <v>0.12988876928597054</v>
      </c>
      <c r="H25" s="47">
        <v>597.29999999999995</v>
      </c>
      <c r="I25" s="44">
        <f t="shared" si="1"/>
        <v>5.4411518499916295E-2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1361.5664999999999</v>
      </c>
      <c r="F26" s="47">
        <v>2034.8</v>
      </c>
      <c r="G26" s="48">
        <f t="shared" si="0"/>
        <v>0.49445510006305243</v>
      </c>
      <c r="H26" s="47">
        <v>1934.8</v>
      </c>
      <c r="I26" s="44">
        <f t="shared" si="1"/>
        <v>5.168492867479843E-2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600.51649999999995</v>
      </c>
      <c r="F27" s="47">
        <v>629.79999999999995</v>
      </c>
      <c r="G27" s="48">
        <f t="shared" si="0"/>
        <v>4.8763855780815359E-2</v>
      </c>
      <c r="H27" s="47">
        <v>614.79999999999995</v>
      </c>
      <c r="I27" s="44">
        <f t="shared" si="1"/>
        <v>2.4398178269355891E-2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959.68124999999998</v>
      </c>
      <c r="F28" s="47">
        <v>1354.8</v>
      </c>
      <c r="G28" s="48">
        <f t="shared" si="0"/>
        <v>0.41171873473614284</v>
      </c>
      <c r="H28" s="47">
        <v>1274.7</v>
      </c>
      <c r="I28" s="44">
        <f t="shared" si="1"/>
        <v>6.2838314897622899E-2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1531.1937499999999</v>
      </c>
      <c r="F29" s="47">
        <v>1476.2333333333331</v>
      </c>
      <c r="G29" s="48">
        <f t="shared" si="0"/>
        <v>-3.5893835555864041E-2</v>
      </c>
      <c r="H29" s="47">
        <v>1492.9</v>
      </c>
      <c r="I29" s="44">
        <f t="shared" si="1"/>
        <v>-1.1163953825887179E-2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846.55824999999993</v>
      </c>
      <c r="F30" s="50">
        <v>1227.8</v>
      </c>
      <c r="G30" s="51">
        <f t="shared" si="0"/>
        <v>0.45034319847452914</v>
      </c>
      <c r="H30" s="50">
        <v>1279.8</v>
      </c>
      <c r="I30" s="56">
        <f t="shared" si="1"/>
        <v>-4.063134864822629E-2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43">
        <v>2117.5</v>
      </c>
      <c r="G32" s="45">
        <f>(F32-E32)/E32</f>
        <v>-0.13423966617426342</v>
      </c>
      <c r="H32" s="43">
        <v>2156.25</v>
      </c>
      <c r="I32" s="44">
        <f>(F32-H32)/H32</f>
        <v>-1.7971014492753623E-2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47">
        <v>1968.8</v>
      </c>
      <c r="G33" s="48">
        <f>(F33-E33)/E33</f>
        <v>-0.21089650601862767</v>
      </c>
      <c r="H33" s="47">
        <v>2074.8000000000002</v>
      </c>
      <c r="I33" s="44">
        <f>(F33-H33)/H33</f>
        <v>-5.108926161557751E-2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47">
        <v>1555</v>
      </c>
      <c r="G34" s="48">
        <f>(F34-E34)/E34</f>
        <v>0.24640955895938033</v>
      </c>
      <c r="H34" s="47">
        <v>1287.5</v>
      </c>
      <c r="I34" s="44">
        <f>(F34-H34)/H34</f>
        <v>0.20776699029126214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47">
        <v>1767.5</v>
      </c>
      <c r="G35" s="48">
        <f>(F35-E35)/E35</f>
        <v>8.3357378146429156E-2</v>
      </c>
      <c r="H35" s="47">
        <v>1518.75</v>
      </c>
      <c r="I35" s="44">
        <f>(F35-H35)/H35</f>
        <v>0.16378600823045267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50">
        <v>1044.7</v>
      </c>
      <c r="G36" s="51">
        <f>(F36-E36)/E36</f>
        <v>-0.19032764333184787</v>
      </c>
      <c r="H36" s="50">
        <v>1003.8</v>
      </c>
      <c r="I36" s="56">
        <f>(F36-H36)/H36</f>
        <v>4.0745168360231211E-2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26452.725083333331</v>
      </c>
      <c r="F38" s="43">
        <v>27641.111111111109</v>
      </c>
      <c r="G38" s="45">
        <f t="shared" ref="G38:G43" si="2">(F38-E38)/E38</f>
        <v>4.4924899950157762E-2</v>
      </c>
      <c r="H38" s="43">
        <v>28135.555555555555</v>
      </c>
      <c r="I38" s="44">
        <f t="shared" ref="I38:I43" si="3">(F38-H38)/H38</f>
        <v>-1.7573651370349924E-2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15113.193055555555</v>
      </c>
      <c r="F39" s="57">
        <v>14965.333333333334</v>
      </c>
      <c r="G39" s="48">
        <f t="shared" si="2"/>
        <v>-9.783486631759054E-3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10068</v>
      </c>
      <c r="F40" s="57">
        <v>10247.875</v>
      </c>
      <c r="G40" s="48">
        <f t="shared" si="2"/>
        <v>1.7866011124354389E-2</v>
      </c>
      <c r="H40" s="57">
        <v>11147.875</v>
      </c>
      <c r="I40" s="44">
        <f t="shared" si="3"/>
        <v>-8.0732875099514476E-2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5778.2</v>
      </c>
      <c r="F41" s="47">
        <v>5540</v>
      </c>
      <c r="G41" s="48">
        <f t="shared" si="2"/>
        <v>-4.1223910560382097E-2</v>
      </c>
      <c r="H41" s="47">
        <v>5490</v>
      </c>
      <c r="I41" s="44">
        <f t="shared" si="3"/>
        <v>9.1074681238615673E-3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9966.6666666666661</v>
      </c>
      <c r="I42" s="44">
        <f t="shared" si="3"/>
        <v>-6.6889632106962573E-5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12135.416666666666</v>
      </c>
      <c r="F43" s="50">
        <v>12716.666666666666</v>
      </c>
      <c r="G43" s="51">
        <f t="shared" si="2"/>
        <v>4.7896995708154512E-2</v>
      </c>
      <c r="H43" s="50">
        <v>12658.333333333334</v>
      </c>
      <c r="I43" s="59">
        <f t="shared" si="3"/>
        <v>4.6082949308754798E-3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5502.0833333333339</v>
      </c>
      <c r="F45" s="43">
        <v>6580.8888888888887</v>
      </c>
      <c r="G45" s="45">
        <f t="shared" ref="G45:G50" si="4">(F45-E45)/E45</f>
        <v>0.19607219487567823</v>
      </c>
      <c r="H45" s="43">
        <v>6580.8888888888887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19342.448642857144</v>
      </c>
      <c r="F48" s="47">
        <v>19130.892749999999</v>
      </c>
      <c r="G48" s="48">
        <f t="shared" si="4"/>
        <v>-1.093738940520691E-2</v>
      </c>
      <c r="H48" s="47">
        <v>17618.84</v>
      </c>
      <c r="I48" s="87">
        <f t="shared" si="5"/>
        <v>8.582022142206859E-2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2220.8928571428569</v>
      </c>
      <c r="F49" s="47">
        <v>2241.6666666666665</v>
      </c>
      <c r="G49" s="48">
        <f t="shared" si="4"/>
        <v>9.35380986840347E-3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24625.833333333332</v>
      </c>
      <c r="F50" s="50">
        <v>27836</v>
      </c>
      <c r="G50" s="56">
        <f t="shared" si="4"/>
        <v>0.13035768671110967</v>
      </c>
      <c r="H50" s="50">
        <v>27486</v>
      </c>
      <c r="I50" s="59">
        <f t="shared" si="5"/>
        <v>1.2733755366368333E-2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3625</v>
      </c>
      <c r="F52" s="66">
        <v>3750</v>
      </c>
      <c r="G52" s="45">
        <f t="shared" ref="G52:G60" si="6">(F52-E52)/E52</f>
        <v>3.4482758620689655E-2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3582.5714285714284</v>
      </c>
      <c r="G53" s="48">
        <f t="shared" si="6"/>
        <v>-9.2560428426689864E-2</v>
      </c>
      <c r="H53" s="70">
        <v>3582.5714285714284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2256.25</v>
      </c>
      <c r="G54" s="48">
        <f t="shared" si="6"/>
        <v>0.10195360195360195</v>
      </c>
      <c r="H54" s="70">
        <v>2306.25</v>
      </c>
      <c r="I54" s="87">
        <f t="shared" si="7"/>
        <v>-2.1680216802168022E-2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2078.4375</v>
      </c>
      <c r="F56" s="105">
        <v>2026</v>
      </c>
      <c r="G56" s="55">
        <f t="shared" si="6"/>
        <v>-2.5229288828747556E-2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4451.208333333333</v>
      </c>
      <c r="F57" s="50">
        <v>4349.125</v>
      </c>
      <c r="G57" s="51">
        <f t="shared" si="6"/>
        <v>-2.2933847550758623E-2</v>
      </c>
      <c r="H57" s="50">
        <v>4335.5555555555557</v>
      </c>
      <c r="I57" s="126">
        <f t="shared" si="7"/>
        <v>3.1298052280881367E-3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5130.46875</v>
      </c>
      <c r="F58" s="68">
        <v>5025</v>
      </c>
      <c r="G58" s="44">
        <f t="shared" si="6"/>
        <v>-2.055733211512106E-2</v>
      </c>
      <c r="H58" s="68">
        <v>5025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4930</v>
      </c>
      <c r="F59" s="70">
        <v>4839.5</v>
      </c>
      <c r="G59" s="48">
        <f t="shared" si="6"/>
        <v>-1.8356997971602434E-2</v>
      </c>
      <c r="H59" s="70">
        <v>4939.5</v>
      </c>
      <c r="I59" s="44">
        <f t="shared" si="7"/>
        <v>-2.0244964065188786E-2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20089.84375</v>
      </c>
      <c r="F60" s="73">
        <v>20963.75</v>
      </c>
      <c r="G60" s="51">
        <f t="shared" si="6"/>
        <v>4.3499902780478321E-2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6487.75</v>
      </c>
      <c r="F62" s="54">
        <v>6354</v>
      </c>
      <c r="G62" s="45">
        <f t="shared" ref="G62:G67" si="8">(F62-E62)/E62</f>
        <v>-2.0615775885322339E-2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10748.333333333334</v>
      </c>
      <c r="G64" s="48">
        <f t="shared" si="8"/>
        <v>-0.15691080824917472</v>
      </c>
      <c r="H64" s="46">
        <v>10748.333333333334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7471.9111111111115</v>
      </c>
      <c r="F65" s="46">
        <v>7560</v>
      </c>
      <c r="G65" s="48">
        <f t="shared" si="8"/>
        <v>1.1789338440856965E-2</v>
      </c>
      <c r="H65" s="46">
        <v>7511.25</v>
      </c>
      <c r="I65" s="87">
        <f t="shared" si="9"/>
        <v>6.4902646030953566E-3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3852.5111111111109</v>
      </c>
      <c r="F66" s="46">
        <v>3770.5</v>
      </c>
      <c r="G66" s="48">
        <f t="shared" si="8"/>
        <v>-2.1287702681656369E-2</v>
      </c>
      <c r="H66" s="46">
        <v>3900.625</v>
      </c>
      <c r="I66" s="87">
        <f t="shared" si="9"/>
        <v>-3.3360038455375739E-2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3438.6547619047619</v>
      </c>
      <c r="F67" s="58">
        <v>3300.8333333333335</v>
      </c>
      <c r="G67" s="51">
        <f t="shared" si="8"/>
        <v>-4.0080042375375158E-2</v>
      </c>
      <c r="H67" s="58">
        <v>3387.5</v>
      </c>
      <c r="I67" s="88">
        <f t="shared" si="9"/>
        <v>-2.5584255842558381E-2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3655.85</v>
      </c>
      <c r="F69" s="43">
        <v>3701.1111111111113</v>
      </c>
      <c r="G69" s="45">
        <f>(F69-E69)/E69</f>
        <v>1.2380461756120028E-2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2727.6111111111113</v>
      </c>
      <c r="F70" s="47">
        <v>2740.375</v>
      </c>
      <c r="G70" s="48">
        <f>(F70-E70)/E70</f>
        <v>4.679511986475678E-3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2039.375</v>
      </c>
      <c r="F72" s="47">
        <v>2233.5</v>
      </c>
      <c r="G72" s="48">
        <f>(F72-E72)/E72</f>
        <v>9.5188476861783639E-2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1684.6833333333334</v>
      </c>
      <c r="F73" s="50">
        <v>1589</v>
      </c>
      <c r="G73" s="48">
        <f>(F73-E73)/E73</f>
        <v>-5.6796034863129605E-2</v>
      </c>
      <c r="H73" s="50">
        <v>1548.8888888888889</v>
      </c>
      <c r="I73" s="59">
        <f>(F73-H73)/H73</f>
        <v>2.5896700143472007E-2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1433.6666666666667</v>
      </c>
      <c r="F76" s="32">
        <v>1196.6666666666667</v>
      </c>
      <c r="G76" s="48">
        <f t="shared" si="10"/>
        <v>-0.1653103929318763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823.94444444444446</v>
      </c>
      <c r="F77" s="47">
        <v>864.75</v>
      </c>
      <c r="G77" s="48">
        <f t="shared" si="10"/>
        <v>4.9524644326073751E-2</v>
      </c>
      <c r="H77" s="47">
        <v>834.75</v>
      </c>
      <c r="I77" s="44">
        <f t="shared" si="11"/>
        <v>3.5938903863432167E-2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1492.4250000000002</v>
      </c>
      <c r="F78" s="47">
        <v>1500.8</v>
      </c>
      <c r="G78" s="48">
        <f t="shared" si="10"/>
        <v>5.611672278338792E-3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1931.8222222222221</v>
      </c>
      <c r="F79" s="61">
        <v>1915.3</v>
      </c>
      <c r="G79" s="48">
        <f t="shared" si="10"/>
        <v>-8.5526618506418326E-3</v>
      </c>
      <c r="H79" s="61">
        <v>1915.3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8375</v>
      </c>
      <c r="F80" s="61">
        <v>8830</v>
      </c>
      <c r="G80" s="48">
        <f t="shared" si="10"/>
        <v>5.4328358208955221E-2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3980.45</v>
      </c>
      <c r="F81" s="50">
        <v>3919.3</v>
      </c>
      <c r="G81" s="51">
        <f t="shared" si="10"/>
        <v>-1.536258463239072E-2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222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1621.0374999999999</v>
      </c>
      <c r="F15" s="83">
        <v>2150</v>
      </c>
      <c r="G15" s="44">
        <f>(F15-E15)/E15</f>
        <v>0.32631108163753159</v>
      </c>
      <c r="H15" s="83">
        <v>1683.2660000000001</v>
      </c>
      <c r="I15" s="127">
        <f>(F15-H15)/H15</f>
        <v>0.27727881392483417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1850.43325</v>
      </c>
      <c r="F16" s="83">
        <v>1891.6</v>
      </c>
      <c r="G16" s="48">
        <f t="shared" ref="G16:G39" si="0">(F16-E16)/E16</f>
        <v>2.2247087269967648E-2</v>
      </c>
      <c r="H16" s="83">
        <v>1933.3340000000001</v>
      </c>
      <c r="I16" s="48">
        <f>(F16-H16)/H16</f>
        <v>-2.1586544280502051E-2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1850.6585</v>
      </c>
      <c r="F17" s="83">
        <v>2800</v>
      </c>
      <c r="G17" s="48">
        <f t="shared" si="0"/>
        <v>0.5129749762044159</v>
      </c>
      <c r="H17" s="83">
        <v>2733.2660000000001</v>
      </c>
      <c r="I17" s="48">
        <f t="shared" ref="I17:I29" si="1">(F17-H17)/H17</f>
        <v>2.441547950327554E-2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678.875</v>
      </c>
      <c r="F18" s="83">
        <v>1150</v>
      </c>
      <c r="G18" s="48">
        <f t="shared" si="0"/>
        <v>0.69397900939053581</v>
      </c>
      <c r="H18" s="83">
        <v>841.6</v>
      </c>
      <c r="I18" s="48">
        <f t="shared" si="1"/>
        <v>0.36644486692015205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6633.2306547619046</v>
      </c>
      <c r="F19" s="83">
        <v>7166.6</v>
      </c>
      <c r="G19" s="48">
        <f t="shared" si="0"/>
        <v>8.0408683641235559E-2</v>
      </c>
      <c r="H19" s="83">
        <v>6300</v>
      </c>
      <c r="I19" s="48">
        <f t="shared" si="1"/>
        <v>0.13755555555555563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1639.6857500000001</v>
      </c>
      <c r="F20" s="83">
        <v>1800</v>
      </c>
      <c r="G20" s="48">
        <f t="shared" si="0"/>
        <v>9.7771325999509287E-2</v>
      </c>
      <c r="H20" s="83">
        <v>1908.2660000000001</v>
      </c>
      <c r="I20" s="48">
        <f t="shared" si="1"/>
        <v>-5.6735276947763084E-2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1220.0625</v>
      </c>
      <c r="F21" s="83">
        <v>1375</v>
      </c>
      <c r="G21" s="48">
        <f t="shared" si="0"/>
        <v>0.12699144511039392</v>
      </c>
      <c r="H21" s="83">
        <v>1291.6659999999999</v>
      </c>
      <c r="I21" s="48">
        <f t="shared" si="1"/>
        <v>6.4516678460221188E-2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398.71937500000001</v>
      </c>
      <c r="F22" s="83">
        <v>455</v>
      </c>
      <c r="G22" s="48">
        <f t="shared" si="0"/>
        <v>0.14115347416964621</v>
      </c>
      <c r="H22" s="83">
        <v>423.334</v>
      </c>
      <c r="I22" s="48">
        <f t="shared" si="1"/>
        <v>7.4801457005579511E-2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582.86874999999998</v>
      </c>
      <c r="F23" s="83">
        <v>525</v>
      </c>
      <c r="G23" s="48">
        <f t="shared" si="0"/>
        <v>-9.9282642962073328E-2</v>
      </c>
      <c r="H23" s="83">
        <v>462.5</v>
      </c>
      <c r="I23" s="48">
        <f t="shared" si="1"/>
        <v>0.13513513513513514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600.73325</v>
      </c>
      <c r="F24" s="83">
        <v>520</v>
      </c>
      <c r="G24" s="48">
        <f t="shared" si="0"/>
        <v>-0.13439117944611856</v>
      </c>
      <c r="H24" s="83">
        <v>435</v>
      </c>
      <c r="I24" s="48">
        <f t="shared" si="1"/>
        <v>0.19540229885057472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557.4</v>
      </c>
      <c r="F25" s="83">
        <v>550</v>
      </c>
      <c r="G25" s="48">
        <f t="shared" si="0"/>
        <v>-1.3275923932543914E-2</v>
      </c>
      <c r="H25" s="83">
        <v>423.334</v>
      </c>
      <c r="I25" s="48">
        <f t="shared" si="1"/>
        <v>0.29921055242432687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1361.5664999999999</v>
      </c>
      <c r="F26" s="83">
        <v>1550</v>
      </c>
      <c r="G26" s="48">
        <f t="shared" si="0"/>
        <v>0.13839463588447579</v>
      </c>
      <c r="H26" s="83">
        <v>1441.6659999999999</v>
      </c>
      <c r="I26" s="48">
        <f t="shared" si="1"/>
        <v>7.5145005847401594E-2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600.51649999999995</v>
      </c>
      <c r="F27" s="83">
        <v>500</v>
      </c>
      <c r="G27" s="48">
        <f t="shared" si="0"/>
        <v>-0.16738341078055299</v>
      </c>
      <c r="H27" s="83">
        <v>485</v>
      </c>
      <c r="I27" s="48">
        <f t="shared" si="1"/>
        <v>3.0927835051546393E-2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959.68124999999998</v>
      </c>
      <c r="F28" s="83">
        <v>1604</v>
      </c>
      <c r="G28" s="48">
        <f t="shared" si="0"/>
        <v>0.67138828647532711</v>
      </c>
      <c r="H28" s="83">
        <v>1375</v>
      </c>
      <c r="I28" s="48">
        <f t="shared" si="1"/>
        <v>0.16654545454545455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1531.1937499999999</v>
      </c>
      <c r="F29" s="83">
        <v>1291.5</v>
      </c>
      <c r="G29" s="48">
        <f t="shared" si="0"/>
        <v>-0.15654044434285336</v>
      </c>
      <c r="H29" s="83">
        <v>1108.2</v>
      </c>
      <c r="I29" s="48">
        <f t="shared" si="1"/>
        <v>0.16540335679480234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846.55824999999993</v>
      </c>
      <c r="F30" s="95">
        <v>1383.2</v>
      </c>
      <c r="G30" s="51">
        <f t="shared" si="0"/>
        <v>0.63391001150836357</v>
      </c>
      <c r="H30" s="95">
        <v>1249.866</v>
      </c>
      <c r="I30" s="51">
        <f>(F30-H30)/H30</f>
        <v>0.10667863594977386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83">
        <v>2550</v>
      </c>
      <c r="G32" s="44">
        <f t="shared" si="0"/>
        <v>4.2592137546931884E-2</v>
      </c>
      <c r="H32" s="83">
        <v>2433.3339999999998</v>
      </c>
      <c r="I32" s="45">
        <f>(F32-H32)/H32</f>
        <v>4.7944918371255314E-2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83">
        <v>2450</v>
      </c>
      <c r="G33" s="48">
        <f t="shared" si="0"/>
        <v>-1.8029479757028517E-2</v>
      </c>
      <c r="H33" s="83">
        <v>2383.3339999999998</v>
      </c>
      <c r="I33" s="48">
        <f>(F33-H33)/H33</f>
        <v>2.7971740427485268E-2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83">
        <v>1361.6</v>
      </c>
      <c r="G34" s="48">
        <f t="shared" si="0"/>
        <v>9.1389874906168567E-2</v>
      </c>
      <c r="H34" s="83">
        <v>1229.2</v>
      </c>
      <c r="I34" s="48">
        <f>(F34-H34)/H34</f>
        <v>0.10771233322486158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83">
        <v>1616.6</v>
      </c>
      <c r="G35" s="48">
        <f t="shared" si="0"/>
        <v>-9.134066471560242E-3</v>
      </c>
      <c r="H35" s="83">
        <v>1366.5340000000001</v>
      </c>
      <c r="I35" s="48">
        <f>(F35-H35)/H35</f>
        <v>0.18299288565085084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83">
        <v>1025</v>
      </c>
      <c r="G36" s="55">
        <f t="shared" si="0"/>
        <v>-0.2055957063416714</v>
      </c>
      <c r="H36" s="83">
        <v>1015.7</v>
      </c>
      <c r="I36" s="48">
        <f>(F36-H36)/H36</f>
        <v>9.1562469233040806E-3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26452.725083333331</v>
      </c>
      <c r="F38" s="84">
        <v>25466.6</v>
      </c>
      <c r="G38" s="45">
        <f t="shared" si="0"/>
        <v>-3.727877109926362E-2</v>
      </c>
      <c r="H38" s="84">
        <v>25266.6</v>
      </c>
      <c r="I38" s="45">
        <f>(F38-H38)/H38</f>
        <v>7.9155881677788077E-3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15113.193055555555</v>
      </c>
      <c r="F39" s="85">
        <v>16166.6</v>
      </c>
      <c r="G39" s="51">
        <f t="shared" si="0"/>
        <v>6.9701150549202853E-2</v>
      </c>
      <c r="H39" s="85">
        <v>15766.6</v>
      </c>
      <c r="I39" s="51">
        <f>(F39-H39)/H39</f>
        <v>2.5370086131442416E-2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222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1858.8</v>
      </c>
      <c r="E15" s="83">
        <v>2150</v>
      </c>
      <c r="F15" s="67">
        <f t="shared" ref="F15:F30" si="0">D15-E15</f>
        <v>-291.20000000000005</v>
      </c>
      <c r="G15" s="42">
        <v>1621.0374999999999</v>
      </c>
      <c r="H15" s="66">
        <f>AVERAGE(D15:E15)</f>
        <v>2004.4</v>
      </c>
      <c r="I15" s="69">
        <f>(H15-G15)/G15</f>
        <v>0.23649206141128765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1723.8</v>
      </c>
      <c r="E16" s="83">
        <v>1891.6</v>
      </c>
      <c r="F16" s="71">
        <f t="shared" si="0"/>
        <v>-167.79999999999995</v>
      </c>
      <c r="G16" s="46">
        <v>1850.43325</v>
      </c>
      <c r="H16" s="68">
        <f t="shared" ref="H16:H30" si="1">AVERAGE(D16:E16)</f>
        <v>1807.6999999999998</v>
      </c>
      <c r="I16" s="72">
        <f t="shared" ref="I16:I39" si="2">(H16-G16)/G16</f>
        <v>-2.3093645771875438E-2</v>
      </c>
    </row>
    <row r="17" spans="1:9" ht="16.5" x14ac:dyDescent="0.3">
      <c r="A17" s="37"/>
      <c r="B17" s="34" t="s">
        <v>6</v>
      </c>
      <c r="C17" s="15" t="s">
        <v>165</v>
      </c>
      <c r="D17" s="47">
        <v>2593.8000000000002</v>
      </c>
      <c r="E17" s="83">
        <v>2800</v>
      </c>
      <c r="F17" s="71">
        <f t="shared" si="0"/>
        <v>-206.19999999999982</v>
      </c>
      <c r="G17" s="46">
        <v>1850.6585</v>
      </c>
      <c r="H17" s="68">
        <f t="shared" si="1"/>
        <v>2696.9</v>
      </c>
      <c r="I17" s="72">
        <f t="shared" si="2"/>
        <v>0.4572650761877462</v>
      </c>
    </row>
    <row r="18" spans="1:9" ht="16.5" x14ac:dyDescent="0.3">
      <c r="A18" s="37"/>
      <c r="B18" s="34" t="s">
        <v>7</v>
      </c>
      <c r="C18" s="15" t="s">
        <v>166</v>
      </c>
      <c r="D18" s="47">
        <v>874.8</v>
      </c>
      <c r="E18" s="83">
        <v>1150</v>
      </c>
      <c r="F18" s="71">
        <f t="shared" si="0"/>
        <v>-275.20000000000005</v>
      </c>
      <c r="G18" s="46">
        <v>678.875</v>
      </c>
      <c r="H18" s="68">
        <f t="shared" si="1"/>
        <v>1012.4</v>
      </c>
      <c r="I18" s="72">
        <f t="shared" si="2"/>
        <v>0.49129073835389425</v>
      </c>
    </row>
    <row r="19" spans="1:9" ht="16.5" x14ac:dyDescent="0.3">
      <c r="A19" s="37"/>
      <c r="B19" s="34" t="s">
        <v>8</v>
      </c>
      <c r="C19" s="15" t="s">
        <v>167</v>
      </c>
      <c r="D19" s="47">
        <v>5249.7777777777774</v>
      </c>
      <c r="E19" s="83">
        <v>7166.6</v>
      </c>
      <c r="F19" s="71">
        <f t="shared" si="0"/>
        <v>-1916.822222222223</v>
      </c>
      <c r="G19" s="46">
        <v>6633.2306547619046</v>
      </c>
      <c r="H19" s="68">
        <f t="shared" si="1"/>
        <v>6208.1888888888889</v>
      </c>
      <c r="I19" s="72">
        <f t="shared" si="2"/>
        <v>-6.407763999098752E-2</v>
      </c>
    </row>
    <row r="20" spans="1:9" ht="16.5" x14ac:dyDescent="0.3">
      <c r="A20" s="37"/>
      <c r="B20" s="34" t="s">
        <v>9</v>
      </c>
      <c r="C20" s="15" t="s">
        <v>168</v>
      </c>
      <c r="D20" s="47">
        <v>1748.8</v>
      </c>
      <c r="E20" s="83">
        <v>1800</v>
      </c>
      <c r="F20" s="71">
        <f t="shared" si="0"/>
        <v>-51.200000000000045</v>
      </c>
      <c r="G20" s="46">
        <v>1639.6857500000001</v>
      </c>
      <c r="H20" s="68">
        <f t="shared" si="1"/>
        <v>1774.4</v>
      </c>
      <c r="I20" s="72">
        <f t="shared" si="2"/>
        <v>8.2158578251960768E-2</v>
      </c>
    </row>
    <row r="21" spans="1:9" ht="16.5" x14ac:dyDescent="0.3">
      <c r="A21" s="37"/>
      <c r="B21" s="34" t="s">
        <v>10</v>
      </c>
      <c r="C21" s="15" t="s">
        <v>169</v>
      </c>
      <c r="D21" s="47">
        <v>1279.8</v>
      </c>
      <c r="E21" s="83">
        <v>1375</v>
      </c>
      <c r="F21" s="71">
        <f t="shared" si="0"/>
        <v>-95.200000000000045</v>
      </c>
      <c r="G21" s="46">
        <v>1220.0625</v>
      </c>
      <c r="H21" s="68">
        <f t="shared" si="1"/>
        <v>1327.4</v>
      </c>
      <c r="I21" s="72">
        <f t="shared" si="2"/>
        <v>8.7977050356026917E-2</v>
      </c>
    </row>
    <row r="22" spans="1:9" ht="16.5" x14ac:dyDescent="0.3">
      <c r="A22" s="37"/>
      <c r="B22" s="34" t="s">
        <v>11</v>
      </c>
      <c r="C22" s="15" t="s">
        <v>170</v>
      </c>
      <c r="D22" s="47">
        <v>524.79999999999995</v>
      </c>
      <c r="E22" s="83">
        <v>455</v>
      </c>
      <c r="F22" s="71">
        <f t="shared" si="0"/>
        <v>69.799999999999955</v>
      </c>
      <c r="G22" s="46">
        <v>398.71937500000001</v>
      </c>
      <c r="H22" s="68">
        <f t="shared" si="1"/>
        <v>489.9</v>
      </c>
      <c r="I22" s="72">
        <f t="shared" si="2"/>
        <v>0.22868370768287838</v>
      </c>
    </row>
    <row r="23" spans="1:9" ht="16.5" x14ac:dyDescent="0.3">
      <c r="A23" s="37"/>
      <c r="B23" s="34" t="s">
        <v>12</v>
      </c>
      <c r="C23" s="15" t="s">
        <v>171</v>
      </c>
      <c r="D23" s="47">
        <v>619.79999999999995</v>
      </c>
      <c r="E23" s="83">
        <v>525</v>
      </c>
      <c r="F23" s="71">
        <f t="shared" si="0"/>
        <v>94.799999999999955</v>
      </c>
      <c r="G23" s="46">
        <v>582.86874999999998</v>
      </c>
      <c r="H23" s="68">
        <f t="shared" si="1"/>
        <v>572.4</v>
      </c>
      <c r="I23" s="72">
        <f t="shared" si="2"/>
        <v>-1.7960733012363419E-2</v>
      </c>
    </row>
    <row r="24" spans="1:9" ht="16.5" x14ac:dyDescent="0.3">
      <c r="A24" s="37"/>
      <c r="B24" s="34" t="s">
        <v>13</v>
      </c>
      <c r="C24" s="15" t="s">
        <v>172</v>
      </c>
      <c r="D24" s="47">
        <v>619.79999999999995</v>
      </c>
      <c r="E24" s="83">
        <v>520</v>
      </c>
      <c r="F24" s="71">
        <f t="shared" si="0"/>
        <v>99.799999999999955</v>
      </c>
      <c r="G24" s="46">
        <v>600.73325</v>
      </c>
      <c r="H24" s="68">
        <f t="shared" si="1"/>
        <v>569.9</v>
      </c>
      <c r="I24" s="72">
        <f t="shared" si="2"/>
        <v>-5.1326025319890355E-2</v>
      </c>
    </row>
    <row r="25" spans="1:9" ht="16.5" x14ac:dyDescent="0.3">
      <c r="A25" s="37"/>
      <c r="B25" s="34" t="s">
        <v>14</v>
      </c>
      <c r="C25" s="15" t="s">
        <v>173</v>
      </c>
      <c r="D25" s="47">
        <v>629.79999999999995</v>
      </c>
      <c r="E25" s="83">
        <v>550</v>
      </c>
      <c r="F25" s="71">
        <f t="shared" si="0"/>
        <v>79.799999999999955</v>
      </c>
      <c r="G25" s="46">
        <v>557.4</v>
      </c>
      <c r="H25" s="68">
        <f t="shared" si="1"/>
        <v>589.9</v>
      </c>
      <c r="I25" s="72">
        <f t="shared" si="2"/>
        <v>5.8306422676713314E-2</v>
      </c>
    </row>
    <row r="26" spans="1:9" ht="16.5" x14ac:dyDescent="0.3">
      <c r="A26" s="37"/>
      <c r="B26" s="34" t="s">
        <v>15</v>
      </c>
      <c r="C26" s="15" t="s">
        <v>174</v>
      </c>
      <c r="D26" s="47">
        <v>2034.8</v>
      </c>
      <c r="E26" s="83">
        <v>1550</v>
      </c>
      <c r="F26" s="71">
        <f t="shared" si="0"/>
        <v>484.79999999999995</v>
      </c>
      <c r="G26" s="46">
        <v>1361.5664999999999</v>
      </c>
      <c r="H26" s="68">
        <f t="shared" si="1"/>
        <v>1792.4</v>
      </c>
      <c r="I26" s="72">
        <f t="shared" si="2"/>
        <v>0.31642486797376418</v>
      </c>
    </row>
    <row r="27" spans="1:9" ht="16.5" x14ac:dyDescent="0.3">
      <c r="A27" s="37"/>
      <c r="B27" s="34" t="s">
        <v>16</v>
      </c>
      <c r="C27" s="15" t="s">
        <v>175</v>
      </c>
      <c r="D27" s="47">
        <v>629.79999999999995</v>
      </c>
      <c r="E27" s="83">
        <v>500</v>
      </c>
      <c r="F27" s="71">
        <f t="shared" si="0"/>
        <v>129.79999999999995</v>
      </c>
      <c r="G27" s="46">
        <v>600.51649999999995</v>
      </c>
      <c r="H27" s="68">
        <f t="shared" si="1"/>
        <v>564.9</v>
      </c>
      <c r="I27" s="72">
        <f t="shared" si="2"/>
        <v>-5.9309777499868821E-2</v>
      </c>
    </row>
    <row r="28" spans="1:9" ht="16.5" x14ac:dyDescent="0.3">
      <c r="A28" s="37"/>
      <c r="B28" s="34" t="s">
        <v>17</v>
      </c>
      <c r="C28" s="15" t="s">
        <v>176</v>
      </c>
      <c r="D28" s="47">
        <v>1354.8</v>
      </c>
      <c r="E28" s="83">
        <v>1604</v>
      </c>
      <c r="F28" s="71">
        <f t="shared" si="0"/>
        <v>-249.20000000000005</v>
      </c>
      <c r="G28" s="46">
        <v>959.68124999999998</v>
      </c>
      <c r="H28" s="68">
        <f t="shared" si="1"/>
        <v>1479.4</v>
      </c>
      <c r="I28" s="72">
        <f t="shared" si="2"/>
        <v>0.54155351060573509</v>
      </c>
    </row>
    <row r="29" spans="1:9" ht="16.5" x14ac:dyDescent="0.3">
      <c r="A29" s="37"/>
      <c r="B29" s="34" t="s">
        <v>18</v>
      </c>
      <c r="C29" s="15" t="s">
        <v>177</v>
      </c>
      <c r="D29" s="47">
        <v>1476.2333333333331</v>
      </c>
      <c r="E29" s="83">
        <v>1291.5</v>
      </c>
      <c r="F29" s="71">
        <f t="shared" si="0"/>
        <v>184.73333333333312</v>
      </c>
      <c r="G29" s="46">
        <v>1531.1937499999999</v>
      </c>
      <c r="H29" s="68">
        <f t="shared" si="1"/>
        <v>1383.8666666666666</v>
      </c>
      <c r="I29" s="72">
        <f t="shared" si="2"/>
        <v>-9.6217139949358696E-2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1227.8</v>
      </c>
      <c r="E30" s="95">
        <v>1383.2</v>
      </c>
      <c r="F30" s="74">
        <f t="shared" si="0"/>
        <v>-155.40000000000009</v>
      </c>
      <c r="G30" s="49">
        <v>846.55824999999993</v>
      </c>
      <c r="H30" s="107">
        <f t="shared" si="1"/>
        <v>1305.5</v>
      </c>
      <c r="I30" s="75">
        <f t="shared" si="2"/>
        <v>0.54212660499144638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2117.5</v>
      </c>
      <c r="E32" s="83">
        <v>2550</v>
      </c>
      <c r="F32" s="67">
        <f>D32-E32</f>
        <v>-432.5</v>
      </c>
      <c r="G32" s="54">
        <v>2445.8270000000002</v>
      </c>
      <c r="H32" s="68">
        <f>AVERAGE(D32:E32)</f>
        <v>2333.75</v>
      </c>
      <c r="I32" s="78">
        <f t="shared" si="2"/>
        <v>-4.582376431366577E-2</v>
      </c>
    </row>
    <row r="33" spans="1:9" ht="16.5" x14ac:dyDescent="0.3">
      <c r="A33" s="37"/>
      <c r="B33" s="34" t="s">
        <v>27</v>
      </c>
      <c r="C33" s="15" t="s">
        <v>180</v>
      </c>
      <c r="D33" s="47">
        <v>1968.8</v>
      </c>
      <c r="E33" s="83">
        <v>2450</v>
      </c>
      <c r="F33" s="79">
        <f>D33-E33</f>
        <v>-481.20000000000005</v>
      </c>
      <c r="G33" s="46">
        <v>2494.9832500000002</v>
      </c>
      <c r="H33" s="68">
        <f>AVERAGE(D33:E33)</f>
        <v>2209.4</v>
      </c>
      <c r="I33" s="72">
        <f t="shared" si="2"/>
        <v>-0.11446299288782805</v>
      </c>
    </row>
    <row r="34" spans="1:9" ht="16.5" x14ac:dyDescent="0.3">
      <c r="A34" s="37"/>
      <c r="B34" s="39" t="s">
        <v>28</v>
      </c>
      <c r="C34" s="15" t="s">
        <v>181</v>
      </c>
      <c r="D34" s="47">
        <v>1555</v>
      </c>
      <c r="E34" s="83">
        <v>1361.6</v>
      </c>
      <c r="F34" s="71">
        <f>D34-E34</f>
        <v>193.40000000000009</v>
      </c>
      <c r="G34" s="46">
        <v>1247.5835</v>
      </c>
      <c r="H34" s="68">
        <f>AVERAGE(D34:E34)</f>
        <v>1458.3</v>
      </c>
      <c r="I34" s="72">
        <f t="shared" si="2"/>
        <v>0.16889971693277445</v>
      </c>
    </row>
    <row r="35" spans="1:9" ht="16.5" x14ac:dyDescent="0.3">
      <c r="A35" s="37"/>
      <c r="B35" s="34" t="s">
        <v>29</v>
      </c>
      <c r="C35" s="15" t="s">
        <v>182</v>
      </c>
      <c r="D35" s="47">
        <v>1767.5</v>
      </c>
      <c r="E35" s="83">
        <v>1616.6</v>
      </c>
      <c r="F35" s="79">
        <f>D35-E35</f>
        <v>150.90000000000009</v>
      </c>
      <c r="G35" s="46">
        <v>1631.50225</v>
      </c>
      <c r="H35" s="68">
        <f>AVERAGE(D35:E35)</f>
        <v>1692.05</v>
      </c>
      <c r="I35" s="72">
        <f t="shared" si="2"/>
        <v>3.7111655837434455E-2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1044.7</v>
      </c>
      <c r="E36" s="83">
        <v>1025</v>
      </c>
      <c r="F36" s="71">
        <f>D36-E36</f>
        <v>19.700000000000045</v>
      </c>
      <c r="G36" s="49">
        <v>1290.2750000000001</v>
      </c>
      <c r="H36" s="68">
        <f>AVERAGE(D36:E36)</f>
        <v>1034.8499999999999</v>
      </c>
      <c r="I36" s="80">
        <f t="shared" si="2"/>
        <v>-0.19796167483675972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27641.111111111109</v>
      </c>
      <c r="E38" s="84">
        <v>25466.6</v>
      </c>
      <c r="F38" s="67">
        <f>D38-E38</f>
        <v>2174.5111111111109</v>
      </c>
      <c r="G38" s="46">
        <v>26452.725083333331</v>
      </c>
      <c r="H38" s="67">
        <f>AVERAGE(D38:E38)</f>
        <v>26553.855555555554</v>
      </c>
      <c r="I38" s="78">
        <f t="shared" si="2"/>
        <v>3.8230644254470697E-3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16166.6</v>
      </c>
      <c r="F39" s="74">
        <f>D39-E39</f>
        <v>-1201.2666666666664</v>
      </c>
      <c r="G39" s="46">
        <v>15113.193055555555</v>
      </c>
      <c r="H39" s="81">
        <f>AVERAGE(D39:E39)</f>
        <v>15565.966666666667</v>
      </c>
      <c r="I39" s="75">
        <f t="shared" si="2"/>
        <v>2.9958831958721902E-2</v>
      </c>
    </row>
    <row r="40" spans="1:9" ht="15.75" customHeight="1" thickBot="1" x14ac:dyDescent="0.25">
      <c r="A40" s="159"/>
      <c r="B40" s="160"/>
      <c r="C40" s="161"/>
      <c r="D40" s="86">
        <f>SUM(D15:D39)</f>
        <v>75507.155555555539</v>
      </c>
      <c r="E40" s="86">
        <f>SUM(E15:E39)</f>
        <v>77348.3</v>
      </c>
      <c r="F40" s="86">
        <f>SUM(F15:F39)</f>
        <v>-1841.1444444444442</v>
      </c>
      <c r="G40" s="86">
        <f>SUM(G15:G39)</f>
        <v>73609.309918650804</v>
      </c>
      <c r="H40" s="86">
        <f>AVERAGE(D40:E40)</f>
        <v>76427.727777777764</v>
      </c>
      <c r="I40" s="75">
        <f>(H40-G40)/G40</f>
        <v>3.8288877619444182E-2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222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1621.0374999999999</v>
      </c>
      <c r="F16" s="42">
        <v>2004.4</v>
      </c>
      <c r="G16" s="21">
        <f>(F16-E16)/E16</f>
        <v>0.23649206141128765</v>
      </c>
      <c r="H16" s="42">
        <v>1626.0329999999999</v>
      </c>
      <c r="I16" s="21">
        <f>(F16-H16)/H16</f>
        <v>0.23269330942237962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1850.43325</v>
      </c>
      <c r="F17" s="46">
        <v>1807.6999999999998</v>
      </c>
      <c r="G17" s="21">
        <f t="shared" ref="G17:G80" si="0">(F17-E17)/E17</f>
        <v>-2.3093645771875438E-2</v>
      </c>
      <c r="H17" s="46">
        <v>1926.0170000000001</v>
      </c>
      <c r="I17" s="21">
        <f t="shared" ref="I17:I31" si="1">(F17-H17)/H17</f>
        <v>-6.1430921949287169E-2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1850.6585</v>
      </c>
      <c r="F18" s="46">
        <v>2696.9</v>
      </c>
      <c r="G18" s="21">
        <f t="shared" si="0"/>
        <v>0.4572650761877462</v>
      </c>
      <c r="H18" s="46">
        <v>2588.5330000000004</v>
      </c>
      <c r="I18" s="21">
        <f t="shared" si="1"/>
        <v>4.1864252841281036E-2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678.875</v>
      </c>
      <c r="F19" s="46">
        <v>1012.4</v>
      </c>
      <c r="G19" s="21">
        <f t="shared" si="0"/>
        <v>0.49129073835389425</v>
      </c>
      <c r="H19" s="46">
        <v>842.7</v>
      </c>
      <c r="I19" s="21">
        <f t="shared" si="1"/>
        <v>0.20137652782722193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6633.2306547619046</v>
      </c>
      <c r="F20" s="46">
        <v>6208.1888888888889</v>
      </c>
      <c r="G20" s="21">
        <f>(F20-E20)/E20</f>
        <v>-6.407763999098752E-2</v>
      </c>
      <c r="H20" s="46">
        <v>5413.2222222222226</v>
      </c>
      <c r="I20" s="21">
        <f t="shared" si="1"/>
        <v>0.14685646257107074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1639.6857500000001</v>
      </c>
      <c r="F21" s="46">
        <v>1774.4</v>
      </c>
      <c r="G21" s="21">
        <f t="shared" si="0"/>
        <v>8.2158578251960768E-2</v>
      </c>
      <c r="H21" s="46">
        <v>1931.0329999999999</v>
      </c>
      <c r="I21" s="21">
        <f t="shared" si="1"/>
        <v>-8.1113580140784652E-2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1220.0625</v>
      </c>
      <c r="F22" s="46">
        <v>1327.4</v>
      </c>
      <c r="G22" s="21">
        <f t="shared" si="0"/>
        <v>8.7977050356026917E-2</v>
      </c>
      <c r="H22" s="46">
        <v>1275.683</v>
      </c>
      <c r="I22" s="21">
        <f t="shared" si="1"/>
        <v>4.0540635878976279E-2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398.71937500000001</v>
      </c>
      <c r="F23" s="46">
        <v>489.9</v>
      </c>
      <c r="G23" s="21">
        <f t="shared" si="0"/>
        <v>0.22868370768287838</v>
      </c>
      <c r="H23" s="46">
        <v>491.56700000000001</v>
      </c>
      <c r="I23" s="21">
        <f t="shared" si="1"/>
        <v>-3.3911959102218619E-3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582.86874999999998</v>
      </c>
      <c r="F24" s="46">
        <v>572.4</v>
      </c>
      <c r="G24" s="21">
        <f t="shared" si="0"/>
        <v>-1.7960733012363419E-2</v>
      </c>
      <c r="H24" s="46">
        <v>538.65</v>
      </c>
      <c r="I24" s="21">
        <f t="shared" si="1"/>
        <v>6.2656641604010022E-2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600.73325</v>
      </c>
      <c r="F25" s="46">
        <v>569.9</v>
      </c>
      <c r="G25" s="21">
        <f t="shared" si="0"/>
        <v>-5.1326025319890355E-2</v>
      </c>
      <c r="H25" s="46">
        <v>512.4</v>
      </c>
      <c r="I25" s="21">
        <f t="shared" si="1"/>
        <v>0.11221701795472287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557.4</v>
      </c>
      <c r="F26" s="46">
        <v>589.9</v>
      </c>
      <c r="G26" s="21">
        <f t="shared" si="0"/>
        <v>5.8306422676713314E-2</v>
      </c>
      <c r="H26" s="46">
        <v>510.31700000000001</v>
      </c>
      <c r="I26" s="21">
        <f t="shared" si="1"/>
        <v>0.15594816555199997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1361.5664999999999</v>
      </c>
      <c r="F27" s="46">
        <v>1792.4</v>
      </c>
      <c r="G27" s="21">
        <f t="shared" si="0"/>
        <v>0.31642486797376418</v>
      </c>
      <c r="H27" s="46">
        <v>1688.2329999999999</v>
      </c>
      <c r="I27" s="21">
        <f t="shared" si="1"/>
        <v>6.1701791162712814E-2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600.51649999999995</v>
      </c>
      <c r="F28" s="46">
        <v>564.9</v>
      </c>
      <c r="G28" s="21">
        <f t="shared" si="0"/>
        <v>-5.9309777499868821E-2</v>
      </c>
      <c r="H28" s="46">
        <v>549.9</v>
      </c>
      <c r="I28" s="21">
        <f t="shared" si="1"/>
        <v>2.7277686852154939E-2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959.68124999999998</v>
      </c>
      <c r="F29" s="46">
        <v>1479.4</v>
      </c>
      <c r="G29" s="21">
        <f t="shared" si="0"/>
        <v>0.54155351060573509</v>
      </c>
      <c r="H29" s="46">
        <v>1324.85</v>
      </c>
      <c r="I29" s="21">
        <f t="shared" si="1"/>
        <v>0.11665471562818447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1531.1937499999999</v>
      </c>
      <c r="F30" s="46">
        <v>1383.8666666666666</v>
      </c>
      <c r="G30" s="21">
        <f t="shared" si="0"/>
        <v>-9.6217139949358696E-2</v>
      </c>
      <c r="H30" s="46">
        <v>1300.5500000000002</v>
      </c>
      <c r="I30" s="21">
        <f t="shared" si="1"/>
        <v>6.4062640165058138E-2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846.55824999999993</v>
      </c>
      <c r="F31" s="49">
        <v>1305.5</v>
      </c>
      <c r="G31" s="23">
        <f t="shared" si="0"/>
        <v>0.54212660499144638</v>
      </c>
      <c r="H31" s="49">
        <v>1264.8330000000001</v>
      </c>
      <c r="I31" s="23">
        <f t="shared" si="1"/>
        <v>3.2152070668617846E-2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2445.8270000000002</v>
      </c>
      <c r="F33" s="54">
        <v>2333.75</v>
      </c>
      <c r="G33" s="21">
        <f t="shared" si="0"/>
        <v>-4.582376431366577E-2</v>
      </c>
      <c r="H33" s="54">
        <v>2294.7919999999999</v>
      </c>
      <c r="I33" s="21">
        <f>(F33-H33)/H33</f>
        <v>1.6976702027896248E-2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2494.9832500000002</v>
      </c>
      <c r="F34" s="46">
        <v>2209.4</v>
      </c>
      <c r="G34" s="21">
        <f t="shared" si="0"/>
        <v>-0.11446299288782805</v>
      </c>
      <c r="H34" s="46">
        <v>2229.067</v>
      </c>
      <c r="I34" s="21">
        <f>(F34-H34)/H34</f>
        <v>-8.8229739168898536E-3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1247.5835</v>
      </c>
      <c r="F35" s="46">
        <v>1458.3</v>
      </c>
      <c r="G35" s="21">
        <f t="shared" si="0"/>
        <v>0.16889971693277445</v>
      </c>
      <c r="H35" s="46">
        <v>1258.3499999999999</v>
      </c>
      <c r="I35" s="21">
        <f>(F35-H35)/H35</f>
        <v>0.15889855763499827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1631.50225</v>
      </c>
      <c r="F36" s="46">
        <v>1692.05</v>
      </c>
      <c r="G36" s="21">
        <f t="shared" si="0"/>
        <v>3.7111655837434455E-2</v>
      </c>
      <c r="H36" s="46">
        <v>1442.6420000000001</v>
      </c>
      <c r="I36" s="21">
        <f>(F36-H36)/H36</f>
        <v>0.17288280807019335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1290.2750000000001</v>
      </c>
      <c r="F37" s="49">
        <v>1034.8499999999999</v>
      </c>
      <c r="G37" s="23">
        <f t="shared" si="0"/>
        <v>-0.19796167483675972</v>
      </c>
      <c r="H37" s="49">
        <v>1009.75</v>
      </c>
      <c r="I37" s="23">
        <f>(F37-H37)/H37</f>
        <v>2.4857638029215062E-2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26452.725083333331</v>
      </c>
      <c r="F39" s="46">
        <v>26553.855555555554</v>
      </c>
      <c r="G39" s="21">
        <f t="shared" si="0"/>
        <v>3.8230644254470697E-3</v>
      </c>
      <c r="H39" s="46">
        <v>26701.077777777777</v>
      </c>
      <c r="I39" s="21">
        <f t="shared" ref="I39:I44" si="2">(F39-H39)/H39</f>
        <v>-5.5137183392930189E-3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15113.193055555555</v>
      </c>
      <c r="F40" s="46">
        <v>15565.966666666667</v>
      </c>
      <c r="G40" s="21">
        <f t="shared" si="0"/>
        <v>2.9958831958721902E-2</v>
      </c>
      <c r="H40" s="46">
        <v>15365.966666666667</v>
      </c>
      <c r="I40" s="21">
        <f t="shared" si="2"/>
        <v>1.3015777291373359E-2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10068</v>
      </c>
      <c r="F41" s="57">
        <v>10247.875</v>
      </c>
      <c r="G41" s="21">
        <f t="shared" si="0"/>
        <v>1.7866011124354389E-2</v>
      </c>
      <c r="H41" s="57">
        <v>11147.875</v>
      </c>
      <c r="I41" s="21">
        <f t="shared" si="2"/>
        <v>-8.0732875099514476E-2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5778.2</v>
      </c>
      <c r="F42" s="47">
        <v>5540</v>
      </c>
      <c r="G42" s="21">
        <f t="shared" si="0"/>
        <v>-4.1223910560382097E-2</v>
      </c>
      <c r="H42" s="47">
        <v>5490</v>
      </c>
      <c r="I42" s="21">
        <f t="shared" si="2"/>
        <v>9.1074681238615673E-3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9966.6666666666661</v>
      </c>
      <c r="I43" s="21">
        <f t="shared" si="2"/>
        <v>-6.6889632106962573E-5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12135.416666666666</v>
      </c>
      <c r="F44" s="50">
        <v>12716.666666666666</v>
      </c>
      <c r="G44" s="31">
        <f t="shared" si="0"/>
        <v>4.7896995708154512E-2</v>
      </c>
      <c r="H44" s="50">
        <v>12658.333333333334</v>
      </c>
      <c r="I44" s="31">
        <f t="shared" si="2"/>
        <v>4.6082949308754798E-3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5502.0833333333339</v>
      </c>
      <c r="F46" s="43">
        <v>6580.8888888888887</v>
      </c>
      <c r="G46" s="21">
        <f t="shared" si="0"/>
        <v>0.19607219487567823</v>
      </c>
      <c r="H46" s="43">
        <v>6580.8888888888887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19342.448642857144</v>
      </c>
      <c r="F49" s="47">
        <v>19130.892749999999</v>
      </c>
      <c r="G49" s="21">
        <f t="shared" si="0"/>
        <v>-1.093738940520691E-2</v>
      </c>
      <c r="H49" s="47">
        <v>17618.84</v>
      </c>
      <c r="I49" s="21">
        <f t="shared" si="3"/>
        <v>8.582022142206859E-2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2220.8928571428569</v>
      </c>
      <c r="F50" s="47">
        <v>2241.6666666666665</v>
      </c>
      <c r="G50" s="21">
        <f t="shared" si="0"/>
        <v>9.35380986840347E-3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24625.833333333332</v>
      </c>
      <c r="F51" s="50">
        <v>27836</v>
      </c>
      <c r="G51" s="31">
        <f t="shared" si="0"/>
        <v>0.13035768671110967</v>
      </c>
      <c r="H51" s="50">
        <v>27486</v>
      </c>
      <c r="I51" s="31">
        <f t="shared" si="3"/>
        <v>1.2733755366368333E-2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3625</v>
      </c>
      <c r="F53" s="66">
        <v>3750</v>
      </c>
      <c r="G53" s="22">
        <f t="shared" si="0"/>
        <v>3.4482758620689655E-2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3582.5714285714284</v>
      </c>
      <c r="G54" s="21">
        <f t="shared" si="0"/>
        <v>-9.2560428426689864E-2</v>
      </c>
      <c r="H54" s="70">
        <v>3582.5714285714284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2256.25</v>
      </c>
      <c r="G55" s="21">
        <f t="shared" si="0"/>
        <v>0.10195360195360195</v>
      </c>
      <c r="H55" s="70">
        <v>2306.25</v>
      </c>
      <c r="I55" s="21">
        <f t="shared" si="4"/>
        <v>-2.1680216802168022E-2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2078.4375</v>
      </c>
      <c r="F57" s="105">
        <v>2026</v>
      </c>
      <c r="G57" s="21">
        <f t="shared" si="0"/>
        <v>-2.5229288828747556E-2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4451.208333333333</v>
      </c>
      <c r="F58" s="50">
        <v>4349.125</v>
      </c>
      <c r="G58" s="29">
        <f t="shared" si="0"/>
        <v>-2.2933847550758623E-2</v>
      </c>
      <c r="H58" s="50">
        <v>4335.5555555555557</v>
      </c>
      <c r="I58" s="29">
        <f t="shared" si="4"/>
        <v>3.1298052280881367E-3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5130.46875</v>
      </c>
      <c r="F59" s="68">
        <v>5025</v>
      </c>
      <c r="G59" s="21">
        <f t="shared" si="0"/>
        <v>-2.055733211512106E-2</v>
      </c>
      <c r="H59" s="68">
        <v>5025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4930</v>
      </c>
      <c r="F60" s="70">
        <v>4839.5</v>
      </c>
      <c r="G60" s="21">
        <f t="shared" si="0"/>
        <v>-1.8356997971602434E-2</v>
      </c>
      <c r="H60" s="70">
        <v>4939.5</v>
      </c>
      <c r="I60" s="21">
        <f t="shared" si="4"/>
        <v>-2.0244964065188786E-2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20089.84375</v>
      </c>
      <c r="F61" s="73">
        <v>20963.75</v>
      </c>
      <c r="G61" s="29">
        <f t="shared" si="0"/>
        <v>4.3499902780478321E-2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6487.75</v>
      </c>
      <c r="F63" s="54">
        <v>6354</v>
      </c>
      <c r="G63" s="21">
        <f t="shared" si="0"/>
        <v>-2.0615775885322339E-2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10748.333333333334</v>
      </c>
      <c r="G65" s="21">
        <f t="shared" si="0"/>
        <v>-0.15691080824917472</v>
      </c>
      <c r="H65" s="46">
        <v>10748.333333333334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7471.9111111111115</v>
      </c>
      <c r="F66" s="46">
        <v>7560</v>
      </c>
      <c r="G66" s="21">
        <f t="shared" si="0"/>
        <v>1.1789338440856965E-2</v>
      </c>
      <c r="H66" s="46">
        <v>7511.25</v>
      </c>
      <c r="I66" s="21">
        <f t="shared" si="5"/>
        <v>6.4902646030953566E-3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3852.5111111111109</v>
      </c>
      <c r="F67" s="46">
        <v>3770.5</v>
      </c>
      <c r="G67" s="21">
        <f t="shared" si="0"/>
        <v>-2.1287702681656369E-2</v>
      </c>
      <c r="H67" s="46">
        <v>3900.625</v>
      </c>
      <c r="I67" s="21">
        <f t="shared" si="5"/>
        <v>-3.3360038455375739E-2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3438.6547619047619</v>
      </c>
      <c r="F68" s="58">
        <v>3300.8333333333335</v>
      </c>
      <c r="G68" s="31">
        <f t="shared" si="0"/>
        <v>-4.0080042375375158E-2</v>
      </c>
      <c r="H68" s="58">
        <v>3387.5</v>
      </c>
      <c r="I68" s="31">
        <f t="shared" si="5"/>
        <v>-2.5584255842558381E-2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3655.85</v>
      </c>
      <c r="F70" s="43">
        <v>3701.1111111111113</v>
      </c>
      <c r="G70" s="21">
        <f t="shared" si="0"/>
        <v>1.2380461756120028E-2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2727.6111111111113</v>
      </c>
      <c r="F71" s="47">
        <v>2740.375</v>
      </c>
      <c r="G71" s="21">
        <f t="shared" si="0"/>
        <v>4.679511986475678E-3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2039.375</v>
      </c>
      <c r="F73" s="47">
        <v>2233.5</v>
      </c>
      <c r="G73" s="21">
        <f t="shared" si="0"/>
        <v>9.5188476861783639E-2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1684.6833333333334</v>
      </c>
      <c r="F74" s="50">
        <v>1589</v>
      </c>
      <c r="G74" s="21">
        <f t="shared" si="0"/>
        <v>-5.6796034863129605E-2</v>
      </c>
      <c r="H74" s="50">
        <v>1548.8888888888889</v>
      </c>
      <c r="I74" s="21">
        <f t="shared" si="5"/>
        <v>2.5896700143472007E-2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1433.6666666666667</v>
      </c>
      <c r="F77" s="32">
        <v>1196.6666666666667</v>
      </c>
      <c r="G77" s="21">
        <f t="shared" si="0"/>
        <v>-0.1653103929318763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823.94444444444446</v>
      </c>
      <c r="F78" s="47">
        <v>864.75</v>
      </c>
      <c r="G78" s="21">
        <f t="shared" si="0"/>
        <v>4.9524644326073751E-2</v>
      </c>
      <c r="H78" s="47">
        <v>834.75</v>
      </c>
      <c r="I78" s="21">
        <f t="shared" si="6"/>
        <v>3.5938903863432167E-2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1492.4250000000002</v>
      </c>
      <c r="F79" s="47">
        <v>1500.8</v>
      </c>
      <c r="G79" s="21">
        <f t="shared" si="0"/>
        <v>5.611672278338792E-3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1931.8222222222221</v>
      </c>
      <c r="F80" s="61">
        <v>1915.3</v>
      </c>
      <c r="G80" s="21">
        <f t="shared" si="0"/>
        <v>-8.5526618506418326E-3</v>
      </c>
      <c r="H80" s="61">
        <v>1915.3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8375</v>
      </c>
      <c r="F81" s="61">
        <v>8830</v>
      </c>
      <c r="G81" s="21">
        <f t="shared" ref="G81:G82" si="7">(F81-E81)/E81</f>
        <v>5.4328358208955221E-2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3980.45</v>
      </c>
      <c r="F82" s="50">
        <v>3919.3</v>
      </c>
      <c r="G82" s="23">
        <f t="shared" si="7"/>
        <v>-1.536258463239072E-2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1" zoomScaleNormal="100" workbookViewId="0">
      <selection activeCell="D16" sqref="D16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222</v>
      </c>
      <c r="F13" s="166" t="s">
        <v>224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1639.6857500000001</v>
      </c>
      <c r="F16" s="42">
        <v>1774.4</v>
      </c>
      <c r="G16" s="21">
        <f>(F16-E16)/E16</f>
        <v>8.2158578251960768E-2</v>
      </c>
      <c r="H16" s="42">
        <v>1931.0329999999999</v>
      </c>
      <c r="I16" s="21">
        <f>(F16-H16)/H16</f>
        <v>-8.1113580140784652E-2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1850.43325</v>
      </c>
      <c r="F17" s="46">
        <v>1807.6999999999998</v>
      </c>
      <c r="G17" s="21">
        <f>(F17-E17)/E17</f>
        <v>-2.3093645771875438E-2</v>
      </c>
      <c r="H17" s="46">
        <v>1926.0170000000001</v>
      </c>
      <c r="I17" s="21">
        <f>(F17-H17)/H17</f>
        <v>-6.1430921949287169E-2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398.71937500000001</v>
      </c>
      <c r="F18" s="46">
        <v>489.9</v>
      </c>
      <c r="G18" s="21">
        <f>(F18-E18)/E18</f>
        <v>0.22868370768287838</v>
      </c>
      <c r="H18" s="46">
        <v>491.56700000000001</v>
      </c>
      <c r="I18" s="21">
        <f>(F18-H18)/H18</f>
        <v>-3.3911959102218619E-3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600.51649999999995</v>
      </c>
      <c r="F19" s="46">
        <v>564.9</v>
      </c>
      <c r="G19" s="21">
        <f>(F19-E19)/E19</f>
        <v>-5.9309777499868821E-2</v>
      </c>
      <c r="H19" s="46">
        <v>549.9</v>
      </c>
      <c r="I19" s="21">
        <f>(F19-H19)/H19</f>
        <v>2.7277686852154939E-2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846.55824999999993</v>
      </c>
      <c r="F20" s="46">
        <v>1305.5</v>
      </c>
      <c r="G20" s="21">
        <f>(F20-E20)/E20</f>
        <v>0.54212660499144638</v>
      </c>
      <c r="H20" s="46">
        <v>1264.8330000000001</v>
      </c>
      <c r="I20" s="21">
        <f>(F20-H20)/H20</f>
        <v>3.2152070668617846E-2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1220.0625</v>
      </c>
      <c r="F21" s="46">
        <v>1327.4</v>
      </c>
      <c r="G21" s="21">
        <f>(F21-E21)/E21</f>
        <v>8.7977050356026917E-2</v>
      </c>
      <c r="H21" s="46">
        <v>1275.683</v>
      </c>
      <c r="I21" s="21">
        <f>(F21-H21)/H21</f>
        <v>4.0540635878976279E-2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1850.6585</v>
      </c>
      <c r="F22" s="46">
        <v>2696.9</v>
      </c>
      <c r="G22" s="21">
        <f>(F22-E22)/E22</f>
        <v>0.4572650761877462</v>
      </c>
      <c r="H22" s="46">
        <v>2588.5330000000004</v>
      </c>
      <c r="I22" s="21">
        <f>(F22-H22)/H22</f>
        <v>4.1864252841281036E-2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1361.5664999999999</v>
      </c>
      <c r="F23" s="46">
        <v>1792.4</v>
      </c>
      <c r="G23" s="21">
        <f>(F23-E23)/E23</f>
        <v>0.31642486797376418</v>
      </c>
      <c r="H23" s="46">
        <v>1688.2329999999999</v>
      </c>
      <c r="I23" s="21">
        <f>(F23-H23)/H23</f>
        <v>6.1701791162712814E-2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582.86874999999998</v>
      </c>
      <c r="F24" s="46">
        <v>572.4</v>
      </c>
      <c r="G24" s="21">
        <f>(F24-E24)/E24</f>
        <v>-1.7960733012363419E-2</v>
      </c>
      <c r="H24" s="46">
        <v>538.65</v>
      </c>
      <c r="I24" s="21">
        <f>(F24-H24)/H24</f>
        <v>6.2656641604010022E-2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1531.1937499999999</v>
      </c>
      <c r="F25" s="46">
        <v>1383.8666666666666</v>
      </c>
      <c r="G25" s="21">
        <f>(F25-E25)/E25</f>
        <v>-9.6217139949358696E-2</v>
      </c>
      <c r="H25" s="46">
        <v>1300.5500000000002</v>
      </c>
      <c r="I25" s="21">
        <f>(F25-H25)/H25</f>
        <v>6.4062640165058138E-2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600.73325</v>
      </c>
      <c r="F26" s="46">
        <v>569.9</v>
      </c>
      <c r="G26" s="21">
        <f>(F26-E26)/E26</f>
        <v>-5.1326025319890355E-2</v>
      </c>
      <c r="H26" s="46">
        <v>512.4</v>
      </c>
      <c r="I26" s="21">
        <f>(F26-H26)/H26</f>
        <v>0.11221701795472287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959.68124999999998</v>
      </c>
      <c r="F27" s="46">
        <v>1479.4</v>
      </c>
      <c r="G27" s="21">
        <f>(F27-E27)/E27</f>
        <v>0.54155351060573509</v>
      </c>
      <c r="H27" s="46">
        <v>1324.85</v>
      </c>
      <c r="I27" s="21">
        <f>(F27-H27)/H27</f>
        <v>0.11665471562818447</v>
      </c>
    </row>
    <row r="28" spans="1:9" ht="16.5" x14ac:dyDescent="0.3">
      <c r="A28" s="37"/>
      <c r="B28" s="34" t="s">
        <v>8</v>
      </c>
      <c r="C28" s="15" t="s">
        <v>89</v>
      </c>
      <c r="D28" s="13" t="s">
        <v>161</v>
      </c>
      <c r="E28" s="46">
        <v>6633.2306547619046</v>
      </c>
      <c r="F28" s="46">
        <v>6208.1888888888889</v>
      </c>
      <c r="G28" s="21">
        <f>(F28-E28)/E28</f>
        <v>-6.407763999098752E-2</v>
      </c>
      <c r="H28" s="46">
        <v>5413.2222222222226</v>
      </c>
      <c r="I28" s="21">
        <f>(F28-H28)/H28</f>
        <v>0.14685646257107074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557.4</v>
      </c>
      <c r="F29" s="46">
        <v>589.9</v>
      </c>
      <c r="G29" s="21">
        <f>(F29-E29)/E29</f>
        <v>5.8306422676713314E-2</v>
      </c>
      <c r="H29" s="46">
        <v>510.31700000000001</v>
      </c>
      <c r="I29" s="21">
        <f>(F29-H29)/H29</f>
        <v>0.15594816555199997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678.875</v>
      </c>
      <c r="F30" s="46">
        <v>1012.4</v>
      </c>
      <c r="G30" s="21">
        <f>(F30-E30)/E30</f>
        <v>0.49129073835389425</v>
      </c>
      <c r="H30" s="46">
        <v>842.7</v>
      </c>
      <c r="I30" s="21">
        <f>(F30-H30)/H30</f>
        <v>0.20137652782722193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1621.0374999999999</v>
      </c>
      <c r="F31" s="49">
        <v>2004.4</v>
      </c>
      <c r="G31" s="23">
        <f>(F31-E31)/E31</f>
        <v>0.23649206141128765</v>
      </c>
      <c r="H31" s="49">
        <v>1626.0329999999999</v>
      </c>
      <c r="I31" s="23">
        <f>(F31-H31)/H31</f>
        <v>0.23269330942237962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22933.220779761905</v>
      </c>
      <c r="F32" s="107">
        <f>SUM(F16:F31)</f>
        <v>25579.555555555558</v>
      </c>
      <c r="G32" s="108">
        <f t="shared" ref="G32" si="0">(F32-E32)/E32</f>
        <v>0.11539307109139199</v>
      </c>
      <c r="H32" s="107">
        <f>SUM(H16:H31)</f>
        <v>23784.521222222222</v>
      </c>
      <c r="I32" s="111">
        <f t="shared" ref="I32" si="1">(F32-H32)/H32</f>
        <v>7.5470694430300758E-2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2494.9832500000002</v>
      </c>
      <c r="F34" s="54">
        <v>2209.4</v>
      </c>
      <c r="G34" s="21">
        <f>(F34-E34)/E34</f>
        <v>-0.11446299288782805</v>
      </c>
      <c r="H34" s="54">
        <v>2229.067</v>
      </c>
      <c r="I34" s="21">
        <f>(F34-H34)/H34</f>
        <v>-8.8229739168898536E-3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2445.8270000000002</v>
      </c>
      <c r="F35" s="46">
        <v>2333.75</v>
      </c>
      <c r="G35" s="21">
        <f>(F35-E35)/E35</f>
        <v>-4.582376431366577E-2</v>
      </c>
      <c r="H35" s="46">
        <v>2294.7919999999999</v>
      </c>
      <c r="I35" s="21">
        <f>(F35-H35)/H35</f>
        <v>1.6976702027896248E-2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1290.2750000000001</v>
      </c>
      <c r="F36" s="46">
        <v>1034.8499999999999</v>
      </c>
      <c r="G36" s="21">
        <f>(F36-E36)/E36</f>
        <v>-0.19796167483675972</v>
      </c>
      <c r="H36" s="46">
        <v>1009.75</v>
      </c>
      <c r="I36" s="21">
        <f>(F36-H36)/H36</f>
        <v>2.4857638029215062E-2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1247.5835</v>
      </c>
      <c r="F37" s="46">
        <v>1458.3</v>
      </c>
      <c r="G37" s="21">
        <f>(F37-E37)/E37</f>
        <v>0.16889971693277445</v>
      </c>
      <c r="H37" s="46">
        <v>1258.3499999999999</v>
      </c>
      <c r="I37" s="21">
        <f>(F37-H37)/H37</f>
        <v>0.15889855763499827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1631.50225</v>
      </c>
      <c r="F38" s="49">
        <v>1692.05</v>
      </c>
      <c r="G38" s="23">
        <f>(F38-E38)/E38</f>
        <v>3.7111655837434455E-2</v>
      </c>
      <c r="H38" s="49">
        <v>1442.6420000000001</v>
      </c>
      <c r="I38" s="23">
        <f>(F38-H38)/H38</f>
        <v>0.17288280807019335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9110.1710000000003</v>
      </c>
      <c r="F39" s="109">
        <f>SUM(F34:F38)</f>
        <v>8728.35</v>
      </c>
      <c r="G39" s="110">
        <f t="shared" ref="G39" si="2">(F39-E39)/E39</f>
        <v>-4.1911507478838754E-2</v>
      </c>
      <c r="H39" s="109">
        <f>SUM(H34:H38)</f>
        <v>8234.6010000000006</v>
      </c>
      <c r="I39" s="111">
        <f t="shared" ref="I39" si="3">(F39-H39)/H39</f>
        <v>5.9960282228610683E-2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10068</v>
      </c>
      <c r="F41" s="46">
        <v>10247.875</v>
      </c>
      <c r="G41" s="21">
        <f>(F41-E41)/E41</f>
        <v>1.7866011124354389E-2</v>
      </c>
      <c r="H41" s="46">
        <v>11147.875</v>
      </c>
      <c r="I41" s="21">
        <f>(F41-H41)/H41</f>
        <v>-8.0732875099514476E-2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26452.725083333331</v>
      </c>
      <c r="F42" s="46">
        <v>26553.855555555554</v>
      </c>
      <c r="G42" s="21">
        <f>(F42-E42)/E42</f>
        <v>3.8230644254470697E-3</v>
      </c>
      <c r="H42" s="46">
        <v>26701.077777777777</v>
      </c>
      <c r="I42" s="21">
        <f>(F42-H42)/H42</f>
        <v>-5.5137183392930189E-3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9968.5714285714294</v>
      </c>
      <c r="F43" s="57">
        <v>9966</v>
      </c>
      <c r="G43" s="21">
        <f>(F43-E43)/E43</f>
        <v>-2.5795356835777382E-4</v>
      </c>
      <c r="H43" s="57">
        <v>9966.6666666666661</v>
      </c>
      <c r="I43" s="21">
        <f>(F43-H43)/H43</f>
        <v>-6.6889632106962573E-5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12135.416666666666</v>
      </c>
      <c r="F44" s="47">
        <v>12716.666666666666</v>
      </c>
      <c r="G44" s="21">
        <f>(F44-E44)/E44</f>
        <v>4.7896995708154512E-2</v>
      </c>
      <c r="H44" s="47">
        <v>12658.333333333334</v>
      </c>
      <c r="I44" s="21">
        <f>(F44-H44)/H44</f>
        <v>4.6082949308754798E-3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5778.2</v>
      </c>
      <c r="F45" s="47">
        <v>5540</v>
      </c>
      <c r="G45" s="21">
        <f>(F45-E45)/E45</f>
        <v>-4.1223910560382097E-2</v>
      </c>
      <c r="H45" s="47">
        <v>5490</v>
      </c>
      <c r="I45" s="21">
        <f>(F45-H45)/H45</f>
        <v>9.1074681238615673E-3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15113.193055555555</v>
      </c>
      <c r="F46" s="50">
        <v>15565.966666666667</v>
      </c>
      <c r="G46" s="31">
        <f>(F46-E46)/E46</f>
        <v>2.9958831958721902E-2</v>
      </c>
      <c r="H46" s="50">
        <v>15365.966666666667</v>
      </c>
      <c r="I46" s="31">
        <f>(F46-H46)/H46</f>
        <v>1.3015777291373359E-2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79516.106234126972</v>
      </c>
      <c r="F47" s="86">
        <f>SUM(F41:F46)</f>
        <v>80590.363888888882</v>
      </c>
      <c r="G47" s="110">
        <f t="shared" ref="G47" si="4">(F47-E47)/E47</f>
        <v>1.3509937868422145E-2</v>
      </c>
      <c r="H47" s="109">
        <f>SUM(H41:H46)</f>
        <v>81329.919444444444</v>
      </c>
      <c r="I47" s="111">
        <f t="shared" ref="I47" si="5">(F47-H47)/H47</f>
        <v>-9.0932778565057364E-3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5502.0833333333339</v>
      </c>
      <c r="F49" s="43">
        <v>6580.8888888888887</v>
      </c>
      <c r="G49" s="21">
        <f>(F49-E49)/E49</f>
        <v>0.19607219487567823</v>
      </c>
      <c r="H49" s="43">
        <v>6580.8888888888887</v>
      </c>
      <c r="I49" s="21">
        <f>(F49-H49)/H49</f>
        <v>0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>(F50-E50)/E50</f>
        <v>3.6821562707037567E-5</v>
      </c>
      <c r="H50" s="47">
        <v>6035.333333333333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>(F51-E51)/E51</f>
        <v>-1.2832034688186136E-2</v>
      </c>
      <c r="H51" s="47">
        <v>19026.428571428572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2220.8928571428569</v>
      </c>
      <c r="F52" s="47">
        <v>2241.6666666666665</v>
      </c>
      <c r="G52" s="21">
        <f>(F52-E52)/E52</f>
        <v>9.35380986840347E-3</v>
      </c>
      <c r="H52" s="47">
        <v>2241.6666666666665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24625.833333333332</v>
      </c>
      <c r="F53" s="47">
        <v>27836</v>
      </c>
      <c r="G53" s="21">
        <f>(F53-E53)/E53</f>
        <v>0.13035768671110967</v>
      </c>
      <c r="H53" s="47">
        <v>27486</v>
      </c>
      <c r="I53" s="21">
        <f>(F53-H53)/H53</f>
        <v>1.2733755366368333E-2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19342.448642857144</v>
      </c>
      <c r="F54" s="50">
        <v>19130.892749999999</v>
      </c>
      <c r="G54" s="31">
        <f>(F54-E54)/E54</f>
        <v>-1.093738940520691E-2</v>
      </c>
      <c r="H54" s="50">
        <v>17618.84</v>
      </c>
      <c r="I54" s="31">
        <f>(F54-H54)/H54</f>
        <v>8.582022142206859E-2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77000.119277777776</v>
      </c>
      <c r="F55" s="86">
        <f>SUM(F49:F54)</f>
        <v>80851.210210317455</v>
      </c>
      <c r="G55" s="110">
        <f t="shared" ref="G55" si="6">(F55-E55)/E55</f>
        <v>5.0014090480131286E-2</v>
      </c>
      <c r="H55" s="86">
        <f>SUM(H49:H54)</f>
        <v>78989.157460317467</v>
      </c>
      <c r="I55" s="111">
        <f t="shared" ref="I55" si="7">(F55-H55)/H55</f>
        <v>2.3573523378008495E-2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40</v>
      </c>
      <c r="C57" s="19" t="s">
        <v>117</v>
      </c>
      <c r="D57" s="20" t="s">
        <v>114</v>
      </c>
      <c r="E57" s="43">
        <v>2047.5</v>
      </c>
      <c r="F57" s="66">
        <v>2256.25</v>
      </c>
      <c r="G57" s="22">
        <f>(F57-E57)/E57</f>
        <v>0.10195360195360195</v>
      </c>
      <c r="H57" s="66">
        <v>2306.25</v>
      </c>
      <c r="I57" s="22">
        <f>(F57-H57)/H57</f>
        <v>-2.1680216802168022E-2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4930</v>
      </c>
      <c r="F58" s="70">
        <v>4839.5</v>
      </c>
      <c r="G58" s="21">
        <f>(F58-E58)/E58</f>
        <v>-1.8356997971602434E-2</v>
      </c>
      <c r="H58" s="70">
        <v>4939.5</v>
      </c>
      <c r="I58" s="21">
        <f>(F58-H58)/H58</f>
        <v>-2.0244964065188786E-2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3625</v>
      </c>
      <c r="F59" s="70">
        <v>3750</v>
      </c>
      <c r="G59" s="21">
        <f>(F59-E59)/E59</f>
        <v>3.4482758620689655E-2</v>
      </c>
      <c r="H59" s="70">
        <v>3750</v>
      </c>
      <c r="I59" s="21">
        <f>(F59-H59)/H59</f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3948</v>
      </c>
      <c r="F60" s="70">
        <v>3582.5714285714284</v>
      </c>
      <c r="G60" s="21">
        <f>(F60-E60)/E60</f>
        <v>-9.2560428426689864E-2</v>
      </c>
      <c r="H60" s="70">
        <v>3582.5714285714284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4650</v>
      </c>
      <c r="G61" s="21">
        <f>(F61-E61)/E61</f>
        <v>-0.15454545454545454</v>
      </c>
      <c r="H61" s="105">
        <v>4650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2078.4375</v>
      </c>
      <c r="F62" s="73">
        <v>2026</v>
      </c>
      <c r="G62" s="29">
        <f>(F62-E62)/E62</f>
        <v>-2.5229288828747556E-2</v>
      </c>
      <c r="H62" s="73">
        <v>2026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5130.46875</v>
      </c>
      <c r="F63" s="68">
        <v>5025</v>
      </c>
      <c r="G63" s="21">
        <f>(F63-E63)/E63</f>
        <v>-2.055733211512106E-2</v>
      </c>
      <c r="H63" s="68">
        <v>5025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20089.84375</v>
      </c>
      <c r="F64" s="70">
        <v>20963.75</v>
      </c>
      <c r="G64" s="21">
        <f>(F64-E64)/E64</f>
        <v>4.3499902780478321E-2</v>
      </c>
      <c r="H64" s="70">
        <v>20963.75</v>
      </c>
      <c r="I64" s="21">
        <f>(F64-H64)/H64</f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4451.208333333333</v>
      </c>
      <c r="F65" s="50">
        <v>4349.125</v>
      </c>
      <c r="G65" s="29">
        <f>(F65-E65)/E65</f>
        <v>-2.2933847550758623E-2</v>
      </c>
      <c r="H65" s="50">
        <v>4335.5555555555557</v>
      </c>
      <c r="I65" s="29">
        <f>(F65-H65)/H65</f>
        <v>3.1298052280881367E-3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51800.458333333336</v>
      </c>
      <c r="F66" s="106">
        <f>SUM(F57:F65)</f>
        <v>51442.196428571428</v>
      </c>
      <c r="G66" s="108">
        <f t="shared" ref="G66" si="8">(F66-E66)/E66</f>
        <v>-6.9161917922909285E-3</v>
      </c>
      <c r="H66" s="106">
        <f>SUM(H57:H65)</f>
        <v>51578.626984126982</v>
      </c>
      <c r="I66" s="111">
        <f t="shared" ref="I66" si="9">(F66-H66)/H66</f>
        <v>-2.6450986296618646E-3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3852.5111111111109</v>
      </c>
      <c r="F68" s="54">
        <v>3770.5</v>
      </c>
      <c r="G68" s="21">
        <f>(F68-E68)/E68</f>
        <v>-2.1287702681656369E-2</v>
      </c>
      <c r="H68" s="54">
        <v>3900.625</v>
      </c>
      <c r="I68" s="21">
        <f>(F68-H68)/H68</f>
        <v>-3.3360038455375739E-2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3438.6547619047619</v>
      </c>
      <c r="F69" s="46">
        <v>3300.8333333333335</v>
      </c>
      <c r="G69" s="21">
        <f>(F69-E69)/E69</f>
        <v>-4.0080042375375158E-2</v>
      </c>
      <c r="H69" s="46">
        <v>3387.5</v>
      </c>
      <c r="I69" s="21">
        <f>(F69-H69)/H69</f>
        <v>-2.5584255842558381E-2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6487.75</v>
      </c>
      <c r="F70" s="46">
        <v>6354</v>
      </c>
      <c r="G70" s="21">
        <f>(F70-E70)/E70</f>
        <v>-2.0615775885322339E-2</v>
      </c>
      <c r="H70" s="46">
        <v>6354</v>
      </c>
      <c r="I70" s="21">
        <f>(F70-H70)/H70</f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46491.857142857145</v>
      </c>
      <c r="G71" s="21">
        <f>(F71-E71)/E71</f>
        <v>-1.1791873639030538E-2</v>
      </c>
      <c r="H71" s="46">
        <v>46491.857142857145</v>
      </c>
      <c r="I71" s="21">
        <f>(F71-H71)/H71</f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12748.75</v>
      </c>
      <c r="F72" s="46">
        <v>10748.333333333334</v>
      </c>
      <c r="G72" s="21">
        <f>(F72-E72)/E72</f>
        <v>-0.15691080824917472</v>
      </c>
      <c r="H72" s="46">
        <v>10748.333333333334</v>
      </c>
      <c r="I72" s="21">
        <f>(F72-H72)/H72</f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7471.9111111111115</v>
      </c>
      <c r="F73" s="58">
        <v>7560</v>
      </c>
      <c r="G73" s="31">
        <f>(F73-E73)/E73</f>
        <v>1.1789338440856965E-2</v>
      </c>
      <c r="H73" s="58">
        <v>7511.25</v>
      </c>
      <c r="I73" s="31">
        <f>(F73-H73)/H73</f>
        <v>6.4902646030953566E-3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81046.201984126994</v>
      </c>
      <c r="F74" s="86">
        <f>SUM(F68:F73)</f>
        <v>78225.523809523816</v>
      </c>
      <c r="G74" s="110">
        <f t="shared" ref="G74" si="10">(F74-E74)/E74</f>
        <v>-3.4803335696787015E-2</v>
      </c>
      <c r="H74" s="86">
        <f>SUM(H68:H73)</f>
        <v>78393.565476190473</v>
      </c>
      <c r="I74" s="111">
        <f t="shared" ref="I74" si="11">(F74-H74)/H74</f>
        <v>-2.1435645342307362E-3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3655.85</v>
      </c>
      <c r="F76" s="43">
        <v>3701.1111111111113</v>
      </c>
      <c r="G76" s="21">
        <f>(F76-E76)/E76</f>
        <v>1.2380461756120028E-2</v>
      </c>
      <c r="H76" s="43">
        <v>3701.1111111111113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2727.6111111111113</v>
      </c>
      <c r="F77" s="47">
        <v>2740.375</v>
      </c>
      <c r="G77" s="21">
        <f>(F77-E77)/E77</f>
        <v>4.679511986475678E-3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2039.375</v>
      </c>
      <c r="F79" s="47">
        <v>2233.5</v>
      </c>
      <c r="G79" s="21">
        <f>(F79-E79)/E79</f>
        <v>9.5188476861783639E-2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1684.6833333333334</v>
      </c>
      <c r="F80" s="50">
        <v>1589</v>
      </c>
      <c r="G80" s="21">
        <f>(F80-E80)/E80</f>
        <v>-5.6796034863129605E-2</v>
      </c>
      <c r="H80" s="50">
        <v>1548.8888888888889</v>
      </c>
      <c r="I80" s="21">
        <f>(F80-H80)/H80</f>
        <v>2.5896700143472007E-2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11427.519444444446</v>
      </c>
      <c r="F81" s="86">
        <f>SUM(F76:F80)</f>
        <v>11575.861111111111</v>
      </c>
      <c r="G81" s="110">
        <f t="shared" ref="G81" si="12">(F81-E81)/E81</f>
        <v>1.2981090724705132E-2</v>
      </c>
      <c r="H81" s="86">
        <f>SUM(H76:H80)</f>
        <v>11535.75</v>
      </c>
      <c r="I81" s="111">
        <f t="shared" ref="I81" si="13">(F81-H81)/H81</f>
        <v>3.4771134179495317E-3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>(F83-E83)/E83</f>
        <v>-6.6569248254585607E-3</v>
      </c>
      <c r="H83" s="43">
        <v>1456.6666666666667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1433.6666666666667</v>
      </c>
      <c r="F84" s="32">
        <v>1196.6666666666667</v>
      </c>
      <c r="G84" s="21">
        <f>(F84-E84)/E84</f>
        <v>-0.1653103929318763</v>
      </c>
      <c r="H84" s="32">
        <v>1196.6666666666667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1492.4250000000002</v>
      </c>
      <c r="F85" s="47">
        <v>1500.8</v>
      </c>
      <c r="G85" s="21">
        <f>(F85-E85)/E85</f>
        <v>5.611672278338792E-3</v>
      </c>
      <c r="H85" s="47">
        <v>1500.8</v>
      </c>
      <c r="I85" s="21">
        <f>(F85-H85)/H85</f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1931.8222222222221</v>
      </c>
      <c r="F86" s="47">
        <v>1915.3</v>
      </c>
      <c r="G86" s="21">
        <f>(F86-E86)/E86</f>
        <v>-8.5526618506418326E-3</v>
      </c>
      <c r="H86" s="47">
        <v>1915.3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8375</v>
      </c>
      <c r="F87" s="61">
        <v>8830</v>
      </c>
      <c r="G87" s="21">
        <f>(F87-E87)/E87</f>
        <v>5.4328358208955221E-2</v>
      </c>
      <c r="H87" s="61">
        <v>8830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3980.45</v>
      </c>
      <c r="F88" s="61">
        <v>3919.3</v>
      </c>
      <c r="G88" s="21">
        <f>(F88-E88)/E88</f>
        <v>-1.536258463239072E-2</v>
      </c>
      <c r="H88" s="61">
        <v>3919.3</v>
      </c>
      <c r="I88" s="21">
        <f>(F88-H88)/H88</f>
        <v>0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823.94444444444446</v>
      </c>
      <c r="F89" s="50">
        <v>864.75</v>
      </c>
      <c r="G89" s="23">
        <f>(F89-E89)/E89</f>
        <v>4.9524644326073751E-2</v>
      </c>
      <c r="H89" s="50">
        <v>834.75</v>
      </c>
      <c r="I89" s="23">
        <f>(F89-H89)/H89</f>
        <v>3.5938903863432167E-2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19503.736904761907</v>
      </c>
      <c r="F90" s="86">
        <f>SUM(F83:F89)</f>
        <v>19683.483333333334</v>
      </c>
      <c r="G90" s="120">
        <f t="shared" ref="G90:G91" si="14">(F90-E90)/E90</f>
        <v>9.2159994491897122E-3</v>
      </c>
      <c r="H90" s="86">
        <f>SUM(H83:H89)</f>
        <v>19653.483333333334</v>
      </c>
      <c r="I90" s="111">
        <f t="shared" ref="I90" si="15">(F90-H90)/H90</f>
        <v>1.5264469657202413E-3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352337.53395833331</v>
      </c>
      <c r="F91" s="106">
        <f>SUM(F32,F39,F47,F55,F66,F74,F81,F90)</f>
        <v>356676.54433730157</v>
      </c>
      <c r="G91" s="108">
        <f t="shared" si="14"/>
        <v>1.23149252088521E-2</v>
      </c>
      <c r="H91" s="106">
        <f>SUM(H32,H39,H47,H55,H66,H74,H81,H90)</f>
        <v>353499.6249206349</v>
      </c>
      <c r="I91" s="121">
        <f>(F91-H91)/H91</f>
        <v>8.9870517327420903E-3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5.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2000</v>
      </c>
      <c r="F16" s="135">
        <v>2000</v>
      </c>
      <c r="G16" s="135">
        <v>2750</v>
      </c>
      <c r="H16" s="136">
        <v>2000</v>
      </c>
      <c r="I16" s="83">
        <v>2150</v>
      </c>
    </row>
    <row r="17" spans="1:9" ht="16.5" x14ac:dyDescent="0.3">
      <c r="A17" s="92"/>
      <c r="B17" s="141" t="s">
        <v>5</v>
      </c>
      <c r="C17" s="15" t="s">
        <v>164</v>
      </c>
      <c r="D17" s="93">
        <v>1875</v>
      </c>
      <c r="E17" s="93">
        <v>1500</v>
      </c>
      <c r="F17" s="93">
        <v>3000</v>
      </c>
      <c r="G17" s="93">
        <v>1500</v>
      </c>
      <c r="H17" s="32">
        <v>1583</v>
      </c>
      <c r="I17" s="83">
        <v>1891.6</v>
      </c>
    </row>
    <row r="18" spans="1:9" ht="16.5" x14ac:dyDescent="0.3">
      <c r="A18" s="92"/>
      <c r="B18" s="141" t="s">
        <v>6</v>
      </c>
      <c r="C18" s="15" t="s">
        <v>165</v>
      </c>
      <c r="D18" s="93">
        <v>2625</v>
      </c>
      <c r="E18" s="93">
        <v>2000</v>
      </c>
      <c r="F18" s="93">
        <v>2625</v>
      </c>
      <c r="G18" s="93">
        <v>3750</v>
      </c>
      <c r="H18" s="32">
        <v>3000</v>
      </c>
      <c r="I18" s="83">
        <v>2800</v>
      </c>
    </row>
    <row r="19" spans="1:9" ht="16.5" x14ac:dyDescent="0.3">
      <c r="A19" s="92"/>
      <c r="B19" s="141" t="s">
        <v>7</v>
      </c>
      <c r="C19" s="15" t="s">
        <v>166</v>
      </c>
      <c r="D19" s="93">
        <v>1750</v>
      </c>
      <c r="E19" s="93">
        <v>500</v>
      </c>
      <c r="F19" s="93">
        <v>1500</v>
      </c>
      <c r="G19" s="93">
        <v>1250</v>
      </c>
      <c r="H19" s="32">
        <v>750</v>
      </c>
      <c r="I19" s="83">
        <v>1150</v>
      </c>
    </row>
    <row r="20" spans="1:9" ht="16.5" x14ac:dyDescent="0.3">
      <c r="A20" s="92"/>
      <c r="B20" s="141" t="s">
        <v>8</v>
      </c>
      <c r="C20" s="15" t="s">
        <v>167</v>
      </c>
      <c r="D20" s="93">
        <v>7000</v>
      </c>
      <c r="E20" s="93">
        <v>7000</v>
      </c>
      <c r="F20" s="93">
        <v>5000</v>
      </c>
      <c r="G20" s="93">
        <v>10000</v>
      </c>
      <c r="H20" s="32">
        <v>6833</v>
      </c>
      <c r="I20" s="83">
        <v>7166.6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1500</v>
      </c>
      <c r="F21" s="93">
        <v>1500</v>
      </c>
      <c r="G21" s="93">
        <v>2500</v>
      </c>
      <c r="H21" s="32">
        <v>1750</v>
      </c>
      <c r="I21" s="83">
        <v>1800</v>
      </c>
    </row>
    <row r="22" spans="1:9" ht="16.5" x14ac:dyDescent="0.3">
      <c r="A22" s="92"/>
      <c r="B22" s="141" t="s">
        <v>10</v>
      </c>
      <c r="C22" s="15" t="s">
        <v>169</v>
      </c>
      <c r="D22" s="93">
        <v>1375</v>
      </c>
      <c r="E22" s="93">
        <v>1500</v>
      </c>
      <c r="F22" s="93">
        <v>1500</v>
      </c>
      <c r="G22" s="93">
        <v>1500</v>
      </c>
      <c r="H22" s="32">
        <v>1000</v>
      </c>
      <c r="I22" s="83">
        <v>1375</v>
      </c>
    </row>
    <row r="23" spans="1:9" ht="16.5" x14ac:dyDescent="0.3">
      <c r="A23" s="92"/>
      <c r="B23" s="141" t="s">
        <v>11</v>
      </c>
      <c r="C23" s="15" t="s">
        <v>170</v>
      </c>
      <c r="D23" s="93">
        <v>425</v>
      </c>
      <c r="E23" s="93">
        <v>350</v>
      </c>
      <c r="F23" s="93">
        <v>500</v>
      </c>
      <c r="G23" s="93">
        <v>500</v>
      </c>
      <c r="H23" s="32">
        <v>500</v>
      </c>
      <c r="I23" s="83">
        <v>455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93">
        <v>500</v>
      </c>
      <c r="H24" s="32">
        <v>500</v>
      </c>
      <c r="I24" s="83">
        <v>525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93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750</v>
      </c>
      <c r="G26" s="93">
        <v>500</v>
      </c>
      <c r="H26" s="32">
        <v>500</v>
      </c>
      <c r="I26" s="83">
        <v>550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1500</v>
      </c>
      <c r="F27" s="93">
        <v>1500</v>
      </c>
      <c r="G27" s="93">
        <v>1750</v>
      </c>
      <c r="H27" s="32">
        <v>1500</v>
      </c>
      <c r="I27" s="83">
        <v>1550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1750</v>
      </c>
      <c r="H29" s="32">
        <v>1666</v>
      </c>
      <c r="I29" s="83">
        <v>1604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2000</v>
      </c>
      <c r="G30" s="93">
        <v>1000</v>
      </c>
      <c r="H30" s="32">
        <v>666</v>
      </c>
      <c r="I30" s="83">
        <v>1291.5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1500</v>
      </c>
      <c r="G31" s="49">
        <v>1500</v>
      </c>
      <c r="H31" s="134">
        <v>1166</v>
      </c>
      <c r="I31" s="85">
        <v>1383.2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2250</v>
      </c>
      <c r="E33" s="135">
        <v>3000</v>
      </c>
      <c r="F33" s="135">
        <v>2500</v>
      </c>
      <c r="G33" s="135">
        <v>3000</v>
      </c>
      <c r="H33" s="136">
        <v>2000</v>
      </c>
      <c r="I33" s="83">
        <v>2550</v>
      </c>
    </row>
    <row r="34" spans="1:9" ht="16.5" x14ac:dyDescent="0.3">
      <c r="A34" s="92"/>
      <c r="B34" s="141" t="s">
        <v>27</v>
      </c>
      <c r="C34" s="15" t="s">
        <v>180</v>
      </c>
      <c r="D34" s="93">
        <v>2250</v>
      </c>
      <c r="E34" s="93">
        <v>3000</v>
      </c>
      <c r="F34" s="93">
        <v>2000</v>
      </c>
      <c r="G34" s="93">
        <v>3000</v>
      </c>
      <c r="H34" s="32">
        <v>2000</v>
      </c>
      <c r="I34" s="83">
        <v>2450</v>
      </c>
    </row>
    <row r="35" spans="1:9" ht="16.5" x14ac:dyDescent="0.3">
      <c r="A35" s="92"/>
      <c r="B35" s="140" t="s">
        <v>28</v>
      </c>
      <c r="C35" s="15" t="s">
        <v>181</v>
      </c>
      <c r="D35" s="93">
        <v>1475</v>
      </c>
      <c r="E35" s="93">
        <v>1000</v>
      </c>
      <c r="F35" s="93">
        <v>1500</v>
      </c>
      <c r="G35" s="93">
        <v>1500</v>
      </c>
      <c r="H35" s="32">
        <v>1333</v>
      </c>
      <c r="I35" s="83">
        <v>1361.6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1750</v>
      </c>
      <c r="F36" s="93">
        <v>1750</v>
      </c>
      <c r="G36" s="93">
        <v>2000</v>
      </c>
      <c r="H36" s="32">
        <v>1083</v>
      </c>
      <c r="I36" s="83">
        <v>1616.6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875</v>
      </c>
      <c r="E37" s="137">
        <v>1000</v>
      </c>
      <c r="F37" s="137">
        <v>1500</v>
      </c>
      <c r="G37" s="137">
        <v>1000</v>
      </c>
      <c r="H37" s="138">
        <v>750</v>
      </c>
      <c r="I37" s="83">
        <v>1025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28000</v>
      </c>
      <c r="F39" s="42">
        <v>30000</v>
      </c>
      <c r="G39" s="42">
        <v>20000</v>
      </c>
      <c r="H39" s="136">
        <v>24333</v>
      </c>
      <c r="I39" s="84">
        <v>25466.6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18000</v>
      </c>
      <c r="F40" s="49">
        <v>16000</v>
      </c>
      <c r="G40" s="49">
        <v>15000</v>
      </c>
      <c r="H40" s="134">
        <v>16333</v>
      </c>
      <c r="I40" s="85">
        <v>16166.6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04-03-2019</vt:lpstr>
      <vt:lpstr>By Order</vt:lpstr>
      <vt:lpstr>All Stores</vt:lpstr>
      <vt:lpstr>'04-03-2019'!Print_Titles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2019-03-07T09:45:56Z</cp:lastPrinted>
  <dcterms:created xsi:type="dcterms:W3CDTF">2010-10-20T06:23:14Z</dcterms:created>
  <dcterms:modified xsi:type="dcterms:W3CDTF">2019-03-07T09:46:02Z</dcterms:modified>
</cp:coreProperties>
</file>