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1-03-2019" sheetId="9" r:id="rId4"/>
    <sheet name="By Order" sheetId="11" r:id="rId5"/>
    <sheet name="All Stores" sheetId="12" r:id="rId6"/>
  </sheets>
  <definedNames>
    <definedName name="_xlnm.Print_Titles" localSheetId="3">'11-03-2019'!$12:$14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G89" i="11" l="1"/>
  <c r="G88" i="11"/>
  <c r="G87" i="11"/>
  <c r="G86" i="11"/>
  <c r="G85" i="11"/>
  <c r="G84" i="11"/>
  <c r="G83" i="11"/>
  <c r="G80" i="11"/>
  <c r="G79" i="11"/>
  <c r="G78" i="11"/>
  <c r="G77" i="11"/>
  <c r="G76" i="11"/>
  <c r="G72" i="11"/>
  <c r="G73" i="11"/>
  <c r="G71" i="11"/>
  <c r="G70" i="11"/>
  <c r="G69" i="11"/>
  <c r="G68" i="11"/>
  <c r="G63" i="11"/>
  <c r="G62" i="11"/>
  <c r="G61" i="11"/>
  <c r="G57" i="11"/>
  <c r="G65" i="11"/>
  <c r="G60" i="11"/>
  <c r="G59" i="11"/>
  <c r="G64" i="11"/>
  <c r="G58" i="11"/>
  <c r="G49" i="11"/>
  <c r="G54" i="11"/>
  <c r="G53" i="11"/>
  <c r="G52" i="11"/>
  <c r="G51" i="11"/>
  <c r="G50" i="11"/>
  <c r="G44" i="11"/>
  <c r="G43" i="11"/>
  <c r="G46" i="11"/>
  <c r="G45" i="11"/>
  <c r="G41" i="11"/>
  <c r="G42" i="11"/>
  <c r="G35" i="11"/>
  <c r="G34" i="11"/>
  <c r="G38" i="11"/>
  <c r="G36" i="11"/>
  <c r="G37" i="11"/>
  <c r="G28" i="11"/>
  <c r="G23" i="11"/>
  <c r="G30" i="11"/>
  <c r="G26" i="11"/>
  <c r="G22" i="11"/>
  <c r="G17" i="11"/>
  <c r="G21" i="11"/>
  <c r="G20" i="11"/>
  <c r="G25" i="11"/>
  <c r="G19" i="11"/>
  <c r="G29" i="11"/>
  <c r="G31" i="11"/>
  <c r="G24" i="11"/>
  <c r="G16" i="11"/>
  <c r="G27" i="11"/>
  <c r="G18" i="1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26" i="11"/>
  <c r="I19" i="11"/>
  <c r="I18" i="11"/>
  <c r="I31" i="11"/>
  <c r="I16" i="11"/>
  <c r="I24" i="11"/>
  <c r="I28" i="11"/>
  <c r="I21" i="11"/>
  <c r="I17" i="11"/>
  <c r="I22" i="11"/>
  <c r="I25" i="11"/>
  <c r="I29" i="11"/>
  <c r="I27" i="11"/>
  <c r="I30" i="11"/>
  <c r="I23" i="11"/>
  <c r="I20" i="11"/>
  <c r="I88" i="11"/>
  <c r="I85" i="11"/>
  <c r="I84" i="11"/>
  <c r="I83" i="11"/>
  <c r="I89" i="11"/>
  <c r="I86" i="11"/>
  <c r="I87" i="11"/>
  <c r="I79" i="11"/>
  <c r="I80" i="11"/>
  <c r="I76" i="11"/>
  <c r="I77" i="11"/>
  <c r="I78" i="11"/>
  <c r="I69" i="11"/>
  <c r="I72" i="11"/>
  <c r="I71" i="11"/>
  <c r="I70" i="11"/>
  <c r="I68" i="11"/>
  <c r="I73" i="11"/>
  <c r="I61" i="11"/>
  <c r="I62" i="11"/>
  <c r="I63" i="11"/>
  <c r="I59" i="11"/>
  <c r="I64" i="11"/>
  <c r="I57" i="11"/>
  <c r="I60" i="11"/>
  <c r="I58" i="11"/>
  <c r="I65" i="11"/>
  <c r="I49" i="11"/>
  <c r="I54" i="11"/>
  <c r="I53" i="11"/>
  <c r="I50" i="11"/>
  <c r="I52" i="11"/>
  <c r="I51" i="11"/>
  <c r="I46" i="11"/>
  <c r="I45" i="11"/>
  <c r="I43" i="11"/>
  <c r="I41" i="11"/>
  <c r="I44" i="11"/>
  <c r="I42" i="11"/>
  <c r="I37" i="11"/>
  <c r="I36" i="11"/>
  <c r="I35" i="11"/>
  <c r="I38" i="11"/>
  <c r="I34" i="11"/>
  <c r="I74" i="11" l="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<sst xmlns="http://schemas.openxmlformats.org/spreadsheetml/2006/main" count="848" uniqueCount="225">
  <si>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</si>
  <si>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</si>
  <si>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</si>
  <si>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</si>
  <si>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</si>
  <si>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</si>
  <si>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</si>
  <si>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</si>
  <si>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</si>
  <si>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</si>
  <si>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</si>
  <si>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</si>
  <si>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</si>
  <si>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</si>
  <si>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</si>
  <si>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</si>
  <si>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</si>
  <si>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</si>
  <si>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</si>
  <si>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</si>
  <si>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</si>
  <si>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</si>
  <si>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</si>
  <si>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</si>
  <si>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</si>
  <si>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</si>
  <si>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</si>
  <si>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</si>
  <si>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</si>
  <si>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</si>
  <si>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</si>
  <si>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</si>
  <si>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</si>
  <si>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</si>
  <si>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</si>
  <si>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</si>
  <si>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</si>
  <si>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</si>
  <si>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</si>
  <si>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</si>
  <si>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</si>
  <si>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</si>
  <si>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</si>
  <si>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</si>
  <si>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</si>
  <si>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</si>
  <si>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</si>
  <si>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</si>
  <si>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</si>
  <si>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</si>
  <si>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</si>
  <si>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</si>
  <si>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</si>
  <si>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</si>
  <si>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</si>
  <si>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</si>
  <si>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</si>
  <si>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</si>
  <si>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</si>
  <si>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</si>
  <si>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</si>
  <si>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</si>
  <si>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</si>
  <si>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</si>
  <si>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</si>
  <si>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</si>
  <si>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</si>
  <si>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</si>
  <si>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</si>
  <si>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</si>
  <si>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</si>
  <si>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</si>
  <si>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</si>
  <si>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</si>
  <si>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</si>
  <si>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</si>
  <si>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</si>
  <si>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</si>
  <si>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</si>
  <si>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</si>
  <si>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</si>
  <si>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</si>
  <si>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</si>
  <si>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</si>
  <si>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</si>
  <si>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</si>
  <si>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</si>
  <si>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</si>
  <si>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</si>
  <si>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</si>
  <si>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</si>
  <si>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</si>
  <si>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</si>
  <si>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</si>
  <si>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</si>
  <si>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</si>
  <si>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</si>
  <si>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</si>
  <si>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</si>
  <si>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</si>
  <si>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</si>
  <si>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</si>
  <si>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</si>
  <si>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</si>
  <si>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</si>
  <si>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</si>
  <si>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</si>
  <si>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</si>
  <si>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</si>
  <si>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</si>
  <si>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</si>
  <si>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</si>
  <si>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</si>
  <si>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</si>
  <si>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</si>
  <si>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</si>
  <si>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</si>
  <si>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</si>
  <si>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</si>
  <si>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</si>
  <si>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</si>
  <si>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</si>
  <si>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</si>
  <si>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</si>
  <si>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</si>
  <si>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</si>
  <si>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</si>
  <si>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</si>
  <si>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</si>
  <si>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</si>
  <si>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</si>
  <si>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</si>
  <si>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</si>
  <si>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</si>
  <si>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</si>
  <si>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</si>
  <si>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</si>
  <si>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</si>
  <si>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</si>
  <si>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</si>
  <si>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</si>
  <si>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</si>
  <si>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</si>
  <si>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</si>
  <si>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</si>
  <si>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</si>
  <si>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</si>
  <si>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</si>
  <si>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</si>
  <si>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</si>
  <si>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</si>
  <si>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</si>
  <si>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</si>
  <si>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</si>
  <si>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</si>
  <si>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</si>
  <si>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</si>
  <si>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</si>
  <si>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</si>
  <si>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</si>
  <si>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</si>
  <si>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</si>
  <si>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</si>
  <si>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</si>
  <si>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</si>
  <si>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</si>
  <si>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</si>
  <si>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</si>
  <si>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</si>
  <si>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</si>
  <si>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</si>
  <si>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</si>
  <si>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</si>
  <si>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</si>
  <si>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</si>
  <si>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</si>
  <si>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</si>
  <si>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</si>
  <si>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</si>
  <si>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</si>
  <si>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</si>
  <si>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</si>
  <si>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</si>
  <si>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</si>
  <si>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</si>
  <si>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</si>
  <si>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</si>
  <si>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</si>
  <si>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</si>
  <si>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</si>
  <si>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</si>
  <si>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</si>
  <si>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</si>
  <si>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</si>
  <si>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</si>
  <si>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</si>
  <si>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</si>
  <si>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</si>
  <si>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</si>
  <si>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</si>
  <si>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</si>
  <si>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</si>
  <si>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</si>
  <si>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</si>
  <si>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</si>
  <si>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</si>
  <si>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</si>
  <si>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</si>
  <si>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</si>
  <si>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</si>
  <si>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</si>
  <si>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</si>
  <si>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</si>
  <si>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</si>
  <si>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</si>
  <si>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</si>
  <si>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</si>
  <si>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04-03-2019 (ل.ل.)</t>
  </si>
  <si>
    <t>معدل الأسعار في آذار 2018 (ل.ل.)</t>
  </si>
  <si>
    <t>معدل أسعار المحلات والملاحم في 04-03-2019 (ل.ل.)</t>
  </si>
  <si>
    <t>المعدل العام للأسعار في 04-03-2019  (ل.ل.)</t>
  </si>
  <si>
    <t xml:space="preserve"> التاريخ 11 آذار 2019</t>
  </si>
  <si>
    <t>معدل أسعار  السوبرماركات في 11-03-2019 (ل.ل.)</t>
  </si>
  <si>
    <t>معدل أسعار المحلات والملاحم في 11-03-2019 (ل.ل.)</t>
  </si>
  <si>
    <t>المعدل العام للأسعار في 11-03-2019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</si>
</sst>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9" fontId="1" fillId="2" borderId="2" xfId="1" applyNumberFormat="1" applyFont="1" applyFill="1" applyBorder="1" applyAlignment="1">
      <alignment horizontal="center"/>
    </xf>
    <xf numFmtId="9" fontId="1" fillId="2" borderId="14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47" zoomScaleNormal="100" workbookViewId="0">
      <selection activeCell="F66" sqref="F6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218</v>
      </c>
      <c r="F12" s="151" t="s">
        <v>222</v>
      </c>
      <c r="G12" s="151" t="s">
        <v>197</v>
      </c>
      <c r="H12" s="151" t="s">
        <v>217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1621.0374999999999</v>
      </c>
      <c r="F15" s="43">
        <v>1769.8</v>
      </c>
      <c r="G15" s="45">
        <f t="shared" ref="G15:G30" si="0">(F15-E15)/E15</f>
        <v>9.1769931294001558E-2</v>
      </c>
      <c r="H15" s="43">
        <v>1858.8</v>
      </c>
      <c r="I15" s="45">
        <f>(F15-H15)/H15</f>
        <v>-4.7880352915859695E-2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1850.43325</v>
      </c>
      <c r="F16" s="47">
        <v>1758.8</v>
      </c>
      <c r="G16" s="48">
        <f t="shared" si="0"/>
        <v>-4.9519889463724286E-2</v>
      </c>
      <c r="H16" s="47">
        <v>1723.8</v>
      </c>
      <c r="I16" s="44">
        <f t="shared" ref="I16:I30" si="1">(F16-H16)/H16</f>
        <v>2.0303979579997682E-2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1850.6585</v>
      </c>
      <c r="F17" s="47">
        <v>2423.8000000000002</v>
      </c>
      <c r="G17" s="48">
        <f t="shared" si="0"/>
        <v>0.30969598118723696</v>
      </c>
      <c r="H17" s="47">
        <v>2593.8000000000002</v>
      </c>
      <c r="I17" s="44">
        <f>(F17-H17)/H17</f>
        <v>-6.5540905235561719E-2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678.875</v>
      </c>
      <c r="F18" s="47">
        <v>954.8</v>
      </c>
      <c r="G18" s="48">
        <f t="shared" si="0"/>
        <v>0.40644448536181177</v>
      </c>
      <c r="H18" s="47">
        <v>874.8</v>
      </c>
      <c r="I18" s="44">
        <f t="shared" si="1"/>
        <v>9.1449474165523556E-2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6633.2306547619046</v>
      </c>
      <c r="F19" s="47">
        <v>5748.666666666667</v>
      </c>
      <c r="G19" s="48">
        <f>(F19-E19)/E19</f>
        <v>-0.13335341919102744</v>
      </c>
      <c r="H19" s="47">
        <v>5249.7777777777774</v>
      </c>
      <c r="I19" s="44">
        <f t="shared" si="1"/>
        <v>9.5030477480528425E-2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1639.6857500000001</v>
      </c>
      <c r="F20" s="47">
        <v>1853.8</v>
      </c>
      <c r="G20" s="48">
        <f t="shared" si="0"/>
        <v>0.13058249118771681</v>
      </c>
      <c r="H20" s="47">
        <v>1748.8</v>
      </c>
      <c r="I20" s="44">
        <f t="shared" si="1"/>
        <v>6.004117108874657E-2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1220.0625</v>
      </c>
      <c r="F21" s="47">
        <v>1259.8</v>
      </c>
      <c r="G21" s="48">
        <f t="shared" si="0"/>
        <v>3.2570052763690349E-2</v>
      </c>
      <c r="H21" s="47">
        <v>1279.8</v>
      </c>
      <c r="I21" s="44">
        <f t="shared" si="1"/>
        <v>-1.5627441787779341E-2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398.71937500000001</v>
      </c>
      <c r="F22" s="47">
        <v>524.79999999999995</v>
      </c>
      <c r="G22" s="48">
        <f t="shared" si="0"/>
        <v>0.31621394119611052</v>
      </c>
      <c r="H22" s="47">
        <v>524.79999999999995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582.86874999999998</v>
      </c>
      <c r="F23" s="47">
        <v>599.79999999999995</v>
      </c>
      <c r="G23" s="48">
        <f t="shared" si="0"/>
        <v>2.9048134764473096E-2</v>
      </c>
      <c r="H23" s="47">
        <v>619.79999999999995</v>
      </c>
      <c r="I23" s="44">
        <f t="shared" si="1"/>
        <v>-3.2268473701193935E-2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600.73325</v>
      </c>
      <c r="F24" s="47">
        <v>619.79999999999995</v>
      </c>
      <c r="G24" s="48">
        <f t="shared" si="0"/>
        <v>3.1739128806337849E-2</v>
      </c>
      <c r="H24" s="47">
        <v>619.79999999999995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557.4</v>
      </c>
      <c r="F25" s="47">
        <v>604.79999999999995</v>
      </c>
      <c r="G25" s="48">
        <f t="shared" si="0"/>
        <v>8.5037674919267989E-2</v>
      </c>
      <c r="H25" s="47">
        <v>629.79999999999995</v>
      </c>
      <c r="I25" s="44">
        <f t="shared" si="1"/>
        <v>-3.9695141314703086E-2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1361.5664999999999</v>
      </c>
      <c r="F26" s="47">
        <v>1959.8</v>
      </c>
      <c r="G26" s="48">
        <f t="shared" si="0"/>
        <v>0.43937148864928749</v>
      </c>
      <c r="H26" s="47">
        <v>2034.8</v>
      </c>
      <c r="I26" s="44">
        <f t="shared" si="1"/>
        <v>-3.6858659327698058E-2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600.51649999999995</v>
      </c>
      <c r="F27" s="47">
        <v>629.79999999999995</v>
      </c>
      <c r="G27" s="48">
        <f t="shared" si="0"/>
        <v>4.8763855780815359E-2</v>
      </c>
      <c r="H27" s="47">
        <v>629.79999999999995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959.68124999999998</v>
      </c>
      <c r="F28" s="47">
        <v>1479.8</v>
      </c>
      <c r="G28" s="48">
        <f t="shared" si="0"/>
        <v>0.54197031566470633</v>
      </c>
      <c r="H28" s="47">
        <v>1354.8</v>
      </c>
      <c r="I28" s="44">
        <f t="shared" si="1"/>
        <v>9.2264540891644528E-2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1531.1937499999999</v>
      </c>
      <c r="F29" s="47">
        <v>1620.3333333333333</v>
      </c>
      <c r="G29" s="48">
        <f t="shared" si="0"/>
        <v>5.8215743979710834E-2</v>
      </c>
      <c r="H29" s="47">
        <v>1476.2333333333331</v>
      </c>
      <c r="I29" s="44">
        <f t="shared" si="1"/>
        <v>9.7613295097884356E-2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846.55824999999993</v>
      </c>
      <c r="F30" s="50">
        <v>1303.8</v>
      </c>
      <c r="G30" s="51">
        <f t="shared" si="0"/>
        <v>0.54011847383213152</v>
      </c>
      <c r="H30" s="50">
        <v>1227.8</v>
      </c>
      <c r="I30" s="56">
        <f t="shared" si="1"/>
        <v>6.1899332138784818E-2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43">
        <v>2373.75</v>
      </c>
      <c r="G32" s="45">
        <f>(F32-E32)/E32</f>
        <v>-2.9469377842341351E-2</v>
      </c>
      <c r="H32" s="43">
        <v>2117.5</v>
      </c>
      <c r="I32" s="44">
        <f>(F32-H32)/H32</f>
        <v>0.12101534828807556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47">
        <v>2048.9</v>
      </c>
      <c r="G33" s="48">
        <f>(F33-E33)/E33</f>
        <v>-0.1787920820710921</v>
      </c>
      <c r="H33" s="47">
        <v>1968.8</v>
      </c>
      <c r="I33" s="44">
        <f>(F33-H33)/H33</f>
        <v>4.0684681023974066E-2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47">
        <v>1768.75</v>
      </c>
      <c r="G34" s="48">
        <f>(F34-E34)/E34</f>
        <v>0.41774077646907004</v>
      </c>
      <c r="H34" s="47">
        <v>1555</v>
      </c>
      <c r="I34" s="44">
        <f>(F34-H34)/H34</f>
        <v>0.13745980707395497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47">
        <v>1517.5</v>
      </c>
      <c r="G35" s="48">
        <f>(F35-E35)/E35</f>
        <v>-6.9875631492386847E-2</v>
      </c>
      <c r="H35" s="47">
        <v>1767.5</v>
      </c>
      <c r="I35" s="44">
        <f>(F35-H35)/H35</f>
        <v>-0.14144271570014144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50">
        <v>1014.7</v>
      </c>
      <c r="G36" s="51">
        <f>(F36-E36)/E36</f>
        <v>-0.2135785007072136</v>
      </c>
      <c r="H36" s="50">
        <v>1044.7</v>
      </c>
      <c r="I36" s="56">
        <f>(F36-H36)/H36</f>
        <v>-2.8716377907533262E-2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26452.725083333331</v>
      </c>
      <c r="F38" s="43">
        <v>28135.555555555555</v>
      </c>
      <c r="G38" s="45">
        <f t="shared" ref="G38:G43" si="2">(F38-E38)/E38</f>
        <v>6.3616525969284701E-2</v>
      </c>
      <c r="H38" s="43">
        <v>27641.111111111109</v>
      </c>
      <c r="I38" s="44">
        <f t="shared" ref="I38:I43" si="3">(F38-H38)/H38</f>
        <v>1.7888009004301191E-2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15113.193055555555</v>
      </c>
      <c r="F39" s="57">
        <v>14626.444444444445</v>
      </c>
      <c r="G39" s="48">
        <f t="shared" si="2"/>
        <v>-3.2206867822163046E-2</v>
      </c>
      <c r="H39" s="57">
        <v>14965.333333333334</v>
      </c>
      <c r="I39" s="44">
        <f>(F39-H39)/H39</f>
        <v>-2.264492753623187E-2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10068</v>
      </c>
      <c r="F40" s="57">
        <v>10397.875</v>
      </c>
      <c r="G40" s="48">
        <f t="shared" si="2"/>
        <v>3.2764700039729838E-2</v>
      </c>
      <c r="H40" s="57">
        <v>10247.875</v>
      </c>
      <c r="I40" s="44">
        <f t="shared" si="3"/>
        <v>1.4637180878962711E-2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5778.2</v>
      </c>
      <c r="F41" s="47">
        <v>5690</v>
      </c>
      <c r="G41" s="48">
        <f t="shared" si="2"/>
        <v>-1.5264269149562117E-2</v>
      </c>
      <c r="H41" s="47">
        <v>5540</v>
      </c>
      <c r="I41" s="44">
        <f t="shared" si="3"/>
        <v>2.7075812274368231E-2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9966.6666666666661</v>
      </c>
      <c r="G42" s="48">
        <f t="shared" si="2"/>
        <v>-1.9107671730213575E-4</v>
      </c>
      <c r="H42" s="47">
        <v>9966</v>
      </c>
      <c r="I42" s="44">
        <f t="shared" si="3"/>
        <v>6.689410662914513E-5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12135.416666666666</v>
      </c>
      <c r="F43" s="50">
        <v>12893.333333333334</v>
      </c>
      <c r="G43" s="51">
        <f t="shared" si="2"/>
        <v>6.24549356223177E-2</v>
      </c>
      <c r="H43" s="50">
        <v>12716.666666666666</v>
      </c>
      <c r="I43" s="59">
        <f t="shared" si="3"/>
        <v>1.389252948885986E-2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5502.0833333333339</v>
      </c>
      <c r="F45" s="43">
        <v>6553.1111111111113</v>
      </c>
      <c r="G45" s="45">
        <f t="shared" ref="G45:G50" si="4">(F45-E45)/E45</f>
        <v>0.19102360217089476</v>
      </c>
      <c r="H45" s="43">
        <v>6580.8888888888887</v>
      </c>
      <c r="I45" s="44">
        <f t="shared" ref="I45:I50" si="5">(F45-H45)/H45</f>
        <v>-4.2209765651380488E-3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19342.448642857144</v>
      </c>
      <c r="F48" s="47">
        <v>19130.892500000002</v>
      </c>
      <c r="G48" s="48">
        <f t="shared" si="4"/>
        <v>-1.0937402330147384E-2</v>
      </c>
      <c r="H48" s="47">
        <v>19130.892500000002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2220.8928571428569</v>
      </c>
      <c r="F49" s="47">
        <v>2241.6666666666665</v>
      </c>
      <c r="G49" s="48">
        <f t="shared" si="4"/>
        <v>9.35380986840347E-3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24625.833333333332</v>
      </c>
      <c r="F50" s="50">
        <v>27486</v>
      </c>
      <c r="G50" s="56">
        <f t="shared" si="4"/>
        <v>0.11614496971337693</v>
      </c>
      <c r="H50" s="50">
        <v>27836</v>
      </c>
      <c r="I50" s="59">
        <f t="shared" si="5"/>
        <v>-1.2573645638741198E-2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3625</v>
      </c>
      <c r="F52" s="66">
        <v>3750</v>
      </c>
      <c r="G52" s="45">
        <f t="shared" ref="G52:G60" si="6">(F52-E52)/E52</f>
        <v>3.4482758620689655E-2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3606.1428571428573</v>
      </c>
      <c r="G53" s="48">
        <f t="shared" si="6"/>
        <v>-8.6589955130988522E-2</v>
      </c>
      <c r="H53" s="70">
        <v>3582.5714285714284</v>
      </c>
      <c r="I53" s="87">
        <f t="shared" si="7"/>
        <v>6.5794720472127869E-3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2256.25</v>
      </c>
      <c r="G54" s="48">
        <f t="shared" si="6"/>
        <v>0.10195360195360195</v>
      </c>
      <c r="H54" s="70">
        <v>2256.25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2078.4375</v>
      </c>
      <c r="F56" s="105">
        <v>2092</v>
      </c>
      <c r="G56" s="55">
        <f t="shared" si="6"/>
        <v>6.5253345361599756E-3</v>
      </c>
      <c r="H56" s="105">
        <v>2026</v>
      </c>
      <c r="I56" s="88">
        <f t="shared" si="7"/>
        <v>3.257650542941757E-2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4451.208333333333</v>
      </c>
      <c r="F57" s="50">
        <v>4224.2222222222226</v>
      </c>
      <c r="G57" s="51">
        <f t="shared" si="6"/>
        <v>-5.0994268098237837E-2</v>
      </c>
      <c r="H57" s="50">
        <v>4349.125</v>
      </c>
      <c r="I57" s="126">
        <f t="shared" si="7"/>
        <v>-2.8719059069991636E-2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5130.46875</v>
      </c>
      <c r="F58" s="68">
        <v>5025</v>
      </c>
      <c r="G58" s="44">
        <f t="shared" si="6"/>
        <v>-2.055733211512106E-2</v>
      </c>
      <c r="H58" s="68">
        <v>5025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4930</v>
      </c>
      <c r="F59" s="70">
        <v>4839.5</v>
      </c>
      <c r="G59" s="48">
        <f t="shared" si="6"/>
        <v>-1.8356997971602434E-2</v>
      </c>
      <c r="H59" s="70">
        <v>4839.5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20089.84375</v>
      </c>
      <c r="F60" s="73">
        <v>20963.75</v>
      </c>
      <c r="G60" s="51">
        <f t="shared" si="6"/>
        <v>4.3499902780478321E-2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6487.75</v>
      </c>
      <c r="F62" s="54">
        <v>6354</v>
      </c>
      <c r="G62" s="45">
        <f t="shared" ref="G62:G67" si="8">(F62-E62)/E62</f>
        <v>-2.0615775885322339E-2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10748.333333333334</v>
      </c>
      <c r="G64" s="48">
        <f t="shared" si="8"/>
        <v>-0.15691080824917472</v>
      </c>
      <c r="H64" s="46">
        <v>10748.333333333334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7471.9111111111115</v>
      </c>
      <c r="F65" s="46">
        <v>7560</v>
      </c>
      <c r="G65" s="48">
        <f t="shared" si="8"/>
        <v>1.1789338440856965E-2</v>
      </c>
      <c r="H65" s="46">
        <v>7560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3852.5111111111109</v>
      </c>
      <c r="F66" s="46">
        <v>3770.5</v>
      </c>
      <c r="G66" s="48">
        <f t="shared" si="8"/>
        <v>-2.1287702681656369E-2</v>
      </c>
      <c r="H66" s="46">
        <v>3770.5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3438.6547619047619</v>
      </c>
      <c r="F67" s="58">
        <v>3300.8333333333335</v>
      </c>
      <c r="G67" s="51">
        <f t="shared" si="8"/>
        <v>-4.0080042375375158E-2</v>
      </c>
      <c r="H67" s="58">
        <v>3300.8333333333335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3655.85</v>
      </c>
      <c r="F69" s="43">
        <v>3701.1111111111113</v>
      </c>
      <c r="G69" s="45">
        <f>(F69-E69)/E69</f>
        <v>1.2380461756120028E-2</v>
      </c>
      <c r="H69" s="43">
        <v>3701.1111111111113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2727.6111111111113</v>
      </c>
      <c r="F70" s="47">
        <v>2740.375</v>
      </c>
      <c r="G70" s="48">
        <f>(F70-E70)/E70</f>
        <v>4.679511986475678E-3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2039.375</v>
      </c>
      <c r="F72" s="47">
        <v>2233.5</v>
      </c>
      <c r="G72" s="48">
        <f>(F72-E72)/E72</f>
        <v>9.5188476861783639E-2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1684.6833333333334</v>
      </c>
      <c r="F73" s="50">
        <v>1614.5</v>
      </c>
      <c r="G73" s="48">
        <f>(F73-E73)/E73</f>
        <v>-4.165965908528807E-2</v>
      </c>
      <c r="H73" s="50">
        <v>1589</v>
      </c>
      <c r="I73" s="59">
        <f>(F73-H73)/H73</f>
        <v>1.6047828823159218E-2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1433.6666666666667</v>
      </c>
      <c r="F76" s="32">
        <v>1196.6666666666667</v>
      </c>
      <c r="G76" s="48">
        <f t="shared" si="10"/>
        <v>-0.1653103929318763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823.94444444444446</v>
      </c>
      <c r="F77" s="47">
        <v>864.75</v>
      </c>
      <c r="G77" s="48">
        <f t="shared" si="10"/>
        <v>4.9524644326073751E-2</v>
      </c>
      <c r="H77" s="47">
        <v>864.75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1492.4250000000002</v>
      </c>
      <c r="F78" s="47">
        <v>1500.8</v>
      </c>
      <c r="G78" s="48">
        <f t="shared" si="10"/>
        <v>5.611672278338792E-3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1931.8222222222221</v>
      </c>
      <c r="F79" s="61">
        <v>1915.3</v>
      </c>
      <c r="G79" s="48">
        <f t="shared" si="10"/>
        <v>-8.5526618506418326E-3</v>
      </c>
      <c r="H79" s="61">
        <v>1915.3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8375</v>
      </c>
      <c r="F80" s="61">
        <v>8830</v>
      </c>
      <c r="G80" s="48">
        <f t="shared" si="10"/>
        <v>5.4328358208955221E-2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3980.45</v>
      </c>
      <c r="F81" s="50">
        <v>3919.3</v>
      </c>
      <c r="G81" s="51">
        <f t="shared" si="10"/>
        <v>-1.536258463239072E-2</v>
      </c>
      <c r="H81" s="50">
        <v>3919.3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14" zoomScaleNormal="100" workbookViewId="0">
      <selection activeCell="A20" sqref="A20:XFD2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218</v>
      </c>
      <c r="F12" s="159" t="s">
        <v>223</v>
      </c>
      <c r="G12" s="151" t="s">
        <v>197</v>
      </c>
      <c r="H12" s="159" t="s">
        <v>219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1621.0374999999999</v>
      </c>
      <c r="F15" s="83">
        <v>1990</v>
      </c>
      <c r="G15" s="44">
        <f>(F15-E15)/E15</f>
        <v>0.22760886160869204</v>
      </c>
      <c r="H15" s="83">
        <v>2150</v>
      </c>
      <c r="I15" s="127">
        <f>(F15-H15)/H15</f>
        <v>-7.441860465116279E-2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1850.43325</v>
      </c>
      <c r="F16" s="83">
        <v>1900</v>
      </c>
      <c r="G16" s="48">
        <f t="shared" ref="G16:G39" si="0">(F16-E16)/E16</f>
        <v>2.6786564713966288E-2</v>
      </c>
      <c r="H16" s="83">
        <v>1891.6</v>
      </c>
      <c r="I16" s="48">
        <f>(F16-H16)/H16</f>
        <v>4.440685134277908E-3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1850.6585</v>
      </c>
      <c r="F17" s="83">
        <v>2486.6</v>
      </c>
      <c r="G17" s="48">
        <f t="shared" si="0"/>
        <v>0.34362984851067874</v>
      </c>
      <c r="H17" s="83">
        <v>2800</v>
      </c>
      <c r="I17" s="48">
        <f t="shared" ref="I17:I29" si="1">(F17-H17)/H17</f>
        <v>-0.11192857142857146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678.875</v>
      </c>
      <c r="F18" s="83">
        <v>1033.2</v>
      </c>
      <c r="G18" s="48">
        <f t="shared" si="0"/>
        <v>0.52192966304547972</v>
      </c>
      <c r="H18" s="83">
        <v>1150</v>
      </c>
      <c r="I18" s="48">
        <f t="shared" si="1"/>
        <v>-0.10156521739130431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6633.2306547619046</v>
      </c>
      <c r="F19" s="83">
        <v>7866.6660000000002</v>
      </c>
      <c r="G19" s="48">
        <f t="shared" si="0"/>
        <v>0.18594790524171345</v>
      </c>
      <c r="H19" s="83">
        <v>7166.6</v>
      </c>
      <c r="I19" s="48">
        <f t="shared" si="1"/>
        <v>9.7684536600340433E-2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1639.6857500000001</v>
      </c>
      <c r="F20" s="83">
        <v>1760</v>
      </c>
      <c r="G20" s="48">
        <f t="shared" si="0"/>
        <v>7.3376407643964636E-2</v>
      </c>
      <c r="H20" s="83">
        <v>1800</v>
      </c>
      <c r="I20" s="48">
        <f t="shared" si="1"/>
        <v>-2.2222222222222223E-2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1220.0625</v>
      </c>
      <c r="F21" s="83">
        <v>1260</v>
      </c>
      <c r="G21" s="48">
        <f t="shared" si="0"/>
        <v>3.273397879207008E-2</v>
      </c>
      <c r="H21" s="83">
        <v>1375</v>
      </c>
      <c r="I21" s="48">
        <f t="shared" si="1"/>
        <v>-8.3636363636363634E-2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398.71937500000001</v>
      </c>
      <c r="F22" s="83">
        <v>445</v>
      </c>
      <c r="G22" s="48">
        <f t="shared" si="0"/>
        <v>0.1160731780340496</v>
      </c>
      <c r="H22" s="83">
        <v>455</v>
      </c>
      <c r="I22" s="48">
        <f t="shared" si="1"/>
        <v>-2.197802197802198E-2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582.86874999999998</v>
      </c>
      <c r="F23" s="83">
        <v>500</v>
      </c>
      <c r="G23" s="48">
        <f t="shared" si="0"/>
        <v>-0.14217394567816508</v>
      </c>
      <c r="H23" s="83">
        <v>525</v>
      </c>
      <c r="I23" s="48">
        <f t="shared" si="1"/>
        <v>-4.7619047619047616E-2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600.73325</v>
      </c>
      <c r="F24" s="83">
        <v>484</v>
      </c>
      <c r="G24" s="48">
        <f t="shared" si="0"/>
        <v>-0.19431794394600266</v>
      </c>
      <c r="H24" s="83">
        <v>520</v>
      </c>
      <c r="I24" s="48">
        <f t="shared" si="1"/>
        <v>-6.9230769230769235E-2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557.4</v>
      </c>
      <c r="F25" s="83">
        <v>499</v>
      </c>
      <c r="G25" s="48">
        <f t="shared" si="0"/>
        <v>-0.10477215644061712</v>
      </c>
      <c r="H25" s="83">
        <v>550</v>
      </c>
      <c r="I25" s="48">
        <f t="shared" si="1"/>
        <v>-9.2727272727272728E-2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1361.5664999999999</v>
      </c>
      <c r="F26" s="83">
        <v>1520</v>
      </c>
      <c r="G26" s="48">
        <f t="shared" si="0"/>
        <v>0.11636119131896981</v>
      </c>
      <c r="H26" s="83">
        <v>1550</v>
      </c>
      <c r="I26" s="48">
        <f t="shared" si="1"/>
        <v>-1.935483870967742E-2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600.51649999999995</v>
      </c>
      <c r="F27" s="83">
        <v>506.6</v>
      </c>
      <c r="G27" s="48">
        <f t="shared" si="0"/>
        <v>-0.15639287180285627</v>
      </c>
      <c r="H27" s="83">
        <v>500</v>
      </c>
      <c r="I27" s="48">
        <f t="shared" si="1"/>
        <v>1.3200000000000045E-2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959.68124999999998</v>
      </c>
      <c r="F28" s="83">
        <v>1593.75</v>
      </c>
      <c r="G28" s="48">
        <f t="shared" si="0"/>
        <v>0.66070765683918498</v>
      </c>
      <c r="H28" s="83">
        <v>1604</v>
      </c>
      <c r="I28" s="48">
        <f t="shared" si="1"/>
        <v>-6.390274314214464E-3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1531.1937499999999</v>
      </c>
      <c r="F29" s="83">
        <v>1093.75</v>
      </c>
      <c r="G29" s="48">
        <f t="shared" si="0"/>
        <v>-0.2856880456833108</v>
      </c>
      <c r="H29" s="83">
        <v>1291.5</v>
      </c>
      <c r="I29" s="48">
        <f t="shared" si="1"/>
        <v>-0.15311653116531165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846.55824999999993</v>
      </c>
      <c r="F30" s="95">
        <v>1344</v>
      </c>
      <c r="G30" s="51">
        <f t="shared" si="0"/>
        <v>0.58760486948181079</v>
      </c>
      <c r="H30" s="95">
        <v>1383.2</v>
      </c>
      <c r="I30" s="51">
        <f>(F30-H30)/H30</f>
        <v>-2.8340080971659951E-2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83">
        <v>2540</v>
      </c>
      <c r="G32" s="44">
        <f t="shared" si="0"/>
        <v>3.8503540929100778E-2</v>
      </c>
      <c r="H32" s="83">
        <v>2550</v>
      </c>
      <c r="I32" s="45">
        <f>(F32-H32)/H32</f>
        <v>-3.9215686274509803E-3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83">
        <v>2543.1999999999998</v>
      </c>
      <c r="G33" s="48">
        <f t="shared" si="0"/>
        <v>1.9325480441601997E-2</v>
      </c>
      <c r="H33" s="83">
        <v>2450</v>
      </c>
      <c r="I33" s="48">
        <f>(F33-H33)/H33</f>
        <v>3.8040816326530537E-2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83">
        <v>1478.6</v>
      </c>
      <c r="G34" s="48">
        <f t="shared" si="0"/>
        <v>0.18517117291147242</v>
      </c>
      <c r="H34" s="83">
        <v>1361.6</v>
      </c>
      <c r="I34" s="48">
        <f>(F34-H34)/H34</f>
        <v>8.5928319623971808E-2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83">
        <v>1416.6659999999999</v>
      </c>
      <c r="G35" s="48">
        <f t="shared" si="0"/>
        <v>-0.13168002066806839</v>
      </c>
      <c r="H35" s="83">
        <v>1616.6</v>
      </c>
      <c r="I35" s="48">
        <f>(F35-H35)/H35</f>
        <v>-0.12367561548929852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83">
        <v>983.2</v>
      </c>
      <c r="G36" s="55">
        <f t="shared" si="0"/>
        <v>-0.23799190095134759</v>
      </c>
      <c r="H36" s="83">
        <v>1025</v>
      </c>
      <c r="I36" s="48">
        <f>(F36-H36)/H36</f>
        <v>-4.0780487804878002E-2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26452.725083333331</v>
      </c>
      <c r="F38" s="84">
        <v>24766.6</v>
      </c>
      <c r="G38" s="45">
        <f t="shared" si="0"/>
        <v>-6.3741073103870269E-2</v>
      </c>
      <c r="H38" s="84">
        <v>25466.6</v>
      </c>
      <c r="I38" s="45">
        <f>(F38-H38)/H38</f>
        <v>-2.7486982950217148E-2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15113.193055555555</v>
      </c>
      <c r="F39" s="85">
        <v>16166.6</v>
      </c>
      <c r="G39" s="51">
        <f t="shared" si="0"/>
        <v>6.9701150549202853E-2</v>
      </c>
      <c r="H39" s="85">
        <v>16166.6</v>
      </c>
      <c r="I39" s="51">
        <f>(F39-H39)/H39</f>
        <v>0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14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9" t="s">
        <v>3</v>
      </c>
      <c r="B12" s="155"/>
      <c r="C12" s="157" t="s">
        <v>0</v>
      </c>
      <c r="D12" s="151" t="s">
        <v>222</v>
      </c>
      <c r="E12" s="159" t="s">
        <v>223</v>
      </c>
      <c r="F12" s="166" t="s">
        <v>186</v>
      </c>
      <c r="G12" s="151" t="s">
        <v>218</v>
      </c>
      <c r="H12" s="168" t="s">
        <v>224</v>
      </c>
      <c r="I12" s="164" t="s">
        <v>196</v>
      </c>
    </row>
    <row r="13" spans="1:9" ht="39.75" customHeight="1" thickBot="1" x14ac:dyDescent="0.25">
      <c r="A13" s="150"/>
      <c r="B13" s="156"/>
      <c r="C13" s="158"/>
      <c r="D13" s="152"/>
      <c r="E13" s="160"/>
      <c r="F13" s="167"/>
      <c r="G13" s="152"/>
      <c r="H13" s="169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1769.8</v>
      </c>
      <c r="E15" s="83">
        <v>1990</v>
      </c>
      <c r="F15" s="67">
        <f t="shared" ref="F15:F30" si="0">D15-E15</f>
        <v>-220.20000000000005</v>
      </c>
      <c r="G15" s="42">
        <v>1621.0374999999999</v>
      </c>
      <c r="H15" s="66">
        <f>AVERAGE(D15:E15)</f>
        <v>1879.9</v>
      </c>
      <c r="I15" s="69">
        <f>(H15-G15)/G15</f>
        <v>0.15968939645134686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1758.8</v>
      </c>
      <c r="E16" s="83">
        <v>1900</v>
      </c>
      <c r="F16" s="71">
        <f t="shared" si="0"/>
        <v>-141.20000000000005</v>
      </c>
      <c r="G16" s="46">
        <v>1850.43325</v>
      </c>
      <c r="H16" s="68">
        <f t="shared" ref="H16:H30" si="1">AVERAGE(D16:E16)</f>
        <v>1829.4</v>
      </c>
      <c r="I16" s="72">
        <f t="shared" ref="I16:I39" si="2">(H16-G16)/G16</f>
        <v>-1.1366662374878938E-2</v>
      </c>
    </row>
    <row r="17" spans="1:9" ht="16.5" x14ac:dyDescent="0.3">
      <c r="A17" s="37"/>
      <c r="B17" s="34" t="s">
        <v>6</v>
      </c>
      <c r="C17" s="15" t="s">
        <v>165</v>
      </c>
      <c r="D17" s="47">
        <v>2423.8000000000002</v>
      </c>
      <c r="E17" s="83">
        <v>2486.6</v>
      </c>
      <c r="F17" s="71">
        <f t="shared" si="0"/>
        <v>-62.799999999999727</v>
      </c>
      <c r="G17" s="46">
        <v>1850.6585</v>
      </c>
      <c r="H17" s="68">
        <f t="shared" si="1"/>
        <v>2455.1999999999998</v>
      </c>
      <c r="I17" s="72">
        <f t="shared" si="2"/>
        <v>0.32666291484895771</v>
      </c>
    </row>
    <row r="18" spans="1:9" ht="16.5" x14ac:dyDescent="0.3">
      <c r="A18" s="37"/>
      <c r="B18" s="34" t="s">
        <v>7</v>
      </c>
      <c r="C18" s="15" t="s">
        <v>166</v>
      </c>
      <c r="D18" s="47">
        <v>954.8</v>
      </c>
      <c r="E18" s="83">
        <v>1033.2</v>
      </c>
      <c r="F18" s="71">
        <f t="shared" si="0"/>
        <v>-78.400000000000091</v>
      </c>
      <c r="G18" s="46">
        <v>678.875</v>
      </c>
      <c r="H18" s="68">
        <f t="shared" si="1"/>
        <v>994</v>
      </c>
      <c r="I18" s="72">
        <f t="shared" si="2"/>
        <v>0.46418707420364574</v>
      </c>
    </row>
    <row r="19" spans="1:9" ht="16.5" x14ac:dyDescent="0.3">
      <c r="A19" s="37"/>
      <c r="B19" s="34" t="s">
        <v>8</v>
      </c>
      <c r="C19" s="15" t="s">
        <v>167</v>
      </c>
      <c r="D19" s="47">
        <v>5748.666666666667</v>
      </c>
      <c r="E19" s="83">
        <v>7866.6660000000002</v>
      </c>
      <c r="F19" s="71">
        <f t="shared" si="0"/>
        <v>-2117.9993333333332</v>
      </c>
      <c r="G19" s="46">
        <v>6633.2306547619046</v>
      </c>
      <c r="H19" s="68">
        <f t="shared" si="1"/>
        <v>6807.6663333333336</v>
      </c>
      <c r="I19" s="72">
        <f t="shared" si="2"/>
        <v>2.6297243025343017E-2</v>
      </c>
    </row>
    <row r="20" spans="1:9" ht="16.5" x14ac:dyDescent="0.3">
      <c r="A20" s="37"/>
      <c r="B20" s="34" t="s">
        <v>9</v>
      </c>
      <c r="C20" s="15" t="s">
        <v>168</v>
      </c>
      <c r="D20" s="47">
        <v>1853.8</v>
      </c>
      <c r="E20" s="83">
        <v>1760</v>
      </c>
      <c r="F20" s="71">
        <f t="shared" si="0"/>
        <v>93.799999999999955</v>
      </c>
      <c r="G20" s="46">
        <v>1639.6857500000001</v>
      </c>
      <c r="H20" s="68">
        <f t="shared" si="1"/>
        <v>1806.9</v>
      </c>
      <c r="I20" s="72">
        <f t="shared" si="2"/>
        <v>0.10197944941584081</v>
      </c>
    </row>
    <row r="21" spans="1:9" ht="16.5" x14ac:dyDescent="0.3">
      <c r="A21" s="37"/>
      <c r="B21" s="34" t="s">
        <v>10</v>
      </c>
      <c r="C21" s="15" t="s">
        <v>169</v>
      </c>
      <c r="D21" s="47">
        <v>1259.8</v>
      </c>
      <c r="E21" s="83">
        <v>1260</v>
      </c>
      <c r="F21" s="71">
        <f t="shared" si="0"/>
        <v>-0.20000000000004547</v>
      </c>
      <c r="G21" s="46">
        <v>1220.0625</v>
      </c>
      <c r="H21" s="68">
        <f t="shared" si="1"/>
        <v>1259.9000000000001</v>
      </c>
      <c r="I21" s="72">
        <f t="shared" si="2"/>
        <v>3.2652015777880308E-2</v>
      </c>
    </row>
    <row r="22" spans="1:9" ht="16.5" x14ac:dyDescent="0.3">
      <c r="A22" s="37"/>
      <c r="B22" s="34" t="s">
        <v>11</v>
      </c>
      <c r="C22" s="15" t="s">
        <v>170</v>
      </c>
      <c r="D22" s="47">
        <v>524.79999999999995</v>
      </c>
      <c r="E22" s="83">
        <v>445</v>
      </c>
      <c r="F22" s="71">
        <f t="shared" si="0"/>
        <v>79.799999999999955</v>
      </c>
      <c r="G22" s="46">
        <v>398.71937500000001</v>
      </c>
      <c r="H22" s="68">
        <f t="shared" si="1"/>
        <v>484.9</v>
      </c>
      <c r="I22" s="72">
        <f t="shared" si="2"/>
        <v>0.21614355961508006</v>
      </c>
    </row>
    <row r="23" spans="1:9" ht="16.5" x14ac:dyDescent="0.3">
      <c r="A23" s="37"/>
      <c r="B23" s="34" t="s">
        <v>12</v>
      </c>
      <c r="C23" s="15" t="s">
        <v>171</v>
      </c>
      <c r="D23" s="47">
        <v>599.79999999999995</v>
      </c>
      <c r="E23" s="83">
        <v>500</v>
      </c>
      <c r="F23" s="71">
        <f t="shared" si="0"/>
        <v>99.799999999999955</v>
      </c>
      <c r="G23" s="46">
        <v>582.86874999999998</v>
      </c>
      <c r="H23" s="68">
        <f t="shared" si="1"/>
        <v>549.9</v>
      </c>
      <c r="I23" s="72">
        <f t="shared" si="2"/>
        <v>-5.6562905456845988E-2</v>
      </c>
    </row>
    <row r="24" spans="1:9" ht="16.5" x14ac:dyDescent="0.3">
      <c r="A24" s="37"/>
      <c r="B24" s="34" t="s">
        <v>13</v>
      </c>
      <c r="C24" s="15" t="s">
        <v>172</v>
      </c>
      <c r="D24" s="47">
        <v>619.79999999999995</v>
      </c>
      <c r="E24" s="83">
        <v>484</v>
      </c>
      <c r="F24" s="71">
        <f t="shared" si="0"/>
        <v>135.79999999999995</v>
      </c>
      <c r="G24" s="46">
        <v>600.73325</v>
      </c>
      <c r="H24" s="68">
        <f t="shared" si="1"/>
        <v>551.9</v>
      </c>
      <c r="I24" s="72">
        <f t="shared" si="2"/>
        <v>-8.1289407569832398E-2</v>
      </c>
    </row>
    <row r="25" spans="1:9" ht="16.5" x14ac:dyDescent="0.3">
      <c r="A25" s="37"/>
      <c r="B25" s="34" t="s">
        <v>14</v>
      </c>
      <c r="C25" s="15" t="s">
        <v>173</v>
      </c>
      <c r="D25" s="47">
        <v>604.79999999999995</v>
      </c>
      <c r="E25" s="83">
        <v>499</v>
      </c>
      <c r="F25" s="71">
        <f t="shared" si="0"/>
        <v>105.79999999999995</v>
      </c>
      <c r="G25" s="46">
        <v>557.4</v>
      </c>
      <c r="H25" s="68">
        <f t="shared" si="1"/>
        <v>551.9</v>
      </c>
      <c r="I25" s="72">
        <f t="shared" si="2"/>
        <v>-9.8672407606745609E-3</v>
      </c>
    </row>
    <row r="26" spans="1:9" ht="16.5" x14ac:dyDescent="0.3">
      <c r="A26" s="37"/>
      <c r="B26" s="34" t="s">
        <v>15</v>
      </c>
      <c r="C26" s="15" t="s">
        <v>174</v>
      </c>
      <c r="D26" s="47">
        <v>1959.8</v>
      </c>
      <c r="E26" s="83">
        <v>1520</v>
      </c>
      <c r="F26" s="71">
        <f t="shared" si="0"/>
        <v>439.79999999999995</v>
      </c>
      <c r="G26" s="46">
        <v>1361.5664999999999</v>
      </c>
      <c r="H26" s="68">
        <f t="shared" si="1"/>
        <v>1739.9</v>
      </c>
      <c r="I26" s="72">
        <f t="shared" si="2"/>
        <v>0.27786633998412874</v>
      </c>
    </row>
    <row r="27" spans="1:9" ht="16.5" x14ac:dyDescent="0.3">
      <c r="A27" s="37"/>
      <c r="B27" s="34" t="s">
        <v>16</v>
      </c>
      <c r="C27" s="15" t="s">
        <v>175</v>
      </c>
      <c r="D27" s="47">
        <v>629.79999999999995</v>
      </c>
      <c r="E27" s="83">
        <v>506.6</v>
      </c>
      <c r="F27" s="71">
        <f t="shared" si="0"/>
        <v>123.19999999999993</v>
      </c>
      <c r="G27" s="46">
        <v>600.51649999999995</v>
      </c>
      <c r="H27" s="68">
        <f t="shared" si="1"/>
        <v>568.20000000000005</v>
      </c>
      <c r="I27" s="72">
        <f t="shared" si="2"/>
        <v>-5.3814508011020362E-2</v>
      </c>
    </row>
    <row r="28" spans="1:9" ht="16.5" x14ac:dyDescent="0.3">
      <c r="A28" s="37"/>
      <c r="B28" s="34" t="s">
        <v>17</v>
      </c>
      <c r="C28" s="15" t="s">
        <v>176</v>
      </c>
      <c r="D28" s="47">
        <v>1479.8</v>
      </c>
      <c r="E28" s="83">
        <v>1593.75</v>
      </c>
      <c r="F28" s="71">
        <f t="shared" si="0"/>
        <v>-113.95000000000005</v>
      </c>
      <c r="G28" s="46">
        <v>959.68124999999998</v>
      </c>
      <c r="H28" s="68">
        <f t="shared" si="1"/>
        <v>1536.7750000000001</v>
      </c>
      <c r="I28" s="72">
        <f t="shared" si="2"/>
        <v>0.60133898625194582</v>
      </c>
    </row>
    <row r="29" spans="1:9" ht="16.5" x14ac:dyDescent="0.3">
      <c r="A29" s="37"/>
      <c r="B29" s="34" t="s">
        <v>18</v>
      </c>
      <c r="C29" s="15" t="s">
        <v>177</v>
      </c>
      <c r="D29" s="47">
        <v>1620.3333333333333</v>
      </c>
      <c r="E29" s="83">
        <v>1093.75</v>
      </c>
      <c r="F29" s="71">
        <f t="shared" si="0"/>
        <v>526.58333333333326</v>
      </c>
      <c r="G29" s="46">
        <v>1531.1937499999999</v>
      </c>
      <c r="H29" s="68">
        <f t="shared" si="1"/>
        <v>1357.0416666666665</v>
      </c>
      <c r="I29" s="72">
        <f t="shared" si="2"/>
        <v>-0.11373615085180004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1303.8</v>
      </c>
      <c r="E30" s="95">
        <v>1344</v>
      </c>
      <c r="F30" s="74">
        <f t="shared" si="0"/>
        <v>-40.200000000000045</v>
      </c>
      <c r="G30" s="49">
        <v>846.55824999999993</v>
      </c>
      <c r="H30" s="107">
        <f t="shared" si="1"/>
        <v>1323.9</v>
      </c>
      <c r="I30" s="75">
        <f t="shared" si="2"/>
        <v>0.56386167165697132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2373.75</v>
      </c>
      <c r="E32" s="83">
        <v>2540</v>
      </c>
      <c r="F32" s="67">
        <f>D32-E32</f>
        <v>-166.25</v>
      </c>
      <c r="G32" s="54">
        <v>2445.8270000000002</v>
      </c>
      <c r="H32" s="68">
        <f>AVERAGE(D32:E32)</f>
        <v>2456.875</v>
      </c>
      <c r="I32" s="78">
        <f t="shared" si="2"/>
        <v>4.5170815433797128E-3</v>
      </c>
    </row>
    <row r="33" spans="1:9" ht="16.5" x14ac:dyDescent="0.3">
      <c r="A33" s="37"/>
      <c r="B33" s="34" t="s">
        <v>27</v>
      </c>
      <c r="C33" s="15" t="s">
        <v>180</v>
      </c>
      <c r="D33" s="47">
        <v>2048.9</v>
      </c>
      <c r="E33" s="83">
        <v>2543.1999999999998</v>
      </c>
      <c r="F33" s="79">
        <f>D33-E33</f>
        <v>-494.29999999999973</v>
      </c>
      <c r="G33" s="46">
        <v>2494.9832500000002</v>
      </c>
      <c r="H33" s="68">
        <f>AVERAGE(D33:E33)</f>
        <v>2296.0500000000002</v>
      </c>
      <c r="I33" s="72">
        <f t="shared" si="2"/>
        <v>-7.9733300814744959E-2</v>
      </c>
    </row>
    <row r="34" spans="1:9" ht="16.5" x14ac:dyDescent="0.3">
      <c r="A34" s="37"/>
      <c r="B34" s="39" t="s">
        <v>28</v>
      </c>
      <c r="C34" s="15" t="s">
        <v>181</v>
      </c>
      <c r="D34" s="47">
        <v>1768.75</v>
      </c>
      <c r="E34" s="83">
        <v>1478.6</v>
      </c>
      <c r="F34" s="71">
        <f>D34-E34</f>
        <v>290.15000000000009</v>
      </c>
      <c r="G34" s="46">
        <v>1247.5835</v>
      </c>
      <c r="H34" s="68">
        <f>AVERAGE(D34:E34)</f>
        <v>1623.675</v>
      </c>
      <c r="I34" s="72">
        <f t="shared" si="2"/>
        <v>0.30145597469027124</v>
      </c>
    </row>
    <row r="35" spans="1:9" ht="16.5" x14ac:dyDescent="0.3">
      <c r="A35" s="37"/>
      <c r="B35" s="34" t="s">
        <v>29</v>
      </c>
      <c r="C35" s="15" t="s">
        <v>182</v>
      </c>
      <c r="D35" s="47">
        <v>1517.5</v>
      </c>
      <c r="E35" s="83">
        <v>1416.6659999999999</v>
      </c>
      <c r="F35" s="79">
        <f>D35-E35</f>
        <v>100.83400000000006</v>
      </c>
      <c r="G35" s="46">
        <v>1631.50225</v>
      </c>
      <c r="H35" s="68">
        <f>AVERAGE(D35:E35)</f>
        <v>1467.0830000000001</v>
      </c>
      <c r="I35" s="72">
        <f t="shared" si="2"/>
        <v>-0.10077782608022755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1014.7</v>
      </c>
      <c r="E36" s="83">
        <v>983.2</v>
      </c>
      <c r="F36" s="71">
        <f>D36-E36</f>
        <v>31.5</v>
      </c>
      <c r="G36" s="49">
        <v>1290.2750000000001</v>
      </c>
      <c r="H36" s="68">
        <f>AVERAGE(D36:E36)</f>
        <v>998.95</v>
      </c>
      <c r="I36" s="80">
        <f t="shared" si="2"/>
        <v>-0.22578520082928061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24766.6</v>
      </c>
      <c r="F38" s="67">
        <f>D38-E38</f>
        <v>3368.9555555555562</v>
      </c>
      <c r="G38" s="46">
        <v>26452.725083333331</v>
      </c>
      <c r="H38" s="67">
        <f>AVERAGE(D38:E38)</f>
        <v>26451.077777777777</v>
      </c>
      <c r="I38" s="78">
        <f t="shared" si="2"/>
        <v>-6.2273567292778947E-5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14626.444444444445</v>
      </c>
      <c r="E39" s="85">
        <v>16166.6</v>
      </c>
      <c r="F39" s="74">
        <f>D39-E39</f>
        <v>-1540.1555555555551</v>
      </c>
      <c r="G39" s="46">
        <v>15113.193055555555</v>
      </c>
      <c r="H39" s="81">
        <f>AVERAGE(D39:E39)</f>
        <v>15396.522222222222</v>
      </c>
      <c r="I39" s="75">
        <f t="shared" si="2"/>
        <v>1.8747141363519845E-2</v>
      </c>
    </row>
    <row r="40" spans="1:9" ht="15.75" customHeight="1" thickBot="1" x14ac:dyDescent="0.25">
      <c r="A40" s="161"/>
      <c r="B40" s="162"/>
      <c r="C40" s="163"/>
      <c r="D40" s="86">
        <f>SUM(D15:D39)</f>
        <v>76597.799999999988</v>
      </c>
      <c r="E40" s="86">
        <f>SUM(E15:E39)</f>
        <v>76177.432000000001</v>
      </c>
      <c r="F40" s="86">
        <f>SUM(F15:F39)</f>
        <v>420.36800000000221</v>
      </c>
      <c r="G40" s="86">
        <f>SUM(G15:G39)</f>
        <v>73609.309918650804</v>
      </c>
      <c r="H40" s="86">
        <f>AVERAGE(D40:E40)</f>
        <v>76387.615999999995</v>
      </c>
      <c r="I40" s="75">
        <f>(H40-G40)/G40</f>
        <v>3.7743949568602532E-2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60" zoomScaleNormal="100" workbookViewId="0">
      <selection activeCell="F67" sqref="F67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218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3.75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1621.0374999999999</v>
      </c>
      <c r="F16" s="42">
        <v>1879.9</v>
      </c>
      <c r="G16" s="21">
        <f>(F16-E16)/E16</f>
        <v>0.15968939645134686</v>
      </c>
      <c r="H16" s="42">
        <v>2004.4</v>
      </c>
      <c r="I16" s="21">
        <f>(F16-H16)/H16</f>
        <v>-6.2113350628617038E-2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1850.43325</v>
      </c>
      <c r="F17" s="46">
        <v>1829.4</v>
      </c>
      <c r="G17" s="21">
        <f t="shared" ref="G17:G80" si="0">(F17-E17)/E17</f>
        <v>-1.1366662374878938E-2</v>
      </c>
      <c r="H17" s="46">
        <v>1807.6999999999998</v>
      </c>
      <c r="I17" s="21">
        <f t="shared" ref="I17:I31" si="1">(F17-H17)/H17</f>
        <v>1.200420423742893E-2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1850.6585</v>
      </c>
      <c r="F18" s="46">
        <v>2455.1999999999998</v>
      </c>
      <c r="G18" s="21">
        <f t="shared" si="0"/>
        <v>0.32666291484895771</v>
      </c>
      <c r="H18" s="46">
        <v>2696.9</v>
      </c>
      <c r="I18" s="21">
        <f t="shared" si="1"/>
        <v>-8.9621417182691343E-2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678.875</v>
      </c>
      <c r="F19" s="46">
        <v>994</v>
      </c>
      <c r="G19" s="21">
        <f t="shared" si="0"/>
        <v>0.46418707420364574</v>
      </c>
      <c r="H19" s="46">
        <v>1012.4</v>
      </c>
      <c r="I19" s="21">
        <f t="shared" si="1"/>
        <v>-1.8174634531805588E-2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6633.2306547619046</v>
      </c>
      <c r="F20" s="46">
        <v>6807.6663333333336</v>
      </c>
      <c r="G20" s="21">
        <f>(F20-E20)/E20</f>
        <v>2.6297243025343017E-2</v>
      </c>
      <c r="H20" s="46">
        <v>6208.1888888888889</v>
      </c>
      <c r="I20" s="21">
        <f t="shared" si="1"/>
        <v>9.6562371920957485E-2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1639.6857500000001</v>
      </c>
      <c r="F21" s="46">
        <v>1806.9</v>
      </c>
      <c r="G21" s="21">
        <f t="shared" si="0"/>
        <v>0.10197944941584081</v>
      </c>
      <c r="H21" s="46">
        <v>1774.4</v>
      </c>
      <c r="I21" s="21">
        <f t="shared" si="1"/>
        <v>1.8316050495942291E-2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1220.0625</v>
      </c>
      <c r="F22" s="46">
        <v>1259.9000000000001</v>
      </c>
      <c r="G22" s="21">
        <f t="shared" si="0"/>
        <v>3.2652015777880308E-2</v>
      </c>
      <c r="H22" s="46">
        <v>1327.4</v>
      </c>
      <c r="I22" s="21">
        <f t="shared" si="1"/>
        <v>-5.0851288232635225E-2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398.71937500000001</v>
      </c>
      <c r="F23" s="46">
        <v>484.9</v>
      </c>
      <c r="G23" s="21">
        <f t="shared" si="0"/>
        <v>0.21614355961508006</v>
      </c>
      <c r="H23" s="46">
        <v>489.9</v>
      </c>
      <c r="I23" s="21">
        <f t="shared" si="1"/>
        <v>-1.0206164523372117E-2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582.86874999999998</v>
      </c>
      <c r="F24" s="46">
        <v>549.9</v>
      </c>
      <c r="G24" s="21">
        <f t="shared" si="0"/>
        <v>-5.6562905456845988E-2</v>
      </c>
      <c r="H24" s="46">
        <v>572.4</v>
      </c>
      <c r="I24" s="21">
        <f t="shared" si="1"/>
        <v>-3.9308176100628929E-2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600.73325</v>
      </c>
      <c r="F25" s="46">
        <v>551.9</v>
      </c>
      <c r="G25" s="21">
        <f t="shared" si="0"/>
        <v>-8.1289407569832398E-2</v>
      </c>
      <c r="H25" s="46">
        <v>569.9</v>
      </c>
      <c r="I25" s="21">
        <f t="shared" si="1"/>
        <v>-3.1584488506755576E-2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557.4</v>
      </c>
      <c r="F26" s="46">
        <v>551.9</v>
      </c>
      <c r="G26" s="21">
        <f t="shared" si="0"/>
        <v>-9.8672407606745609E-3</v>
      </c>
      <c r="H26" s="46">
        <v>589.9</v>
      </c>
      <c r="I26" s="21">
        <f t="shared" si="1"/>
        <v>-6.4417697914900832E-2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1361.5664999999999</v>
      </c>
      <c r="F27" s="46">
        <v>1739.9</v>
      </c>
      <c r="G27" s="21">
        <f t="shared" si="0"/>
        <v>0.27786633998412874</v>
      </c>
      <c r="H27" s="46">
        <v>1792.4</v>
      </c>
      <c r="I27" s="21">
        <f t="shared" si="1"/>
        <v>-2.9290336978353045E-2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600.51649999999995</v>
      </c>
      <c r="F28" s="46">
        <v>568.20000000000005</v>
      </c>
      <c r="G28" s="21">
        <f t="shared" si="0"/>
        <v>-5.3814508011020362E-2</v>
      </c>
      <c r="H28" s="46">
        <v>564.9</v>
      </c>
      <c r="I28" s="21">
        <f t="shared" si="1"/>
        <v>5.8417419012215758E-3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959.68124999999998</v>
      </c>
      <c r="F29" s="46">
        <v>1536.7750000000001</v>
      </c>
      <c r="G29" s="21">
        <f t="shared" si="0"/>
        <v>0.60133898625194582</v>
      </c>
      <c r="H29" s="46">
        <v>1479.4</v>
      </c>
      <c r="I29" s="21">
        <f t="shared" si="1"/>
        <v>3.8782614573475732E-2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1531.1937499999999</v>
      </c>
      <c r="F30" s="46">
        <v>1357.0416666666665</v>
      </c>
      <c r="G30" s="21">
        <f t="shared" si="0"/>
        <v>-0.11373615085180004</v>
      </c>
      <c r="H30" s="46">
        <v>1383.8666666666666</v>
      </c>
      <c r="I30" s="21">
        <f t="shared" si="1"/>
        <v>-1.9384092879853584E-2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846.55824999999993</v>
      </c>
      <c r="F31" s="49">
        <v>1323.9</v>
      </c>
      <c r="G31" s="23">
        <f t="shared" si="0"/>
        <v>0.56386167165697132</v>
      </c>
      <c r="H31" s="49">
        <v>1305.5</v>
      </c>
      <c r="I31" s="23">
        <f t="shared" si="1"/>
        <v>1.4094216775181993E-2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2445.8270000000002</v>
      </c>
      <c r="F33" s="54">
        <v>2456.875</v>
      </c>
      <c r="G33" s="21">
        <f t="shared" si="0"/>
        <v>4.5170815433797128E-3</v>
      </c>
      <c r="H33" s="54">
        <v>2333.75</v>
      </c>
      <c r="I33" s="21">
        <f>(F33-H33)/H33</f>
        <v>5.2758435993572578E-2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2494.9832500000002</v>
      </c>
      <c r="F34" s="46">
        <v>2296.0500000000002</v>
      </c>
      <c r="G34" s="21">
        <f t="shared" si="0"/>
        <v>-7.9733300814744959E-2</v>
      </c>
      <c r="H34" s="46">
        <v>2209.4</v>
      </c>
      <c r="I34" s="21">
        <f>(F34-H34)/H34</f>
        <v>3.9218792432334608E-2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1247.5835</v>
      </c>
      <c r="F35" s="46">
        <v>1623.675</v>
      </c>
      <c r="G35" s="21">
        <f t="shared" si="0"/>
        <v>0.30145597469027124</v>
      </c>
      <c r="H35" s="46">
        <v>1458.3</v>
      </c>
      <c r="I35" s="21">
        <f>(F35-H35)/H35</f>
        <v>0.11340259205924708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1631.50225</v>
      </c>
      <c r="F36" s="46">
        <v>1467.0830000000001</v>
      </c>
      <c r="G36" s="21">
        <f t="shared" si="0"/>
        <v>-0.10077782608022755</v>
      </c>
      <c r="H36" s="46">
        <v>1692.05</v>
      </c>
      <c r="I36" s="21">
        <f>(F36-H36)/H36</f>
        <v>-0.132955290919299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1290.2750000000001</v>
      </c>
      <c r="F37" s="49">
        <v>998.95</v>
      </c>
      <c r="G37" s="23">
        <f t="shared" si="0"/>
        <v>-0.22578520082928061</v>
      </c>
      <c r="H37" s="49">
        <v>1034.8499999999999</v>
      </c>
      <c r="I37" s="23">
        <f>(F37-H37)/H37</f>
        <v>-3.4691018021935416E-2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26452.725083333331</v>
      </c>
      <c r="F39" s="46">
        <v>26451.077777777777</v>
      </c>
      <c r="G39" s="21">
        <f t="shared" si="0"/>
        <v>-6.2273567292778947E-5</v>
      </c>
      <c r="H39" s="46">
        <v>26553.855555555554</v>
      </c>
      <c r="I39" s="21">
        <f t="shared" ref="I39:I44" si="2">(F39-H39)/H39</f>
        <v>-3.8705406664108471E-3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15113.193055555555</v>
      </c>
      <c r="F40" s="46">
        <v>15396.522222222222</v>
      </c>
      <c r="G40" s="21">
        <f t="shared" si="0"/>
        <v>1.8747141363519845E-2</v>
      </c>
      <c r="H40" s="46">
        <v>15565.966666666667</v>
      </c>
      <c r="I40" s="21">
        <f t="shared" si="2"/>
        <v>-1.0885571585303316E-2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10068</v>
      </c>
      <c r="F41" s="57">
        <v>10397.875</v>
      </c>
      <c r="G41" s="21">
        <f t="shared" si="0"/>
        <v>3.2764700039729838E-2</v>
      </c>
      <c r="H41" s="57">
        <v>10247.875</v>
      </c>
      <c r="I41" s="21">
        <f t="shared" si="2"/>
        <v>1.4637180878962711E-2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5778.2</v>
      </c>
      <c r="F42" s="47">
        <v>5690</v>
      </c>
      <c r="G42" s="21">
        <f t="shared" si="0"/>
        <v>-1.5264269149562117E-2</v>
      </c>
      <c r="H42" s="47">
        <v>5540</v>
      </c>
      <c r="I42" s="21">
        <f t="shared" si="2"/>
        <v>2.7075812274368231E-2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9966.6666666666661</v>
      </c>
      <c r="G43" s="21">
        <f t="shared" si="0"/>
        <v>-1.9107671730213575E-4</v>
      </c>
      <c r="H43" s="47">
        <v>9966</v>
      </c>
      <c r="I43" s="21">
        <f t="shared" si="2"/>
        <v>6.689410662914513E-5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12135.416666666666</v>
      </c>
      <c r="F44" s="50">
        <v>12893.333333333334</v>
      </c>
      <c r="G44" s="31">
        <f t="shared" si="0"/>
        <v>6.24549356223177E-2</v>
      </c>
      <c r="H44" s="50">
        <v>12716.666666666666</v>
      </c>
      <c r="I44" s="31">
        <f t="shared" si="2"/>
        <v>1.389252948885986E-2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5502.0833333333339</v>
      </c>
      <c r="F46" s="43">
        <v>6553.1111111111113</v>
      </c>
      <c r="G46" s="21">
        <f t="shared" si="0"/>
        <v>0.19102360217089476</v>
      </c>
      <c r="H46" s="43">
        <v>6580.8888888888887</v>
      </c>
      <c r="I46" s="21">
        <f t="shared" ref="I46:I51" si="3">(F46-H46)/H46</f>
        <v>-4.2209765651380488E-3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19342.448642857144</v>
      </c>
      <c r="F49" s="47">
        <v>19130.892500000002</v>
      </c>
      <c r="G49" s="21">
        <f t="shared" si="0"/>
        <v>-1.0937402330147384E-2</v>
      </c>
      <c r="H49" s="47">
        <v>19130.892500000002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2220.8928571428569</v>
      </c>
      <c r="F50" s="47">
        <v>2241.6666666666665</v>
      </c>
      <c r="G50" s="21">
        <f t="shared" si="0"/>
        <v>9.35380986840347E-3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24625.833333333332</v>
      </c>
      <c r="F51" s="50">
        <v>27486</v>
      </c>
      <c r="G51" s="31">
        <f t="shared" si="0"/>
        <v>0.11614496971337693</v>
      </c>
      <c r="H51" s="50">
        <v>27836</v>
      </c>
      <c r="I51" s="31">
        <f t="shared" si="3"/>
        <v>-1.2573645638741198E-2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3625</v>
      </c>
      <c r="F53" s="66">
        <v>3750</v>
      </c>
      <c r="G53" s="22">
        <f t="shared" si="0"/>
        <v>3.4482758620689655E-2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3606.1428571428573</v>
      </c>
      <c r="G54" s="21">
        <f t="shared" si="0"/>
        <v>-8.6589955130988522E-2</v>
      </c>
      <c r="H54" s="70">
        <v>3582.5714285714284</v>
      </c>
      <c r="I54" s="21">
        <f t="shared" si="4"/>
        <v>6.5794720472127869E-3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2256.25</v>
      </c>
      <c r="G55" s="21">
        <f t="shared" si="0"/>
        <v>0.10195360195360195</v>
      </c>
      <c r="H55" s="70">
        <v>2256.25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2078.4375</v>
      </c>
      <c r="F57" s="105">
        <v>2092</v>
      </c>
      <c r="G57" s="21">
        <f t="shared" si="0"/>
        <v>6.5253345361599756E-3</v>
      </c>
      <c r="H57" s="105">
        <v>2026</v>
      </c>
      <c r="I57" s="21">
        <f t="shared" si="4"/>
        <v>3.257650542941757E-2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4451.208333333333</v>
      </c>
      <c r="F58" s="50">
        <v>4224.2222222222226</v>
      </c>
      <c r="G58" s="29">
        <f t="shared" si="0"/>
        <v>-5.0994268098237837E-2</v>
      </c>
      <c r="H58" s="50">
        <v>4349.125</v>
      </c>
      <c r="I58" s="29">
        <f t="shared" si="4"/>
        <v>-2.8719059069991636E-2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5130.46875</v>
      </c>
      <c r="F59" s="68">
        <v>5025</v>
      </c>
      <c r="G59" s="21">
        <f t="shared" si="0"/>
        <v>-2.055733211512106E-2</v>
      </c>
      <c r="H59" s="68">
        <v>5025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4930</v>
      </c>
      <c r="F60" s="70">
        <v>4839.5</v>
      </c>
      <c r="G60" s="21">
        <f t="shared" si="0"/>
        <v>-1.8356997971602434E-2</v>
      </c>
      <c r="H60" s="70">
        <v>4839.5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20089.84375</v>
      </c>
      <c r="F61" s="73">
        <v>20963.75</v>
      </c>
      <c r="G61" s="29">
        <f t="shared" si="0"/>
        <v>4.3499902780478321E-2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6487.75</v>
      </c>
      <c r="F63" s="54">
        <v>6354</v>
      </c>
      <c r="G63" s="21">
        <f t="shared" si="0"/>
        <v>-2.0615775885322339E-2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10748.333333333334</v>
      </c>
      <c r="G65" s="21">
        <f t="shared" si="0"/>
        <v>-0.15691080824917472</v>
      </c>
      <c r="H65" s="46">
        <v>10748.333333333334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7471.9111111111115</v>
      </c>
      <c r="F66" s="46">
        <v>7560</v>
      </c>
      <c r="G66" s="21">
        <f t="shared" si="0"/>
        <v>1.1789338440856965E-2</v>
      </c>
      <c r="H66" s="46">
        <v>7560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3852.5111111111109</v>
      </c>
      <c r="F67" s="46">
        <v>3770.5</v>
      </c>
      <c r="G67" s="21">
        <f t="shared" si="0"/>
        <v>-2.1287702681656369E-2</v>
      </c>
      <c r="H67" s="46">
        <v>3770.5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3438.6547619047619</v>
      </c>
      <c r="F68" s="58">
        <v>3300.8333333333335</v>
      </c>
      <c r="G68" s="31">
        <f t="shared" si="0"/>
        <v>-4.0080042375375158E-2</v>
      </c>
      <c r="H68" s="58">
        <v>3300.8333333333335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3655.85</v>
      </c>
      <c r="F70" s="43">
        <v>3701.1111111111113</v>
      </c>
      <c r="G70" s="21">
        <f t="shared" si="0"/>
        <v>1.2380461756120028E-2</v>
      </c>
      <c r="H70" s="43">
        <v>3701.1111111111113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2727.6111111111113</v>
      </c>
      <c r="F71" s="47">
        <v>2740.375</v>
      </c>
      <c r="G71" s="21">
        <f t="shared" si="0"/>
        <v>4.679511986475678E-3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2039.375</v>
      </c>
      <c r="F73" s="47">
        <v>2233.5</v>
      </c>
      <c r="G73" s="21">
        <f t="shared" si="0"/>
        <v>9.5188476861783639E-2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1684.6833333333334</v>
      </c>
      <c r="F74" s="50">
        <v>1614.5</v>
      </c>
      <c r="G74" s="21">
        <f t="shared" si="0"/>
        <v>-4.165965908528807E-2</v>
      </c>
      <c r="H74" s="50">
        <v>1589</v>
      </c>
      <c r="I74" s="21">
        <f t="shared" si="5"/>
        <v>1.6047828823159218E-2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1433.6666666666667</v>
      </c>
      <c r="F77" s="32">
        <v>1196.6666666666667</v>
      </c>
      <c r="G77" s="21">
        <f t="shared" si="0"/>
        <v>-0.1653103929318763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823.94444444444446</v>
      </c>
      <c r="F78" s="47">
        <v>864.75</v>
      </c>
      <c r="G78" s="21">
        <f t="shared" si="0"/>
        <v>4.9524644326073751E-2</v>
      </c>
      <c r="H78" s="47">
        <v>864.75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1492.4250000000002</v>
      </c>
      <c r="F79" s="47">
        <v>1500.8</v>
      </c>
      <c r="G79" s="21">
        <f t="shared" si="0"/>
        <v>5.611672278338792E-3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1931.8222222222221</v>
      </c>
      <c r="F80" s="61">
        <v>1915.3</v>
      </c>
      <c r="G80" s="21">
        <f t="shared" si="0"/>
        <v>-8.5526618506418326E-3</v>
      </c>
      <c r="H80" s="61">
        <v>1915.3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8375</v>
      </c>
      <c r="F81" s="61">
        <v>8830</v>
      </c>
      <c r="G81" s="21">
        <f t="shared" ref="G81:G82" si="7">(F81-E81)/E81</f>
        <v>5.4328358208955221E-2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3980.45</v>
      </c>
      <c r="F82" s="50">
        <v>3919.3</v>
      </c>
      <c r="G82" s="23">
        <f t="shared" si="7"/>
        <v>-1.536258463239072E-2</v>
      </c>
      <c r="H82" s="50">
        <v>3919.3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8" zoomScaleNormal="100" workbookViewId="0">
      <selection activeCell="J74" sqref="J7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9.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4" t="s">
        <v>0</v>
      </c>
      <c r="D13" s="176" t="s">
        <v>23</v>
      </c>
      <c r="E13" s="151" t="s">
        <v>218</v>
      </c>
      <c r="F13" s="168" t="s">
        <v>224</v>
      </c>
      <c r="G13" s="151" t="s">
        <v>196</v>
      </c>
      <c r="H13" s="168" t="s">
        <v>220</v>
      </c>
      <c r="I13" s="151" t="s">
        <v>187</v>
      </c>
    </row>
    <row r="14" spans="1:9" ht="38.25" customHeight="1" thickBot="1" x14ac:dyDescent="0.25">
      <c r="A14" s="150"/>
      <c r="B14" s="156"/>
      <c r="C14" s="175"/>
      <c r="D14" s="177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9" t="s">
        <v>86</v>
      </c>
      <c r="D16" s="20" t="s">
        <v>161</v>
      </c>
      <c r="E16" s="42">
        <v>1850.6585</v>
      </c>
      <c r="F16" s="42">
        <v>2455.1999999999998</v>
      </c>
      <c r="G16" s="22">
        <f t="shared" ref="G16:G31" si="0">(F16-E16)/E16</f>
        <v>0.32666291484895771</v>
      </c>
      <c r="H16" s="42">
        <v>2696.9</v>
      </c>
      <c r="I16" s="22">
        <f t="shared" ref="I16:I31" si="1">(F16-H16)/H16</f>
        <v>-8.9621417182691343E-2</v>
      </c>
    </row>
    <row r="17" spans="1:9" ht="16.5" x14ac:dyDescent="0.3">
      <c r="A17" s="37"/>
      <c r="B17" s="34" t="s">
        <v>14</v>
      </c>
      <c r="C17" s="15" t="s">
        <v>94</v>
      </c>
      <c r="D17" s="11" t="s">
        <v>81</v>
      </c>
      <c r="E17" s="46">
        <v>557.4</v>
      </c>
      <c r="F17" s="46">
        <v>551.9</v>
      </c>
      <c r="G17" s="21">
        <f t="shared" si="0"/>
        <v>-9.8672407606745609E-3</v>
      </c>
      <c r="H17" s="46">
        <v>589.9</v>
      </c>
      <c r="I17" s="21">
        <f t="shared" si="1"/>
        <v>-6.4417697914900832E-2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1621.0374999999999</v>
      </c>
      <c r="F18" s="46">
        <v>1879.9</v>
      </c>
      <c r="G18" s="21">
        <f t="shared" si="0"/>
        <v>0.15968939645134686</v>
      </c>
      <c r="H18" s="46">
        <v>2004.4</v>
      </c>
      <c r="I18" s="21">
        <f t="shared" si="1"/>
        <v>-6.2113350628617038E-2</v>
      </c>
    </row>
    <row r="19" spans="1:9" ht="16.5" x14ac:dyDescent="0.3">
      <c r="A19" s="37"/>
      <c r="B19" s="34" t="s">
        <v>10</v>
      </c>
      <c r="C19" s="15" t="s">
        <v>90</v>
      </c>
      <c r="D19" s="11" t="s">
        <v>161</v>
      </c>
      <c r="E19" s="46">
        <v>1220.0625</v>
      </c>
      <c r="F19" s="46">
        <v>1259.9000000000001</v>
      </c>
      <c r="G19" s="21">
        <f t="shared" si="0"/>
        <v>3.2652015777880308E-2</v>
      </c>
      <c r="H19" s="46">
        <v>1327.4</v>
      </c>
      <c r="I19" s="21">
        <f t="shared" si="1"/>
        <v>-5.0851288232635225E-2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582.86874999999998</v>
      </c>
      <c r="F20" s="46">
        <v>549.9</v>
      </c>
      <c r="G20" s="21">
        <f t="shared" si="0"/>
        <v>-5.6562905456845988E-2</v>
      </c>
      <c r="H20" s="46">
        <v>572.4</v>
      </c>
      <c r="I20" s="21">
        <f t="shared" si="1"/>
        <v>-3.9308176100628929E-2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600.73325</v>
      </c>
      <c r="F21" s="46">
        <v>551.9</v>
      </c>
      <c r="G21" s="21">
        <f t="shared" si="0"/>
        <v>-8.1289407569832398E-2</v>
      </c>
      <c r="H21" s="46">
        <v>569.9</v>
      </c>
      <c r="I21" s="21">
        <f t="shared" si="1"/>
        <v>-3.1584488506755576E-2</v>
      </c>
    </row>
    <row r="22" spans="1:9" ht="16.5" x14ac:dyDescent="0.3">
      <c r="A22" s="37"/>
      <c r="B22" s="34" t="s">
        <v>15</v>
      </c>
      <c r="C22" s="15" t="s">
        <v>95</v>
      </c>
      <c r="D22" s="11" t="s">
        <v>82</v>
      </c>
      <c r="E22" s="46">
        <v>1361.5664999999999</v>
      </c>
      <c r="F22" s="46">
        <v>1739.9</v>
      </c>
      <c r="G22" s="21">
        <f t="shared" si="0"/>
        <v>0.27786633998412874</v>
      </c>
      <c r="H22" s="46">
        <v>1792.4</v>
      </c>
      <c r="I22" s="21">
        <f t="shared" si="1"/>
        <v>-2.9290336978353045E-2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1531.1937499999999</v>
      </c>
      <c r="F23" s="46">
        <v>1357.0416666666665</v>
      </c>
      <c r="G23" s="21">
        <f t="shared" si="0"/>
        <v>-0.11373615085180004</v>
      </c>
      <c r="H23" s="46">
        <v>1383.8666666666666</v>
      </c>
      <c r="I23" s="21">
        <f t="shared" si="1"/>
        <v>-1.9384092879853584E-2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678.875</v>
      </c>
      <c r="F24" s="46">
        <v>994</v>
      </c>
      <c r="G24" s="21">
        <f t="shared" si="0"/>
        <v>0.46418707420364574</v>
      </c>
      <c r="H24" s="46">
        <v>1012.4</v>
      </c>
      <c r="I24" s="21">
        <f t="shared" si="1"/>
        <v>-1.8174634531805588E-2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398.71937500000001</v>
      </c>
      <c r="F25" s="46">
        <v>484.9</v>
      </c>
      <c r="G25" s="21">
        <f t="shared" si="0"/>
        <v>0.21614355961508006</v>
      </c>
      <c r="H25" s="46">
        <v>489.9</v>
      </c>
      <c r="I25" s="21">
        <f t="shared" si="1"/>
        <v>-1.0206164523372117E-2</v>
      </c>
    </row>
    <row r="26" spans="1:9" ht="16.5" x14ac:dyDescent="0.3">
      <c r="A26" s="37"/>
      <c r="B26" s="34" t="s">
        <v>16</v>
      </c>
      <c r="C26" s="15" t="s">
        <v>96</v>
      </c>
      <c r="D26" s="13" t="s">
        <v>81</v>
      </c>
      <c r="E26" s="46">
        <v>600.51649999999995</v>
      </c>
      <c r="F26" s="46">
        <v>568.20000000000005</v>
      </c>
      <c r="G26" s="21">
        <f t="shared" si="0"/>
        <v>-5.3814508011020362E-2</v>
      </c>
      <c r="H26" s="46">
        <v>564.9</v>
      </c>
      <c r="I26" s="21">
        <f t="shared" si="1"/>
        <v>5.8417419012215758E-3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1850.43325</v>
      </c>
      <c r="F27" s="46">
        <v>1829.4</v>
      </c>
      <c r="G27" s="21">
        <f t="shared" si="0"/>
        <v>-1.1366662374878938E-2</v>
      </c>
      <c r="H27" s="46">
        <v>1807.6999999999998</v>
      </c>
      <c r="I27" s="21">
        <f t="shared" si="1"/>
        <v>1.200420423742893E-2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846.55824999999993</v>
      </c>
      <c r="F28" s="46">
        <v>1323.9</v>
      </c>
      <c r="G28" s="21">
        <f t="shared" si="0"/>
        <v>0.56386167165697132</v>
      </c>
      <c r="H28" s="46">
        <v>1305.5</v>
      </c>
      <c r="I28" s="21">
        <f t="shared" si="1"/>
        <v>1.4094216775181993E-2</v>
      </c>
    </row>
    <row r="29" spans="1:9" ht="17.25" thickBot="1" x14ac:dyDescent="0.35">
      <c r="A29" s="38"/>
      <c r="B29" s="36" t="s">
        <v>9</v>
      </c>
      <c r="C29" s="16" t="s">
        <v>88</v>
      </c>
      <c r="D29" s="12" t="s">
        <v>161</v>
      </c>
      <c r="E29" s="49">
        <v>1639.6857500000001</v>
      </c>
      <c r="F29" s="49">
        <v>1806.9</v>
      </c>
      <c r="G29" s="23">
        <f t="shared" si="0"/>
        <v>0.10197944941584081</v>
      </c>
      <c r="H29" s="49">
        <v>1774.4</v>
      </c>
      <c r="I29" s="23">
        <f t="shared" si="1"/>
        <v>1.8316050495942291E-2</v>
      </c>
    </row>
    <row r="30" spans="1:9" ht="16.5" x14ac:dyDescent="0.3">
      <c r="A30" s="33"/>
      <c r="B30" s="40" t="s">
        <v>17</v>
      </c>
      <c r="C30" s="19" t="s">
        <v>97</v>
      </c>
      <c r="D30" s="20" t="s">
        <v>161</v>
      </c>
      <c r="E30" s="42">
        <v>959.68124999999998</v>
      </c>
      <c r="F30" s="42">
        <v>1536.7750000000001</v>
      </c>
      <c r="G30" s="22">
        <f t="shared" si="0"/>
        <v>0.60133898625194582</v>
      </c>
      <c r="H30" s="42">
        <v>1479.4</v>
      </c>
      <c r="I30" s="22">
        <f t="shared" si="1"/>
        <v>3.8782614573475732E-2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6633.2306547619046</v>
      </c>
      <c r="F31" s="49">
        <v>6807.6663333333336</v>
      </c>
      <c r="G31" s="23">
        <f t="shared" si="0"/>
        <v>2.6297243025343017E-2</v>
      </c>
      <c r="H31" s="49">
        <v>6208.1888888888889</v>
      </c>
      <c r="I31" s="23">
        <f t="shared" si="1"/>
        <v>9.6562371920957485E-2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22933.220779761905</v>
      </c>
      <c r="F32" s="107">
        <f>SUM(F16:F31)</f>
        <v>25697.383000000002</v>
      </c>
      <c r="G32" s="108">
        <f t="shared" ref="G32" si="2">(F32-E32)/E32</f>
        <v>0.12053092091963868</v>
      </c>
      <c r="H32" s="107">
        <f>SUM(H16:H31)</f>
        <v>25579.555555555558</v>
      </c>
      <c r="I32" s="111">
        <f t="shared" ref="I32" si="3">(F32-H32)/H32</f>
        <v>4.6063132015150511E-3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1631.50225</v>
      </c>
      <c r="F34" s="54">
        <v>1467.0830000000001</v>
      </c>
      <c r="G34" s="21">
        <f>(F34-E34)/E34</f>
        <v>-0.10077782608022755</v>
      </c>
      <c r="H34" s="54">
        <v>1692.05</v>
      </c>
      <c r="I34" s="21">
        <f>(F34-H34)/H34</f>
        <v>-0.132955290919299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1290.2750000000001</v>
      </c>
      <c r="F35" s="46">
        <v>998.95</v>
      </c>
      <c r="G35" s="21">
        <f>(F35-E35)/E35</f>
        <v>-0.22578520082928061</v>
      </c>
      <c r="H35" s="46">
        <v>1034.8499999999999</v>
      </c>
      <c r="I35" s="21">
        <f>(F35-H35)/H35</f>
        <v>-3.4691018021935416E-2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2494.9832500000002</v>
      </c>
      <c r="F36" s="46">
        <v>2296.0500000000002</v>
      </c>
      <c r="G36" s="21">
        <f>(F36-E36)/E36</f>
        <v>-7.9733300814744959E-2</v>
      </c>
      <c r="H36" s="46">
        <v>2209.4</v>
      </c>
      <c r="I36" s="21">
        <f>(F36-H36)/H36</f>
        <v>3.9218792432334608E-2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2445.8270000000002</v>
      </c>
      <c r="F37" s="46">
        <v>2456.875</v>
      </c>
      <c r="G37" s="21">
        <f>(F37-E37)/E37</f>
        <v>4.5170815433797128E-3</v>
      </c>
      <c r="H37" s="46">
        <v>2333.75</v>
      </c>
      <c r="I37" s="21">
        <f>(F37-H37)/H37</f>
        <v>5.2758435993572578E-2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1247.5835</v>
      </c>
      <c r="F38" s="49">
        <v>1623.675</v>
      </c>
      <c r="G38" s="23">
        <f>(F38-E38)/E38</f>
        <v>0.30145597469027124</v>
      </c>
      <c r="H38" s="49">
        <v>1458.3</v>
      </c>
      <c r="I38" s="23">
        <f>(F38-H38)/H38</f>
        <v>0.11340259205924708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9110.1710000000003</v>
      </c>
      <c r="F39" s="109">
        <f>SUM(F34:F38)</f>
        <v>8842.6329999999998</v>
      </c>
      <c r="G39" s="110">
        <f t="shared" ref="G39" si="4">(F39-E39)/E39</f>
        <v>-2.936695699784345E-2</v>
      </c>
      <c r="H39" s="109">
        <f>SUM(H34:H38)</f>
        <v>8728.3499999999985</v>
      </c>
      <c r="I39" s="111">
        <f t="shared" ref="I39" si="5">(F39-H39)/H39</f>
        <v>1.3093310877772005E-2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15113.193055555555</v>
      </c>
      <c r="F41" s="46">
        <v>15396.522222222222</v>
      </c>
      <c r="G41" s="21">
        <f t="shared" ref="G41:G46" si="6">(F41-E41)/E41</f>
        <v>1.8747141363519845E-2</v>
      </c>
      <c r="H41" s="46">
        <v>15565.966666666667</v>
      </c>
      <c r="I41" s="21">
        <f t="shared" ref="I41:I46" si="7">(F41-H41)/H41</f>
        <v>-1.0885571585303316E-2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26452.725083333331</v>
      </c>
      <c r="F42" s="46">
        <v>26451.077777777777</v>
      </c>
      <c r="G42" s="21">
        <f t="shared" si="6"/>
        <v>-6.2273567292778947E-5</v>
      </c>
      <c r="H42" s="46">
        <v>26553.855555555554</v>
      </c>
      <c r="I42" s="21">
        <f t="shared" si="7"/>
        <v>-3.8705406664108471E-3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9968.5714285714294</v>
      </c>
      <c r="F43" s="57">
        <v>9966.6666666666661</v>
      </c>
      <c r="G43" s="21">
        <f t="shared" si="6"/>
        <v>-1.9107671730213575E-4</v>
      </c>
      <c r="H43" s="57">
        <v>9966</v>
      </c>
      <c r="I43" s="21">
        <f t="shared" si="7"/>
        <v>6.689410662914513E-5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12135.416666666666</v>
      </c>
      <c r="F44" s="47">
        <v>12893.333333333334</v>
      </c>
      <c r="G44" s="21">
        <f t="shared" si="6"/>
        <v>6.24549356223177E-2</v>
      </c>
      <c r="H44" s="47">
        <v>12716.666666666666</v>
      </c>
      <c r="I44" s="21">
        <f t="shared" si="7"/>
        <v>1.389252948885986E-2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10068</v>
      </c>
      <c r="F45" s="47">
        <v>10397.875</v>
      </c>
      <c r="G45" s="21">
        <f t="shared" si="6"/>
        <v>3.2764700039729838E-2</v>
      </c>
      <c r="H45" s="47">
        <v>10247.875</v>
      </c>
      <c r="I45" s="21">
        <f t="shared" si="7"/>
        <v>1.4637180878962711E-2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5778.2</v>
      </c>
      <c r="F46" s="50">
        <v>5690</v>
      </c>
      <c r="G46" s="31">
        <f t="shared" si="6"/>
        <v>-1.5264269149562117E-2</v>
      </c>
      <c r="H46" s="50">
        <v>5540</v>
      </c>
      <c r="I46" s="31">
        <f t="shared" si="7"/>
        <v>2.7075812274368231E-2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79516.106234126972</v>
      </c>
      <c r="F47" s="86">
        <f>SUM(F41:F46)</f>
        <v>80795.475000000006</v>
      </c>
      <c r="G47" s="110">
        <f t="shared" ref="G47" si="8">(F47-E47)/E47</f>
        <v>1.608942925482373E-2</v>
      </c>
      <c r="H47" s="109">
        <f>SUM(H41:H46)</f>
        <v>80590.363888888882</v>
      </c>
      <c r="I47" s="111">
        <f t="shared" ref="I47" si="9">(F47-H47)/H47</f>
        <v>2.5451071469774445E-3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24625.833333333332</v>
      </c>
      <c r="F49" s="43">
        <v>27486</v>
      </c>
      <c r="G49" s="21">
        <f t="shared" ref="G49:G54" si="10">(F49-E49)/E49</f>
        <v>0.11614496971337693</v>
      </c>
      <c r="H49" s="43">
        <v>27836</v>
      </c>
      <c r="I49" s="21">
        <f t="shared" ref="I49:I54" si="11">(F49-H49)/H49</f>
        <v>-1.2573645638741198E-2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5502.0833333333339</v>
      </c>
      <c r="F50" s="47">
        <v>6553.1111111111113</v>
      </c>
      <c r="G50" s="21">
        <f t="shared" si="10"/>
        <v>0.19102360217089476</v>
      </c>
      <c r="H50" s="47">
        <v>6580.8888888888887</v>
      </c>
      <c r="I50" s="21">
        <f t="shared" si="11"/>
        <v>-4.2209765651380488E-3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6035.333333333333</v>
      </c>
      <c r="G51" s="21">
        <f t="shared" si="10"/>
        <v>3.6821562707037567E-5</v>
      </c>
      <c r="H51" s="47">
        <v>6035.333333333333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19026.428571428572</v>
      </c>
      <c r="G52" s="21">
        <f t="shared" si="10"/>
        <v>-1.2832034688186136E-2</v>
      </c>
      <c r="H52" s="47">
        <v>19026.428571428572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19342.448642857144</v>
      </c>
      <c r="F53" s="47">
        <v>19130.892500000002</v>
      </c>
      <c r="G53" s="21">
        <f t="shared" si="10"/>
        <v>-1.0937402330147384E-2</v>
      </c>
      <c r="H53" s="47">
        <v>19130.892500000002</v>
      </c>
      <c r="I53" s="21">
        <f t="shared" si="11"/>
        <v>0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2220.8928571428569</v>
      </c>
      <c r="F54" s="50">
        <v>2241.6666666666665</v>
      </c>
      <c r="G54" s="31">
        <f t="shared" si="10"/>
        <v>9.35380986840347E-3</v>
      </c>
      <c r="H54" s="50">
        <v>2241.6666666666665</v>
      </c>
      <c r="I54" s="31">
        <f t="shared" si="11"/>
        <v>0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77000.119277777776</v>
      </c>
      <c r="F55" s="86">
        <f>SUM(F49:F54)</f>
        <v>80473.432182539691</v>
      </c>
      <c r="G55" s="110">
        <f t="shared" ref="G55" si="12">(F55-E55)/E55</f>
        <v>4.5107889927182392E-2</v>
      </c>
      <c r="H55" s="86">
        <f>SUM(H49:H54)</f>
        <v>80851.209960317472</v>
      </c>
      <c r="I55" s="111">
        <f t="shared" ref="I55" si="13">(F55-H55)/H55</f>
        <v>-4.6725061747770738E-3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4451.208333333333</v>
      </c>
      <c r="F57" s="43">
        <v>4224.2222222222226</v>
      </c>
      <c r="G57" s="22">
        <f t="shared" ref="G57:G65" si="14">(F57-E57)/E57</f>
        <v>-5.0994268098237837E-2</v>
      </c>
      <c r="H57" s="43">
        <v>4349.125</v>
      </c>
      <c r="I57" s="22">
        <f t="shared" ref="I57:I65" si="15">(F57-H57)/H57</f>
        <v>-2.8719059069991636E-2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3625</v>
      </c>
      <c r="F58" s="70">
        <v>3750</v>
      </c>
      <c r="G58" s="21">
        <f t="shared" si="14"/>
        <v>3.4482758620689655E-2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2047.5</v>
      </c>
      <c r="F59" s="70">
        <v>2256.25</v>
      </c>
      <c r="G59" s="21">
        <f t="shared" si="14"/>
        <v>0.10195360195360195</v>
      </c>
      <c r="H59" s="70">
        <v>2256.25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4650</v>
      </c>
      <c r="G60" s="21">
        <f t="shared" si="14"/>
        <v>-0.15454545454545454</v>
      </c>
      <c r="H60" s="70">
        <v>4650</v>
      </c>
      <c r="I60" s="21">
        <f t="shared" si="15"/>
        <v>0</v>
      </c>
    </row>
    <row r="61" spans="1:9" ht="16.5" x14ac:dyDescent="0.3">
      <c r="A61" s="118"/>
      <c r="B61" s="99" t="s">
        <v>54</v>
      </c>
      <c r="C61" s="15" t="s">
        <v>121</v>
      </c>
      <c r="D61" s="11" t="s">
        <v>120</v>
      </c>
      <c r="E61" s="47">
        <v>5130.46875</v>
      </c>
      <c r="F61" s="105">
        <v>5025</v>
      </c>
      <c r="G61" s="21">
        <f t="shared" si="14"/>
        <v>-2.055733211512106E-2</v>
      </c>
      <c r="H61" s="105">
        <v>5025</v>
      </c>
      <c r="I61" s="21">
        <f t="shared" si="15"/>
        <v>0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4930</v>
      </c>
      <c r="F62" s="73">
        <v>4839.5</v>
      </c>
      <c r="G62" s="29">
        <f t="shared" si="14"/>
        <v>-1.8356997971602434E-2</v>
      </c>
      <c r="H62" s="73">
        <v>4839.5</v>
      </c>
      <c r="I62" s="21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20089.84375</v>
      </c>
      <c r="F63" s="68">
        <v>20963.75</v>
      </c>
      <c r="G63" s="21">
        <f t="shared" si="14"/>
        <v>4.3499902780478321E-2</v>
      </c>
      <c r="H63" s="68">
        <v>20963.75</v>
      </c>
      <c r="I63" s="21">
        <f t="shared" si="15"/>
        <v>0</v>
      </c>
    </row>
    <row r="64" spans="1:9" ht="16.5" x14ac:dyDescent="0.3">
      <c r="A64" s="118"/>
      <c r="B64" s="99" t="s">
        <v>39</v>
      </c>
      <c r="C64" s="15" t="s">
        <v>116</v>
      </c>
      <c r="D64" s="13" t="s">
        <v>114</v>
      </c>
      <c r="E64" s="47">
        <v>3948</v>
      </c>
      <c r="F64" s="70">
        <v>3606.1428571428573</v>
      </c>
      <c r="G64" s="21">
        <f t="shared" si="14"/>
        <v>-8.6589955130988522E-2</v>
      </c>
      <c r="H64" s="70">
        <v>3582.5714285714284</v>
      </c>
      <c r="I64" s="21">
        <f t="shared" si="15"/>
        <v>6.5794720472127869E-3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2078.4375</v>
      </c>
      <c r="F65" s="73">
        <v>2092</v>
      </c>
      <c r="G65" s="29">
        <f t="shared" si="14"/>
        <v>6.5253345361599756E-3</v>
      </c>
      <c r="H65" s="73">
        <v>2026</v>
      </c>
      <c r="I65" s="29">
        <f t="shared" si="15"/>
        <v>3.257650542941757E-2</v>
      </c>
    </row>
    <row r="66" spans="1:9" ht="15.75" customHeight="1" thickBot="1" x14ac:dyDescent="0.25">
      <c r="A66" s="161" t="s">
        <v>192</v>
      </c>
      <c r="B66" s="172"/>
      <c r="C66" s="172"/>
      <c r="D66" s="173"/>
      <c r="E66" s="106">
        <f>SUM(E57:E65)</f>
        <v>51800.458333333328</v>
      </c>
      <c r="F66" s="106">
        <f>SUM(F57:F65)</f>
        <v>51406.865079365074</v>
      </c>
      <c r="G66" s="108">
        <f t="shared" ref="G66" si="16">(F66-E66)/E66</f>
        <v>-7.5982581357775204E-3</v>
      </c>
      <c r="H66" s="106">
        <f>SUM(H57:H65)</f>
        <v>51442.196428571428</v>
      </c>
      <c r="I66" s="111">
        <f t="shared" ref="I66" si="17">(F66-H66)/H66</f>
        <v>-6.8681649811379655E-4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6487.75</v>
      </c>
      <c r="F68" s="54">
        <v>6354</v>
      </c>
      <c r="G68" s="21">
        <f t="shared" ref="G68:G73" si="18">(F68-E68)/E68</f>
        <v>-2.0615775885322339E-2</v>
      </c>
      <c r="H68" s="54">
        <v>6354</v>
      </c>
      <c r="I68" s="146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46491.857142857145</v>
      </c>
      <c r="G69" s="21">
        <f t="shared" si="18"/>
        <v>-1.1791873639030538E-2</v>
      </c>
      <c r="H69" s="46">
        <v>46491.857142857145</v>
      </c>
      <c r="I69" s="146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12748.75</v>
      </c>
      <c r="F70" s="46">
        <v>10748.333333333334</v>
      </c>
      <c r="G70" s="21">
        <f t="shared" si="18"/>
        <v>-0.15691080824917472</v>
      </c>
      <c r="H70" s="46">
        <v>10748.333333333334</v>
      </c>
      <c r="I70" s="146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7471.9111111111115</v>
      </c>
      <c r="F71" s="46">
        <v>7560</v>
      </c>
      <c r="G71" s="21">
        <f t="shared" si="18"/>
        <v>1.1789338440856965E-2</v>
      </c>
      <c r="H71" s="46">
        <v>7560</v>
      </c>
      <c r="I71" s="146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3438.6547619047619</v>
      </c>
      <c r="F72" s="46">
        <v>3300.8333333333335</v>
      </c>
      <c r="G72" s="21">
        <f t="shared" si="18"/>
        <v>-4.0080042375375158E-2</v>
      </c>
      <c r="H72" s="46">
        <v>3300.8333333333335</v>
      </c>
      <c r="I72" s="146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3852.5111111111109</v>
      </c>
      <c r="F73" s="58">
        <v>3770.5</v>
      </c>
      <c r="G73" s="31">
        <f t="shared" si="18"/>
        <v>-2.1287702681656369E-2</v>
      </c>
      <c r="H73" s="58">
        <v>3770.5</v>
      </c>
      <c r="I73" s="147">
        <f t="shared" si="19"/>
        <v>0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81046.201984126994</v>
      </c>
      <c r="F74" s="86">
        <f>SUM(F68:F73)</f>
        <v>78225.523809523802</v>
      </c>
      <c r="G74" s="110">
        <f t="shared" ref="G74" si="20">(F74-E74)/E74</f>
        <v>-3.4803335696787195E-2</v>
      </c>
      <c r="H74" s="86">
        <f>SUM(H68:H73)</f>
        <v>78225.523809523802</v>
      </c>
      <c r="I74" s="111">
        <f t="shared" ref="I74" si="21">(F74-H74)/H74</f>
        <v>0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3655.85</v>
      </c>
      <c r="F76" s="43">
        <v>3701.1111111111113</v>
      </c>
      <c r="G76" s="21">
        <f>(F76-E76)/E76</f>
        <v>1.2380461756120028E-2</v>
      </c>
      <c r="H76" s="43">
        <v>3701.1111111111113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2727.6111111111113</v>
      </c>
      <c r="F77" s="47">
        <v>2740.375</v>
      </c>
      <c r="G77" s="21">
        <f>(F77-E77)/E77</f>
        <v>4.679511986475678E-3</v>
      </c>
      <c r="H77" s="47">
        <v>2740.375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f>(F78-E78)/E78</f>
        <v>-6.15530303030303E-3</v>
      </c>
      <c r="H78" s="47">
        <v>1311.875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2039.375</v>
      </c>
      <c r="F79" s="47">
        <v>2233.5</v>
      </c>
      <c r="G79" s="21">
        <f>(F79-E79)/E79</f>
        <v>9.5188476861783639E-2</v>
      </c>
      <c r="H79" s="47">
        <v>2233.5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1684.6833333333334</v>
      </c>
      <c r="F80" s="50">
        <v>1614.5</v>
      </c>
      <c r="G80" s="21">
        <f>(F80-E80)/E80</f>
        <v>-4.165965908528807E-2</v>
      </c>
      <c r="H80" s="50">
        <v>1589</v>
      </c>
      <c r="I80" s="21">
        <f>(F80-H80)/H80</f>
        <v>1.6047828823159218E-2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11427.519444444446</v>
      </c>
      <c r="F81" s="86">
        <f>SUM(F76:F80)</f>
        <v>11601.361111111111</v>
      </c>
      <c r="G81" s="110">
        <f t="shared" ref="G81" si="22">(F81-E81)/E81</f>
        <v>1.5212546127075675E-2</v>
      </c>
      <c r="H81" s="86">
        <f>SUM(H76:H80)</f>
        <v>11575.861111111111</v>
      </c>
      <c r="I81" s="111">
        <f t="shared" ref="I81" si="23">(F81-H81)/H81</f>
        <v>2.2028598784347695E-3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 t="shared" ref="G83:G89" si="24">(F83-E83)/E83</f>
        <v>-6.6569248254585607E-3</v>
      </c>
      <c r="H83" s="43">
        <v>1456.6666666666667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1433.6666666666667</v>
      </c>
      <c r="F84" s="32">
        <v>1196.6666666666667</v>
      </c>
      <c r="G84" s="21">
        <f t="shared" si="24"/>
        <v>-0.1653103929318763</v>
      </c>
      <c r="H84" s="32">
        <v>1196.6666666666667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823.94444444444446</v>
      </c>
      <c r="F85" s="47">
        <v>864.75</v>
      </c>
      <c r="G85" s="21">
        <f t="shared" si="24"/>
        <v>4.9524644326073751E-2</v>
      </c>
      <c r="H85" s="47">
        <v>864.75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1492.4250000000002</v>
      </c>
      <c r="F86" s="47">
        <v>1500.8</v>
      </c>
      <c r="G86" s="21">
        <f t="shared" si="24"/>
        <v>5.611672278338792E-3</v>
      </c>
      <c r="H86" s="47">
        <v>1500.8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1931.8222222222221</v>
      </c>
      <c r="F87" s="61">
        <v>1915.3</v>
      </c>
      <c r="G87" s="21">
        <f t="shared" si="24"/>
        <v>-8.5526618506418326E-3</v>
      </c>
      <c r="H87" s="61">
        <v>1915.3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8375</v>
      </c>
      <c r="F88" s="61">
        <v>8830</v>
      </c>
      <c r="G88" s="21">
        <f t="shared" si="24"/>
        <v>5.4328358208955221E-2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3980.45</v>
      </c>
      <c r="F89" s="50">
        <v>3919.3</v>
      </c>
      <c r="G89" s="23">
        <f t="shared" si="24"/>
        <v>-1.536258463239072E-2</v>
      </c>
      <c r="H89" s="50">
        <v>3919.3</v>
      </c>
      <c r="I89" s="23">
        <f t="shared" si="25"/>
        <v>0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19503.736904761907</v>
      </c>
      <c r="F90" s="86">
        <f>SUM(F83:F89)</f>
        <v>19683.483333333334</v>
      </c>
      <c r="G90" s="120">
        <f t="shared" ref="G90:G91" si="26">(F90-E90)/E90</f>
        <v>9.2159994491897122E-3</v>
      </c>
      <c r="H90" s="86">
        <f>SUM(H83:H89)</f>
        <v>19683.483333333334</v>
      </c>
      <c r="I90" s="111">
        <f t="shared" ref="I90" si="27">(F90-H90)/H90</f>
        <v>0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352337.53395833331</v>
      </c>
      <c r="F91" s="106">
        <f>SUM(F32,F39,F47,F55,F66,F74,F81,F90)</f>
        <v>356726.15651587304</v>
      </c>
      <c r="G91" s="108">
        <f t="shared" si="26"/>
        <v>1.2455733876081209E-2</v>
      </c>
      <c r="H91" s="106">
        <f>SUM(H32,H39,H47,H55,H66,H74,H81,H90)</f>
        <v>356676.54408730159</v>
      </c>
      <c r="I91" s="121">
        <f>(F91-H91)/H91</f>
        <v>1.3909641492798434E-4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68:I73">
    <sortCondition ref="I68:I73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3.75" customWidth="1"/>
    <col min="4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24.75" customHeight="1" thickBot="1" x14ac:dyDescent="0.25">
      <c r="A14" s="156"/>
      <c r="B14" s="156"/>
      <c r="C14" s="158"/>
      <c r="D14" s="171"/>
      <c r="E14" s="171"/>
      <c r="F14" s="171"/>
      <c r="G14" s="152"/>
      <c r="H14" s="171"/>
      <c r="I14" s="171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1950</v>
      </c>
      <c r="E16" s="135">
        <v>2000</v>
      </c>
      <c r="F16" s="135">
        <v>2000</v>
      </c>
      <c r="G16" s="135">
        <v>2000</v>
      </c>
      <c r="H16" s="136">
        <v>2000</v>
      </c>
      <c r="I16" s="83">
        <v>1990</v>
      </c>
    </row>
    <row r="17" spans="1:9" ht="16.5" x14ac:dyDescent="0.3">
      <c r="A17" s="92"/>
      <c r="B17" s="141" t="s">
        <v>5</v>
      </c>
      <c r="C17" s="15" t="s">
        <v>164</v>
      </c>
      <c r="D17" s="93">
        <v>1750</v>
      </c>
      <c r="E17" s="93">
        <v>1500</v>
      </c>
      <c r="F17" s="93">
        <v>3250</v>
      </c>
      <c r="G17" s="93">
        <v>1500</v>
      </c>
      <c r="H17" s="32">
        <v>1500</v>
      </c>
      <c r="I17" s="83">
        <v>1900</v>
      </c>
    </row>
    <row r="18" spans="1:9" ht="16.5" x14ac:dyDescent="0.3">
      <c r="A18" s="92"/>
      <c r="B18" s="141" t="s">
        <v>6</v>
      </c>
      <c r="C18" s="15" t="s">
        <v>165</v>
      </c>
      <c r="D18" s="93">
        <v>2600</v>
      </c>
      <c r="E18" s="93">
        <v>2500</v>
      </c>
      <c r="F18" s="93">
        <v>1250</v>
      </c>
      <c r="G18" s="93">
        <v>3250</v>
      </c>
      <c r="H18" s="32">
        <v>2833</v>
      </c>
      <c r="I18" s="83">
        <v>2486.6</v>
      </c>
    </row>
    <row r="19" spans="1:9" ht="16.5" x14ac:dyDescent="0.3">
      <c r="A19" s="92"/>
      <c r="B19" s="141" t="s">
        <v>7</v>
      </c>
      <c r="C19" s="15" t="s">
        <v>166</v>
      </c>
      <c r="D19" s="93">
        <v>1250</v>
      </c>
      <c r="E19" s="93">
        <v>500</v>
      </c>
      <c r="F19" s="93">
        <v>1000</v>
      </c>
      <c r="G19" s="93">
        <v>1500</v>
      </c>
      <c r="H19" s="32">
        <v>916</v>
      </c>
      <c r="I19" s="83">
        <v>1033.2</v>
      </c>
    </row>
    <row r="20" spans="1:9" ht="16.5" x14ac:dyDescent="0.3">
      <c r="A20" s="92"/>
      <c r="B20" s="141" t="s">
        <v>8</v>
      </c>
      <c r="C20" s="15" t="s">
        <v>167</v>
      </c>
      <c r="D20" s="93">
        <v>9333.33</v>
      </c>
      <c r="E20" s="93">
        <v>6000</v>
      </c>
      <c r="F20" s="93">
        <v>9000</v>
      </c>
      <c r="G20" s="93">
        <v>8000</v>
      </c>
      <c r="H20" s="32">
        <v>7000</v>
      </c>
      <c r="I20" s="83">
        <v>7866.6660000000002</v>
      </c>
    </row>
    <row r="21" spans="1:9" ht="16.5" x14ac:dyDescent="0.3">
      <c r="A21" s="92"/>
      <c r="B21" s="141" t="s">
        <v>9</v>
      </c>
      <c r="C21" s="15" t="s">
        <v>168</v>
      </c>
      <c r="D21" s="93">
        <v>1800</v>
      </c>
      <c r="E21" s="93">
        <v>1500</v>
      </c>
      <c r="F21" s="93">
        <v>1750</v>
      </c>
      <c r="G21" s="93">
        <v>2000</v>
      </c>
      <c r="H21" s="32">
        <v>1750</v>
      </c>
      <c r="I21" s="83">
        <v>1760</v>
      </c>
    </row>
    <row r="22" spans="1:9" ht="16.5" x14ac:dyDescent="0.3">
      <c r="A22" s="92"/>
      <c r="B22" s="141" t="s">
        <v>10</v>
      </c>
      <c r="C22" s="15" t="s">
        <v>169</v>
      </c>
      <c r="D22" s="93">
        <v>1300</v>
      </c>
      <c r="E22" s="93">
        <v>1500</v>
      </c>
      <c r="F22" s="93">
        <v>1000</v>
      </c>
      <c r="G22" s="93">
        <v>1500</v>
      </c>
      <c r="H22" s="32">
        <v>1000</v>
      </c>
      <c r="I22" s="83">
        <v>1260</v>
      </c>
    </row>
    <row r="23" spans="1:9" ht="16.5" x14ac:dyDescent="0.3">
      <c r="A23" s="92"/>
      <c r="B23" s="141" t="s">
        <v>11</v>
      </c>
      <c r="C23" s="15" t="s">
        <v>170</v>
      </c>
      <c r="D23" s="93">
        <v>350</v>
      </c>
      <c r="E23" s="93">
        <v>500</v>
      </c>
      <c r="F23" s="93">
        <v>375</v>
      </c>
      <c r="G23" s="93">
        <v>500</v>
      </c>
      <c r="H23" s="32">
        <v>500</v>
      </c>
      <c r="I23" s="83">
        <v>445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500</v>
      </c>
      <c r="G24" s="93">
        <v>500</v>
      </c>
      <c r="H24" s="32">
        <v>500</v>
      </c>
      <c r="I24" s="83">
        <v>500</v>
      </c>
    </row>
    <row r="25" spans="1:9" ht="16.5" x14ac:dyDescent="0.3">
      <c r="A25" s="92"/>
      <c r="B25" s="141" t="s">
        <v>13</v>
      </c>
      <c r="C25" s="15" t="s">
        <v>172</v>
      </c>
      <c r="D25" s="93">
        <v>420</v>
      </c>
      <c r="E25" s="93">
        <v>500</v>
      </c>
      <c r="F25" s="93">
        <v>500</v>
      </c>
      <c r="G25" s="93">
        <v>500</v>
      </c>
      <c r="H25" s="32">
        <v>500</v>
      </c>
      <c r="I25" s="83">
        <v>484</v>
      </c>
    </row>
    <row r="26" spans="1:9" ht="16.5" x14ac:dyDescent="0.3">
      <c r="A26" s="92"/>
      <c r="B26" s="141" t="s">
        <v>14</v>
      </c>
      <c r="C26" s="15" t="s">
        <v>173</v>
      </c>
      <c r="D26" s="93">
        <v>370</v>
      </c>
      <c r="E26" s="93">
        <v>500</v>
      </c>
      <c r="F26" s="93">
        <v>625</v>
      </c>
      <c r="G26" s="93">
        <v>500</v>
      </c>
      <c r="H26" s="32">
        <v>500</v>
      </c>
      <c r="I26" s="83">
        <v>499</v>
      </c>
    </row>
    <row r="27" spans="1:9" ht="16.5" x14ac:dyDescent="0.3">
      <c r="A27" s="92"/>
      <c r="B27" s="141" t="s">
        <v>15</v>
      </c>
      <c r="C27" s="15" t="s">
        <v>174</v>
      </c>
      <c r="D27" s="93">
        <v>1600</v>
      </c>
      <c r="E27" s="93">
        <v>1500</v>
      </c>
      <c r="F27" s="93">
        <v>1250</v>
      </c>
      <c r="G27" s="93">
        <v>1750</v>
      </c>
      <c r="H27" s="32">
        <v>1500</v>
      </c>
      <c r="I27" s="83">
        <v>1520</v>
      </c>
    </row>
    <row r="28" spans="1:9" ht="16.5" x14ac:dyDescent="0.3">
      <c r="A28" s="92"/>
      <c r="B28" s="141" t="s">
        <v>16</v>
      </c>
      <c r="C28" s="15" t="s">
        <v>175</v>
      </c>
      <c r="D28" s="93">
        <v>450</v>
      </c>
      <c r="E28" s="93">
        <v>500</v>
      </c>
      <c r="F28" s="93">
        <v>500</v>
      </c>
      <c r="G28" s="93">
        <v>500</v>
      </c>
      <c r="H28" s="32">
        <v>583</v>
      </c>
      <c r="I28" s="83">
        <v>506.6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1125</v>
      </c>
      <c r="G29" s="93">
        <v>1750</v>
      </c>
      <c r="H29" s="32">
        <v>2000</v>
      </c>
      <c r="I29" s="83">
        <v>1593.75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1125</v>
      </c>
      <c r="G30" s="93">
        <v>1000</v>
      </c>
      <c r="H30" s="32">
        <v>750</v>
      </c>
      <c r="I30" s="83">
        <v>1093.75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1220</v>
      </c>
      <c r="E31" s="49">
        <v>1500</v>
      </c>
      <c r="F31" s="49">
        <v>1375</v>
      </c>
      <c r="G31" s="49">
        <v>1375</v>
      </c>
      <c r="H31" s="134">
        <v>1250</v>
      </c>
      <c r="I31" s="85">
        <v>1344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2200</v>
      </c>
      <c r="E33" s="135">
        <v>3000</v>
      </c>
      <c r="F33" s="135">
        <v>2500</v>
      </c>
      <c r="G33" s="135">
        <v>3000</v>
      </c>
      <c r="H33" s="136">
        <v>2000</v>
      </c>
      <c r="I33" s="83">
        <v>2540</v>
      </c>
    </row>
    <row r="34" spans="1:9" ht="16.5" x14ac:dyDescent="0.3">
      <c r="A34" s="92"/>
      <c r="B34" s="141" t="s">
        <v>27</v>
      </c>
      <c r="C34" s="15" t="s">
        <v>180</v>
      </c>
      <c r="D34" s="93">
        <v>2300</v>
      </c>
      <c r="E34" s="93">
        <v>3000</v>
      </c>
      <c r="F34" s="93">
        <v>2250</v>
      </c>
      <c r="G34" s="93">
        <v>3000</v>
      </c>
      <c r="H34" s="32">
        <v>2166</v>
      </c>
      <c r="I34" s="83">
        <v>2543.1999999999998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1700</v>
      </c>
      <c r="E35" s="93">
        <v>1000</v>
      </c>
      <c r="F35" s="93">
        <v>1250</v>
      </c>
      <c r="G35" s="93">
        <v>1610</v>
      </c>
      <c r="H35" s="32">
        <v>1833</v>
      </c>
      <c r="I35" s="83">
        <v>1478.6</v>
      </c>
    </row>
    <row r="36" spans="1:9" ht="16.5" x14ac:dyDescent="0.3">
      <c r="A36" s="92"/>
      <c r="B36" s="141" t="s">
        <v>29</v>
      </c>
      <c r="C36" s="15" t="s">
        <v>182</v>
      </c>
      <c r="D36" s="93">
        <v>1583.33</v>
      </c>
      <c r="E36" s="93">
        <v>1500</v>
      </c>
      <c r="F36" s="93">
        <v>1000</v>
      </c>
      <c r="G36" s="93">
        <v>2000</v>
      </c>
      <c r="H36" s="32">
        <v>1000</v>
      </c>
      <c r="I36" s="83">
        <v>1416.6659999999999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1000</v>
      </c>
      <c r="F37" s="137">
        <v>1250</v>
      </c>
      <c r="G37" s="137">
        <v>1000</v>
      </c>
      <c r="H37" s="138">
        <v>666</v>
      </c>
      <c r="I37" s="83">
        <v>983.2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27500</v>
      </c>
      <c r="E39" s="42">
        <v>27000</v>
      </c>
      <c r="F39" s="42">
        <v>25000</v>
      </c>
      <c r="G39" s="42">
        <v>20000</v>
      </c>
      <c r="H39" s="136">
        <v>24333</v>
      </c>
      <c r="I39" s="84">
        <v>24766.6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16500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16166.6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11-03-2019</vt:lpstr>
      <vt:lpstr>By Order</vt:lpstr>
      <vt:lpstr>All Stores</vt:lpstr>
      <vt:lpstr>'11-03-2019'!Print_Titles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2019-03-18T07:42:02Z</cp:lastPrinted>
  <dcterms:created xsi:type="dcterms:W3CDTF">2010-10-20T06:23:14Z</dcterms:created>
  <dcterms:modified xsi:type="dcterms:W3CDTF">2019-03-19T09:03:24Z</dcterms:modified>
</cp:coreProperties>
</file>