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8-03-2019" sheetId="9" r:id="rId4"/>
    <sheet name="By Order" sheetId="11" r:id="rId5"/>
    <sheet name="All Stores" sheetId="12" r:id="rId6"/>
  </sheets>
  <definedNames>
    <definedName name="_xlnm.Print_Titles" localSheetId="3">'18-03-2019'!$12:$14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6" i="11" l="1"/>
  <c r="G86" i="11"/>
  <c r="I85" i="11"/>
  <c r="G85" i="11"/>
  <c r="I88" i="11"/>
  <c r="G88" i="11"/>
  <c r="I87" i="11"/>
  <c r="G87" i="11"/>
  <c r="I89" i="11"/>
  <c r="G89" i="11"/>
  <c r="I84" i="11"/>
  <c r="G84" i="11"/>
  <c r="I83" i="11"/>
  <c r="G83" i="11"/>
  <c r="I79" i="11"/>
  <c r="G79" i="11"/>
  <c r="I80" i="11"/>
  <c r="G80" i="11"/>
  <c r="I77" i="11"/>
  <c r="G77" i="11"/>
  <c r="I78" i="11"/>
  <c r="G78" i="11"/>
  <c r="I76" i="11"/>
  <c r="G76" i="11"/>
  <c r="I73" i="11"/>
  <c r="G73" i="11"/>
  <c r="I68" i="11"/>
  <c r="G68" i="11"/>
  <c r="I71" i="11"/>
  <c r="G71" i="11"/>
  <c r="I72" i="11"/>
  <c r="G72" i="11"/>
  <c r="I70" i="11"/>
  <c r="G70" i="11"/>
  <c r="I69" i="11"/>
  <c r="G69" i="11"/>
  <c r="I63" i="11"/>
  <c r="G63" i="11"/>
  <c r="I60" i="11"/>
  <c r="G60" i="11"/>
  <c r="I64" i="11"/>
  <c r="G64" i="11"/>
  <c r="I58" i="11"/>
  <c r="G58" i="11"/>
  <c r="I57" i="11"/>
  <c r="G57" i="11"/>
  <c r="I59" i="11"/>
  <c r="G59" i="11"/>
  <c r="I65" i="11"/>
  <c r="G65" i="11"/>
  <c r="I62" i="11"/>
  <c r="G62" i="11"/>
  <c r="I61" i="11"/>
  <c r="G61" i="11"/>
  <c r="I51" i="11"/>
  <c r="G51" i="11"/>
  <c r="I54" i="11"/>
  <c r="G54" i="11"/>
  <c r="I52" i="11"/>
  <c r="G52" i="11"/>
  <c r="I50" i="11"/>
  <c r="G50" i="11"/>
  <c r="I49" i="11"/>
  <c r="G49" i="11"/>
  <c r="I53" i="11"/>
  <c r="G53" i="11"/>
  <c r="I42" i="11"/>
  <c r="G42" i="11"/>
  <c r="I43" i="11"/>
  <c r="G43" i="11"/>
  <c r="I41" i="11"/>
  <c r="G41" i="11"/>
  <c r="I46" i="11"/>
  <c r="G46" i="11"/>
  <c r="I45" i="11"/>
  <c r="G45" i="11"/>
  <c r="I44" i="11"/>
  <c r="G44" i="11"/>
  <c r="I37" i="11"/>
  <c r="G37" i="11"/>
  <c r="I34" i="11"/>
  <c r="G34" i="11"/>
  <c r="I38" i="11"/>
  <c r="G38" i="11"/>
  <c r="I35" i="11"/>
  <c r="G35" i="11"/>
  <c r="I36" i="11"/>
  <c r="G36" i="11"/>
  <c r="I22" i="11"/>
  <c r="G22" i="11"/>
  <c r="I20" i="11"/>
  <c r="G20" i="11"/>
  <c r="I29" i="11"/>
  <c r="G29" i="11"/>
  <c r="I31" i="11"/>
  <c r="G31" i="11"/>
  <c r="I27" i="11"/>
  <c r="G27" i="11"/>
  <c r="I21" i="11"/>
  <c r="G21" i="11"/>
  <c r="I28" i="11"/>
  <c r="G28" i="11"/>
  <c r="I19" i="11"/>
  <c r="G19" i="11"/>
  <c r="I16" i="11"/>
  <c r="G16" i="11"/>
  <c r="I23" i="11"/>
  <c r="G23" i="11"/>
  <c r="I17" i="11"/>
  <c r="G17" i="11"/>
  <c r="I25" i="11"/>
  <c r="G25" i="11"/>
  <c r="I24" i="11"/>
  <c r="G24" i="11"/>
  <c r="I26" i="11"/>
  <c r="G26" i="11"/>
  <c r="I18" i="11"/>
  <c r="G18" i="11"/>
  <c r="I30" i="11"/>
  <c r="G30" i="11"/>
  <c r="E40" i="8" l="1"/>
  <c r="D40" i="8" l="1"/>
  <c r="I17" i="5" l="1"/>
  <c r="I15" i="5"/>
  <c r="G19" i="5"/>
  <c r="I16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H40" i="8" l="1"/>
  <c r="I40" i="8" s="1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<sst xmlns="http://schemas.openxmlformats.org/spreadsheetml/2006/main" count="848" uniqueCount="225">
  <si>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</si>
  <si>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</si>
  <si>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</si>
  <si>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</si>
  <si>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</si>
  <si>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</si>
  <si>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</si>
  <si>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</si>
  <si>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</si>
  <si>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</si>
  <si>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</si>
  <si>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</si>
  <si>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</si>
  <si>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</si>
  <si>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</si>
  <si>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</si>
  <si>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</si>
  <si>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</si>
  <si>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</si>
  <si>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</si>
  <si>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</si>
  <si>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</si>
  <si>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</si>
  <si>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</si>
  <si>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</si>
  <si>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</si>
  <si>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</si>
  <si>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</si>
  <si>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</si>
  <si>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</si>
  <si>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</si>
  <si>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</si>
  <si>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</si>
  <si>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</si>
  <si>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</si>
  <si>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</si>
  <si>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</si>
  <si>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</si>
  <si>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</si>
  <si>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</si>
  <si>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</si>
  <si>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</si>
  <si>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</si>
  <si>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</si>
  <si>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</si>
  <si>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</si>
  <si>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</si>
  <si>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</si>
  <si>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</si>
  <si>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</si>
  <si>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</si>
  <si>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</si>
  <si>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</si>
  <si>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</si>
  <si>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</si>
  <si>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</si>
  <si>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</si>
  <si>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</si>
  <si>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</si>
  <si>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</si>
  <si>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</si>
  <si>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</si>
  <si>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</si>
  <si>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</si>
  <si>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</si>
  <si>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</si>
  <si>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</si>
  <si>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</si>
  <si>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</si>
  <si>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</si>
  <si>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</si>
  <si>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</si>
  <si>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</si>
  <si>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</si>
  <si>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</si>
  <si>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</si>
  <si>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</si>
  <si>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</si>
  <si>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</si>
  <si>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</si>
  <si>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</si>
  <si>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</si>
  <si>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</si>
  <si>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</si>
  <si>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</si>
  <si>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</si>
  <si>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</si>
  <si>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</si>
  <si>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</si>
  <si>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</si>
  <si>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</si>
  <si>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</si>
  <si>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</si>
  <si>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</si>
  <si>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</si>
  <si>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</si>
  <si>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</si>
  <si>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</si>
  <si>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</si>
  <si>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</si>
  <si>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</si>
  <si>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</si>
  <si>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</si>
  <si>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</si>
  <si>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</si>
  <si>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</si>
  <si>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</si>
  <si>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</si>
  <si>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</si>
  <si>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</si>
  <si>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</si>
  <si>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</si>
  <si>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</si>
  <si>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</si>
  <si>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</si>
  <si>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</si>
  <si>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</si>
  <si>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</si>
  <si>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</si>
  <si>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</si>
  <si>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</si>
  <si>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</si>
  <si>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</si>
  <si>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</si>
  <si>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</si>
  <si>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</si>
  <si>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</si>
  <si>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</si>
  <si>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</si>
  <si>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</si>
  <si>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</si>
  <si>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</si>
  <si>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</si>
  <si>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</si>
  <si>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</si>
  <si>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</si>
  <si>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</si>
  <si>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</si>
  <si>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</si>
  <si>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</si>
  <si>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</si>
  <si>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</si>
  <si>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</si>
  <si>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</si>
  <si>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</si>
  <si>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</si>
  <si>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</si>
  <si>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</si>
  <si>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</si>
  <si>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</si>
  <si>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</si>
  <si>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</si>
  <si>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</si>
  <si>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</si>
  <si>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</si>
  <si>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</si>
  <si>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</si>
  <si>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</si>
  <si>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</si>
  <si>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</si>
  <si>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</si>
  <si>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</si>
  <si>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</si>
  <si>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</si>
  <si>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</si>
  <si>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</si>
  <si>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</si>
  <si>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</si>
  <si>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</si>
  <si>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</si>
  <si>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</si>
  <si>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</si>
  <si>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</si>
  <si>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</si>
  <si>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</si>
  <si>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</si>
  <si>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</si>
  <si>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</si>
  <si>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</si>
  <si>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</si>
  <si>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</si>
  <si>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</si>
  <si>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</si>
  <si>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</si>
  <si>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</si>
  <si>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</si>
  <si>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</si>
  <si>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</si>
  <si>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</si>
  <si>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</si>
  <si>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</si>
  <si>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</si>
  <si>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</si>
  <si>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</si>
  <si>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</si>
  <si>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</si>
  <si>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</si>
  <si>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</si>
  <si>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</si>
  <si>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</si>
  <si>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</si>
  <si>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</si>
  <si>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</si>
  <si>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</si>
  <si>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</si>
  <si>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</si>
  <si>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</si>
  <si>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</si>
  <si>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</si>
  <si>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</si>
  <si>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</si>
  <si>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</si>
  <si>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</si>
  <si>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</si>
  <si>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</si>
  <si>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</si>
  <si>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</si>
  <si>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آذار 2018 (ل.ل.)</t>
  </si>
  <si>
    <t>معدل أسعار  السوبرماركات في 11-03-2019 (ل.ل.)</t>
  </si>
  <si>
    <t>معدل أسعار المحلات والملاحم في 11-03-2019 (ل.ل.)</t>
  </si>
  <si>
    <t>المعدل العام للأسعار في 11-03-2019  (ل.ل.)</t>
  </si>
  <si>
    <t>معدل أسعار  السوبرماركات في 18-03-2019 (ل.ل.)</t>
  </si>
  <si>
    <t xml:space="preserve"> التاريخ 18 آذار 2019</t>
  </si>
  <si>
    <t>معدل أسعار المحلات والملاحم في 18-03-2019 (ل.ل.)</t>
  </si>
  <si>
    <t>المعدل العام للأسعار في 18-03-2019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</si>
</sst>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221</v>
      </c>
      <c r="G12" s="149" t="s">
        <v>197</v>
      </c>
      <c r="H12" s="149" t="s">
        <v>218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1621.0374999999999</v>
      </c>
      <c r="F15" s="43">
        <v>1869.8</v>
      </c>
      <c r="G15" s="45">
        <f t="shared" ref="G15:G30" si="0">(F15-E15)/E15</f>
        <v>0.15345881881202628</v>
      </c>
      <c r="H15" s="43">
        <v>1769.8</v>
      </c>
      <c r="I15" s="45">
        <f>(F15-H15)/H15</f>
        <v>5.6503559724262631E-2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1850.43325</v>
      </c>
      <c r="F16" s="47">
        <v>1634.7</v>
      </c>
      <c r="G16" s="48">
        <f t="shared" si="0"/>
        <v>-0.11658526455898909</v>
      </c>
      <c r="H16" s="47">
        <v>1758.8</v>
      </c>
      <c r="I16" s="44">
        <f t="shared" ref="I16:I30" si="1">(F16-H16)/H16</f>
        <v>-7.055947236752326E-2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1850.6585</v>
      </c>
      <c r="F17" s="47">
        <v>2358.8000000000002</v>
      </c>
      <c r="G17" s="48">
        <f t="shared" si="0"/>
        <v>0.27457334781106302</v>
      </c>
      <c r="H17" s="47">
        <v>2423.8000000000002</v>
      </c>
      <c r="I17" s="44">
        <f>(F17-H17)/H17</f>
        <v>-2.6817394174436834E-2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678.875</v>
      </c>
      <c r="F18" s="47">
        <v>893.8</v>
      </c>
      <c r="G18" s="48">
        <f t="shared" si="0"/>
        <v>0.31658994660283551</v>
      </c>
      <c r="H18" s="47">
        <v>954.8</v>
      </c>
      <c r="I18" s="44">
        <f t="shared" si="1"/>
        <v>-6.3887725178047763E-2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6633.2306547619046</v>
      </c>
      <c r="F19" s="47">
        <v>6104.4444444444443</v>
      </c>
      <c r="G19" s="48">
        <f>(F19-E19)/E19</f>
        <v>-7.971774808371121E-2</v>
      </c>
      <c r="H19" s="47">
        <v>5748.666666666667</v>
      </c>
      <c r="I19" s="44">
        <f t="shared" si="1"/>
        <v>6.1888747149097305E-2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1639.6857500000001</v>
      </c>
      <c r="F20" s="47">
        <v>1589.7</v>
      </c>
      <c r="G20" s="48">
        <f t="shared" si="0"/>
        <v>-3.0484957254766683E-2</v>
      </c>
      <c r="H20" s="47">
        <v>1853.8</v>
      </c>
      <c r="I20" s="44">
        <f t="shared" si="1"/>
        <v>-0.14246412773761999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1220.0625</v>
      </c>
      <c r="F21" s="47">
        <v>1334.7</v>
      </c>
      <c r="G21" s="48">
        <f t="shared" si="0"/>
        <v>9.3960350391885702E-2</v>
      </c>
      <c r="H21" s="47">
        <v>1259.8</v>
      </c>
      <c r="I21" s="44">
        <f t="shared" si="1"/>
        <v>5.9453881568503009E-2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398.71937500000001</v>
      </c>
      <c r="F22" s="47">
        <v>468.8</v>
      </c>
      <c r="G22" s="48">
        <f t="shared" si="0"/>
        <v>0.17576428283676959</v>
      </c>
      <c r="H22" s="47">
        <v>524.79999999999995</v>
      </c>
      <c r="I22" s="44">
        <f t="shared" si="1"/>
        <v>-0.10670731707317063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582.86874999999998</v>
      </c>
      <c r="F23" s="47">
        <v>564.79999999999995</v>
      </c>
      <c r="G23" s="48">
        <f t="shared" si="0"/>
        <v>-3.0999689038055347E-2</v>
      </c>
      <c r="H23" s="47">
        <v>599.79999999999995</v>
      </c>
      <c r="I23" s="44">
        <f t="shared" si="1"/>
        <v>-5.835278426142048E-2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600.73325</v>
      </c>
      <c r="F24" s="47">
        <v>629.79999999999995</v>
      </c>
      <c r="G24" s="48">
        <f t="shared" si="0"/>
        <v>4.8385452278527877E-2</v>
      </c>
      <c r="H24" s="47">
        <v>619.79999999999995</v>
      </c>
      <c r="I24" s="44">
        <f t="shared" si="1"/>
        <v>1.6134236850596968E-2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557.4</v>
      </c>
      <c r="F25" s="47">
        <v>564.79999999999995</v>
      </c>
      <c r="G25" s="48">
        <f t="shared" si="0"/>
        <v>1.3275923932543914E-2</v>
      </c>
      <c r="H25" s="47">
        <v>604.79999999999995</v>
      </c>
      <c r="I25" s="44">
        <f t="shared" si="1"/>
        <v>-6.6137566137566148E-2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1361.5664999999999</v>
      </c>
      <c r="F26" s="47">
        <v>1884.8</v>
      </c>
      <c r="G26" s="48">
        <f t="shared" si="0"/>
        <v>0.38428787723552255</v>
      </c>
      <c r="H26" s="47">
        <v>1959.8</v>
      </c>
      <c r="I26" s="44">
        <f t="shared" si="1"/>
        <v>-3.8269211143994286E-2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600.51649999999995</v>
      </c>
      <c r="F27" s="47">
        <v>674.8</v>
      </c>
      <c r="G27" s="48">
        <f t="shared" si="0"/>
        <v>0.12369934881056559</v>
      </c>
      <c r="H27" s="47">
        <v>629.79999999999995</v>
      </c>
      <c r="I27" s="44">
        <f t="shared" si="1"/>
        <v>7.1451254366465544E-2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959.68124999999998</v>
      </c>
      <c r="F28" s="47">
        <v>1559.8</v>
      </c>
      <c r="G28" s="48">
        <f t="shared" si="0"/>
        <v>0.62533132745898701</v>
      </c>
      <c r="H28" s="47">
        <v>1479.8</v>
      </c>
      <c r="I28" s="44">
        <f t="shared" si="1"/>
        <v>5.4061359643195028E-2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1531.1937499999999</v>
      </c>
      <c r="F29" s="47">
        <v>1446.2333333333331</v>
      </c>
      <c r="G29" s="48">
        <f t="shared" si="0"/>
        <v>-5.5486392017121799E-2</v>
      </c>
      <c r="H29" s="47">
        <v>1620.3333333333333</v>
      </c>
      <c r="I29" s="44">
        <f t="shared" si="1"/>
        <v>-0.10744702736062547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846.55824999999993</v>
      </c>
      <c r="F30" s="50">
        <v>1273.8</v>
      </c>
      <c r="G30" s="51">
        <f t="shared" si="0"/>
        <v>0.50468086513834109</v>
      </c>
      <c r="H30" s="50">
        <v>1303.8</v>
      </c>
      <c r="I30" s="56">
        <f t="shared" si="1"/>
        <v>-2.3009664058904741E-2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2445.8270000000002</v>
      </c>
      <c r="F32" s="43">
        <v>2405</v>
      </c>
      <c r="G32" s="45">
        <f>(F32-E32)/E32</f>
        <v>-1.6692513411619148E-2</v>
      </c>
      <c r="H32" s="43">
        <v>2373.75</v>
      </c>
      <c r="I32" s="44">
        <f>(F32-H32)/H32</f>
        <v>1.3164823591363875E-2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2494.9832500000002</v>
      </c>
      <c r="F33" s="47">
        <v>1998.8</v>
      </c>
      <c r="G33" s="48">
        <f>(F33-E33)/E33</f>
        <v>-0.19887237719932599</v>
      </c>
      <c r="H33" s="47">
        <v>2048.9</v>
      </c>
      <c r="I33" s="44">
        <f>(F33-H33)/H33</f>
        <v>-2.4452145053443376E-2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1247.5835</v>
      </c>
      <c r="F34" s="47">
        <v>1962.5</v>
      </c>
      <c r="G34" s="48">
        <f>(F34-E34)/E34</f>
        <v>0.57304100286674209</v>
      </c>
      <c r="H34" s="47">
        <v>1768.75</v>
      </c>
      <c r="I34" s="44">
        <f>(F34-H34)/H34</f>
        <v>0.10954063604240283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1631.50225</v>
      </c>
      <c r="F35" s="47">
        <v>1437.375</v>
      </c>
      <c r="G35" s="48">
        <f>(F35-E35)/E35</f>
        <v>-0.11898681108162738</v>
      </c>
      <c r="H35" s="47">
        <v>1517.5</v>
      </c>
      <c r="I35" s="44">
        <f>(F35-H35)/H35</f>
        <v>-5.2800658978583194E-2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1290.2750000000001</v>
      </c>
      <c r="F36" s="50">
        <v>978.8</v>
      </c>
      <c r="G36" s="51">
        <f>(F36-E36)/E36</f>
        <v>-0.24140202669973465</v>
      </c>
      <c r="H36" s="50">
        <v>1014.7</v>
      </c>
      <c r="I36" s="56">
        <f>(F36-H36)/H36</f>
        <v>-3.5379915245885574E-2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26452.725083333331</v>
      </c>
      <c r="F38" s="43">
        <v>28135.555555555555</v>
      </c>
      <c r="G38" s="45">
        <f t="shared" ref="G38:G43" si="2">(F38-E38)/E38</f>
        <v>6.3616525969284701E-2</v>
      </c>
      <c r="H38" s="43">
        <v>28135.555555555555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15113.193055555555</v>
      </c>
      <c r="F39" s="57">
        <v>14626.444444444445</v>
      </c>
      <c r="G39" s="48">
        <f t="shared" si="2"/>
        <v>-3.2206867822163046E-2</v>
      </c>
      <c r="H39" s="57">
        <v>14626.444444444445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10068</v>
      </c>
      <c r="F40" s="57">
        <v>11216.625</v>
      </c>
      <c r="G40" s="48">
        <f t="shared" si="2"/>
        <v>0.11408671036948749</v>
      </c>
      <c r="H40" s="57">
        <v>10397.875</v>
      </c>
      <c r="I40" s="44">
        <f t="shared" si="3"/>
        <v>7.8742050659389537E-2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5778.2</v>
      </c>
      <c r="F41" s="47">
        <v>5540</v>
      </c>
      <c r="G41" s="48">
        <f t="shared" si="2"/>
        <v>-4.1223910560382097E-2</v>
      </c>
      <c r="H41" s="47">
        <v>5690</v>
      </c>
      <c r="I41" s="44">
        <f t="shared" si="3"/>
        <v>-2.6362038664323375E-2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9966.6666666666661</v>
      </c>
      <c r="G42" s="48">
        <f t="shared" si="2"/>
        <v>-1.9107671730213575E-4</v>
      </c>
      <c r="H42" s="47">
        <v>9966.6666666666661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12135.416666666666</v>
      </c>
      <c r="F43" s="50">
        <v>12757.5</v>
      </c>
      <c r="G43" s="51">
        <f t="shared" si="2"/>
        <v>5.1261802575107346E-2</v>
      </c>
      <c r="H43" s="50">
        <v>12893.333333333334</v>
      </c>
      <c r="I43" s="59">
        <f t="shared" si="3"/>
        <v>-1.0535160289555373E-2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5502.0833333333339</v>
      </c>
      <c r="F45" s="43">
        <v>6570.333333333333</v>
      </c>
      <c r="G45" s="45">
        <f t="shared" ref="G45:G50" si="4">(F45-E45)/E45</f>
        <v>0.19415372964786048</v>
      </c>
      <c r="H45" s="43">
        <v>6553.1111111111113</v>
      </c>
      <c r="I45" s="44">
        <f t="shared" ref="I45:I50" si="5">(F45-H45)/H45</f>
        <v>2.6280986130420743E-3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19342.448642857144</v>
      </c>
      <c r="F48" s="47">
        <v>19130.892749999999</v>
      </c>
      <c r="G48" s="48">
        <f t="shared" si="4"/>
        <v>-1.093738940520691E-2</v>
      </c>
      <c r="H48" s="47">
        <v>19130.892500000002</v>
      </c>
      <c r="I48" s="87">
        <f t="shared" si="5"/>
        <v>1.3067869014602824E-8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2220.8928571428569</v>
      </c>
      <c r="F49" s="47">
        <v>2267.8571428571427</v>
      </c>
      <c r="G49" s="48">
        <f t="shared" si="4"/>
        <v>2.1146578756934983E-2</v>
      </c>
      <c r="H49" s="47">
        <v>2241.6666666666665</v>
      </c>
      <c r="I49" s="44">
        <f t="shared" si="5"/>
        <v>1.1683483802442891E-2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24625.833333333332</v>
      </c>
      <c r="F50" s="50">
        <v>27486</v>
      </c>
      <c r="G50" s="56">
        <f t="shared" si="4"/>
        <v>0.11614496971337693</v>
      </c>
      <c r="H50" s="50">
        <v>27486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3625</v>
      </c>
      <c r="F52" s="66">
        <v>3750</v>
      </c>
      <c r="G52" s="45">
        <f t="shared" ref="G52:G60" si="6">(F52-E52)/E52</f>
        <v>3.4482758620689655E-2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3948</v>
      </c>
      <c r="F53" s="70">
        <v>3606.1428571428573</v>
      </c>
      <c r="G53" s="48">
        <f t="shared" si="6"/>
        <v>-8.6589955130988522E-2</v>
      </c>
      <c r="H53" s="70">
        <v>3606.1428571428573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2881.25</v>
      </c>
      <c r="G54" s="48">
        <f t="shared" si="6"/>
        <v>0.4072039072039072</v>
      </c>
      <c r="H54" s="70">
        <v>2256.25</v>
      </c>
      <c r="I54" s="87">
        <f t="shared" si="7"/>
        <v>0.2770083102493075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4582.5</v>
      </c>
      <c r="G55" s="48">
        <f t="shared" si="6"/>
        <v>-0.16681818181818181</v>
      </c>
      <c r="H55" s="70">
        <v>4650</v>
      </c>
      <c r="I55" s="87">
        <f t="shared" si="7"/>
        <v>-1.4516129032258065E-2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2078.4375</v>
      </c>
      <c r="F56" s="105">
        <v>2026</v>
      </c>
      <c r="G56" s="55">
        <f t="shared" si="6"/>
        <v>-2.5229288828747556E-2</v>
      </c>
      <c r="H56" s="105">
        <v>2092</v>
      </c>
      <c r="I56" s="88">
        <f t="shared" si="7"/>
        <v>-3.1548757170172081E-2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4451.208333333333</v>
      </c>
      <c r="F57" s="50">
        <v>4105.333333333333</v>
      </c>
      <c r="G57" s="51">
        <f t="shared" si="6"/>
        <v>-7.7703619803611387E-2</v>
      </c>
      <c r="H57" s="50">
        <v>4224.2222222222226</v>
      </c>
      <c r="I57" s="126">
        <f t="shared" si="7"/>
        <v>-2.8144563101688839E-2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5130.46875</v>
      </c>
      <c r="F58" s="68">
        <v>5125</v>
      </c>
      <c r="G58" s="44">
        <f t="shared" si="6"/>
        <v>-1.0659357393025734E-3</v>
      </c>
      <c r="H58" s="68">
        <v>5025</v>
      </c>
      <c r="I58" s="44">
        <f t="shared" si="7"/>
        <v>1.9900497512437811E-2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4930</v>
      </c>
      <c r="F59" s="70">
        <v>4829.5</v>
      </c>
      <c r="G59" s="48">
        <f t="shared" si="6"/>
        <v>-2.0385395537525355E-2</v>
      </c>
      <c r="H59" s="70">
        <v>4839.5</v>
      </c>
      <c r="I59" s="44">
        <f t="shared" si="7"/>
        <v>-2.0663291662361815E-3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20089.84375</v>
      </c>
      <c r="F60" s="73">
        <v>20963.75</v>
      </c>
      <c r="G60" s="51">
        <f t="shared" si="6"/>
        <v>4.3499902780478321E-2</v>
      </c>
      <c r="H60" s="73">
        <v>20963.75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6487.75</v>
      </c>
      <c r="F62" s="54">
        <v>6354</v>
      </c>
      <c r="G62" s="45">
        <f t="shared" ref="G62:G67" si="8">(F62-E62)/E62</f>
        <v>-2.0615775885322339E-2</v>
      </c>
      <c r="H62" s="54">
        <v>6354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12748.75</v>
      </c>
      <c r="F64" s="46">
        <v>10958.333333333334</v>
      </c>
      <c r="G64" s="48">
        <f t="shared" si="8"/>
        <v>-0.14043860509200243</v>
      </c>
      <c r="H64" s="46">
        <v>10748.333333333334</v>
      </c>
      <c r="I64" s="87">
        <f t="shared" si="9"/>
        <v>1.9537912854706154E-2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7471.9111111111115</v>
      </c>
      <c r="F65" s="46">
        <v>7639</v>
      </c>
      <c r="G65" s="48">
        <f t="shared" si="8"/>
        <v>2.2362269358426768E-2</v>
      </c>
      <c r="H65" s="46">
        <v>7560</v>
      </c>
      <c r="I65" s="87">
        <f t="shared" si="9"/>
        <v>1.044973544973545E-2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3852.5111111111109</v>
      </c>
      <c r="F66" s="46">
        <v>3695</v>
      </c>
      <c r="G66" s="48">
        <f t="shared" si="8"/>
        <v>-4.0885310014247521E-2</v>
      </c>
      <c r="H66" s="46">
        <v>3770.5</v>
      </c>
      <c r="I66" s="87">
        <f t="shared" si="9"/>
        <v>-2.0023869513327144E-2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3438.6547619047619</v>
      </c>
      <c r="F67" s="58">
        <v>3387.5</v>
      </c>
      <c r="G67" s="51">
        <f t="shared" si="8"/>
        <v>-1.4876387845468369E-2</v>
      </c>
      <c r="H67" s="58">
        <v>3300.8333333333335</v>
      </c>
      <c r="I67" s="88">
        <f t="shared" si="9"/>
        <v>2.6255995960615959E-2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3655.85</v>
      </c>
      <c r="F69" s="43">
        <v>3670</v>
      </c>
      <c r="G69" s="45">
        <f>(F69-E69)/E69</f>
        <v>3.8705089103765449E-3</v>
      </c>
      <c r="H69" s="43">
        <v>3701.1111111111113</v>
      </c>
      <c r="I69" s="44">
        <f>(F69-H69)/H69</f>
        <v>-8.4058841188832719E-3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2727.6111111111113</v>
      </c>
      <c r="F70" s="47">
        <v>2740.375</v>
      </c>
      <c r="G70" s="48">
        <f>(F70-E70)/E70</f>
        <v>4.679511986475678E-3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1310</v>
      </c>
      <c r="G71" s="48">
        <f>(F71-E71)/E71</f>
        <v>-7.575757575757576E-3</v>
      </c>
      <c r="H71" s="47">
        <v>1311.875</v>
      </c>
      <c r="I71" s="44">
        <f>(F71-H71)/H71</f>
        <v>-1.4292520247737017E-3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2039.375</v>
      </c>
      <c r="F72" s="47">
        <v>2262.875</v>
      </c>
      <c r="G72" s="48">
        <f>(F72-E72)/E72</f>
        <v>0.10959239963224027</v>
      </c>
      <c r="H72" s="47">
        <v>2233.5</v>
      </c>
      <c r="I72" s="44">
        <f>(F72-H72)/H72</f>
        <v>1.3152003581822252E-2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1684.6833333333334</v>
      </c>
      <c r="F73" s="50">
        <v>1614.5</v>
      </c>
      <c r="G73" s="48">
        <f>(F73-E73)/E73</f>
        <v>-4.165965908528807E-2</v>
      </c>
      <c r="H73" s="50">
        <v>1614.5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1433.6666666666667</v>
      </c>
      <c r="F76" s="32">
        <v>1196.6666666666667</v>
      </c>
      <c r="G76" s="48">
        <f t="shared" si="10"/>
        <v>-0.1653103929318763</v>
      </c>
      <c r="H76" s="32">
        <v>1196.6666666666667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823.94444444444446</v>
      </c>
      <c r="F77" s="47">
        <v>880.375</v>
      </c>
      <c r="G77" s="48">
        <f t="shared" si="10"/>
        <v>6.8488301530577833E-2</v>
      </c>
      <c r="H77" s="47">
        <v>864.75</v>
      </c>
      <c r="I77" s="44">
        <f t="shared" si="11"/>
        <v>1.806880601329864E-2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1492.4250000000002</v>
      </c>
      <c r="F78" s="47">
        <v>1501.8</v>
      </c>
      <c r="G78" s="48">
        <f t="shared" si="10"/>
        <v>6.2817226996329939E-3</v>
      </c>
      <c r="H78" s="47">
        <v>1500.8</v>
      </c>
      <c r="I78" s="44">
        <f t="shared" si="11"/>
        <v>6.6631130063965884E-4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1931.8222222222221</v>
      </c>
      <c r="F79" s="61">
        <v>1937.8</v>
      </c>
      <c r="G79" s="48">
        <f t="shared" si="10"/>
        <v>3.0943726130769375E-3</v>
      </c>
      <c r="H79" s="61">
        <v>1915.3</v>
      </c>
      <c r="I79" s="44">
        <f t="shared" si="11"/>
        <v>1.1747506917976297E-2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8375</v>
      </c>
      <c r="F80" s="61">
        <v>8830</v>
      </c>
      <c r="G80" s="48">
        <f t="shared" si="10"/>
        <v>5.4328358208955221E-2</v>
      </c>
      <c r="H80" s="61">
        <v>8830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3980.45</v>
      </c>
      <c r="F81" s="50">
        <v>3919.3</v>
      </c>
      <c r="G81" s="51">
        <f t="shared" si="10"/>
        <v>-1.536258463239072E-2</v>
      </c>
      <c r="H81" s="50">
        <v>3919.3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217</v>
      </c>
      <c r="F12" s="157" t="s">
        <v>223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1621.0374999999999</v>
      </c>
      <c r="F15" s="83">
        <v>2016.6</v>
      </c>
      <c r="G15" s="44">
        <f>(F15-E15)/E15</f>
        <v>0.24401810568848656</v>
      </c>
      <c r="H15" s="83">
        <v>1990</v>
      </c>
      <c r="I15" s="127">
        <f>(F15-H15)/H15</f>
        <v>1.3366834170854226E-2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1850.43325</v>
      </c>
      <c r="F16" s="83">
        <v>1583.2</v>
      </c>
      <c r="G16" s="48">
        <f t="shared" ref="G16:G39" si="0">(F16-E16)/E16</f>
        <v>-0.14441658460255186</v>
      </c>
      <c r="H16" s="83">
        <v>1900</v>
      </c>
      <c r="I16" s="48">
        <f>(F16-H16)/H16</f>
        <v>-0.16673684210526313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1850.6585</v>
      </c>
      <c r="F17" s="83">
        <v>2383.1999999999998</v>
      </c>
      <c r="G17" s="48">
        <f t="shared" si="0"/>
        <v>0.28775784403227272</v>
      </c>
      <c r="H17" s="83">
        <v>2486.6</v>
      </c>
      <c r="I17" s="48">
        <f t="shared" ref="I17:I29" si="1">(F17-H17)/H17</f>
        <v>-4.1582884259631664E-2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678.875</v>
      </c>
      <c r="F18" s="83">
        <v>1008.2</v>
      </c>
      <c r="G18" s="48">
        <f t="shared" si="0"/>
        <v>0.48510403240655503</v>
      </c>
      <c r="H18" s="83">
        <v>1033.2</v>
      </c>
      <c r="I18" s="48">
        <f t="shared" si="1"/>
        <v>-2.4196670538133951E-2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6633.2306547619046</v>
      </c>
      <c r="F19" s="83">
        <v>6966.6</v>
      </c>
      <c r="G19" s="48">
        <f t="shared" si="0"/>
        <v>5.0257463156173306E-2</v>
      </c>
      <c r="H19" s="83">
        <v>7866.6660000000002</v>
      </c>
      <c r="I19" s="48">
        <f t="shared" si="1"/>
        <v>-0.11441517918772702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1639.6857500000001</v>
      </c>
      <c r="F20" s="83">
        <v>1533.2</v>
      </c>
      <c r="G20" s="48">
        <f t="shared" si="0"/>
        <v>-6.4942779431973505E-2</v>
      </c>
      <c r="H20" s="83">
        <v>1760</v>
      </c>
      <c r="I20" s="48">
        <f t="shared" si="1"/>
        <v>-0.12886363636363635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1220.0625</v>
      </c>
      <c r="F21" s="83">
        <v>1070</v>
      </c>
      <c r="G21" s="48">
        <f t="shared" si="0"/>
        <v>-0.1229957481686389</v>
      </c>
      <c r="H21" s="83">
        <v>1260</v>
      </c>
      <c r="I21" s="48">
        <f t="shared" si="1"/>
        <v>-0.15079365079365079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398.71937500000001</v>
      </c>
      <c r="F22" s="83">
        <v>350</v>
      </c>
      <c r="G22" s="48">
        <f t="shared" si="0"/>
        <v>-0.12218963525411829</v>
      </c>
      <c r="H22" s="83">
        <v>445</v>
      </c>
      <c r="I22" s="48">
        <f t="shared" si="1"/>
        <v>-0.21348314606741572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582.86874999999998</v>
      </c>
      <c r="F23" s="83">
        <v>462.5</v>
      </c>
      <c r="G23" s="48">
        <f t="shared" si="0"/>
        <v>-0.20651089975230269</v>
      </c>
      <c r="H23" s="83">
        <v>500</v>
      </c>
      <c r="I23" s="48">
        <f t="shared" si="1"/>
        <v>-7.4999999999999997E-2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600.73325</v>
      </c>
      <c r="F24" s="83">
        <v>462.5</v>
      </c>
      <c r="G24" s="48">
        <f t="shared" si="0"/>
        <v>-0.2301075394112112</v>
      </c>
      <c r="H24" s="83">
        <v>484</v>
      </c>
      <c r="I24" s="48">
        <f t="shared" si="1"/>
        <v>-4.4421487603305783E-2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557.4</v>
      </c>
      <c r="F25" s="83">
        <v>470</v>
      </c>
      <c r="G25" s="48">
        <f t="shared" si="0"/>
        <v>-0.15679942590599208</v>
      </c>
      <c r="H25" s="83">
        <v>499</v>
      </c>
      <c r="I25" s="48">
        <f t="shared" si="1"/>
        <v>-5.8116232464929862E-2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1361.5664999999999</v>
      </c>
      <c r="F26" s="83">
        <v>1485</v>
      </c>
      <c r="G26" s="48">
        <f t="shared" si="0"/>
        <v>9.0655505992546168E-2</v>
      </c>
      <c r="H26" s="83">
        <v>1520</v>
      </c>
      <c r="I26" s="48">
        <f t="shared" si="1"/>
        <v>-2.3026315789473683E-2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600.51649999999995</v>
      </c>
      <c r="F27" s="83">
        <v>566.6</v>
      </c>
      <c r="G27" s="48">
        <f t="shared" si="0"/>
        <v>-5.6478881096522632E-2</v>
      </c>
      <c r="H27" s="83">
        <v>506.6</v>
      </c>
      <c r="I27" s="48">
        <f t="shared" si="1"/>
        <v>0.11843663639952624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959.68124999999998</v>
      </c>
      <c r="F28" s="83">
        <v>1500</v>
      </c>
      <c r="G28" s="48">
        <f t="shared" si="0"/>
        <v>0.56301897114276234</v>
      </c>
      <c r="H28" s="83">
        <v>1593.75</v>
      </c>
      <c r="I28" s="48">
        <f t="shared" si="1"/>
        <v>-5.8823529411764705E-2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1531.1937499999999</v>
      </c>
      <c r="F29" s="83">
        <v>1093.75</v>
      </c>
      <c r="G29" s="48">
        <f t="shared" si="0"/>
        <v>-0.2856880456833108</v>
      </c>
      <c r="H29" s="83">
        <v>1093.75</v>
      </c>
      <c r="I29" s="48">
        <f t="shared" si="1"/>
        <v>0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846.55824999999993</v>
      </c>
      <c r="F30" s="95">
        <v>1233.2</v>
      </c>
      <c r="G30" s="51">
        <f t="shared" si="0"/>
        <v>0.45672196803941151</v>
      </c>
      <c r="H30" s="95">
        <v>1344</v>
      </c>
      <c r="I30" s="51">
        <f>(F30-H30)/H30</f>
        <v>-8.2440476190476161E-2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2445.8270000000002</v>
      </c>
      <c r="F32" s="83">
        <v>2366.6</v>
      </c>
      <c r="G32" s="44">
        <f t="shared" si="0"/>
        <v>-3.2392724424090628E-2</v>
      </c>
      <c r="H32" s="83">
        <v>2540</v>
      </c>
      <c r="I32" s="45">
        <f>(F32-H32)/H32</f>
        <v>-6.8267716535433107E-2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2494.9832500000002</v>
      </c>
      <c r="F33" s="83">
        <v>2333.1999999999998</v>
      </c>
      <c r="G33" s="48">
        <f t="shared" si="0"/>
        <v>-6.484342129350984E-2</v>
      </c>
      <c r="H33" s="83">
        <v>2543.1999999999998</v>
      </c>
      <c r="I33" s="48">
        <f>(F33-H33)/H33</f>
        <v>-8.2573136206354203E-2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1247.5835</v>
      </c>
      <c r="F34" s="83">
        <v>1508.2</v>
      </c>
      <c r="G34" s="48">
        <f t="shared" si="0"/>
        <v>0.20889703975725882</v>
      </c>
      <c r="H34" s="83">
        <v>1478.6</v>
      </c>
      <c r="I34" s="48">
        <f>(F34-H34)/H34</f>
        <v>2.0018936832138602E-2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1631.50225</v>
      </c>
      <c r="F35" s="83">
        <v>1250</v>
      </c>
      <c r="G35" s="48">
        <f t="shared" si="0"/>
        <v>-0.23383495180591998</v>
      </c>
      <c r="H35" s="83">
        <v>1416.6659999999999</v>
      </c>
      <c r="I35" s="48">
        <f>(F35-H35)/H35</f>
        <v>-0.11764664359842048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1290.2750000000001</v>
      </c>
      <c r="F36" s="83">
        <v>1008.2</v>
      </c>
      <c r="G36" s="55">
        <f t="shared" si="0"/>
        <v>-0.21861618647187617</v>
      </c>
      <c r="H36" s="83">
        <v>983.2</v>
      </c>
      <c r="I36" s="48">
        <f>(F36-H36)/H36</f>
        <v>2.5427176566314075E-2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26452.725083333331</v>
      </c>
      <c r="F38" s="84">
        <v>25266.6</v>
      </c>
      <c r="G38" s="45">
        <f t="shared" si="0"/>
        <v>-4.4839428814865516E-2</v>
      </c>
      <c r="H38" s="84">
        <v>24766.6</v>
      </c>
      <c r="I38" s="45">
        <f>(F38-H38)/H38</f>
        <v>2.0188479645974821E-2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15113.193055555555</v>
      </c>
      <c r="F39" s="85">
        <v>16466.599999999999</v>
      </c>
      <c r="G39" s="51">
        <f t="shared" si="0"/>
        <v>8.955135684890464E-2</v>
      </c>
      <c r="H39" s="85">
        <v>16166.6</v>
      </c>
      <c r="I39" s="51">
        <f>(F39-H39)/H39</f>
        <v>1.8556777553721759E-2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221</v>
      </c>
      <c r="E12" s="157" t="s">
        <v>223</v>
      </c>
      <c r="F12" s="164" t="s">
        <v>186</v>
      </c>
      <c r="G12" s="149" t="s">
        <v>217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1869.8</v>
      </c>
      <c r="E15" s="83">
        <v>2016.6</v>
      </c>
      <c r="F15" s="67">
        <f t="shared" ref="F15:F30" si="0">D15-E15</f>
        <v>-146.79999999999995</v>
      </c>
      <c r="G15" s="42">
        <v>1621.0374999999999</v>
      </c>
      <c r="H15" s="66">
        <f>AVERAGE(D15:E15)</f>
        <v>1943.1999999999998</v>
      </c>
      <c r="I15" s="69">
        <f>(H15-G15)/G15</f>
        <v>0.19873846225025635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1634.7</v>
      </c>
      <c r="E16" s="83">
        <v>1583.2</v>
      </c>
      <c r="F16" s="71">
        <f t="shared" si="0"/>
        <v>51.5</v>
      </c>
      <c r="G16" s="46">
        <v>1850.43325</v>
      </c>
      <c r="H16" s="68">
        <f t="shared" ref="H16:H30" si="1">AVERAGE(D16:E16)</f>
        <v>1608.95</v>
      </c>
      <c r="I16" s="72">
        <f t="shared" ref="I16:I39" si="2">(H16-G16)/G16</f>
        <v>-0.13050092458077048</v>
      </c>
    </row>
    <row r="17" spans="1:9" ht="16.5" x14ac:dyDescent="0.3">
      <c r="A17" s="37"/>
      <c r="B17" s="34" t="s">
        <v>6</v>
      </c>
      <c r="C17" s="15" t="s">
        <v>165</v>
      </c>
      <c r="D17" s="47">
        <v>2358.8000000000002</v>
      </c>
      <c r="E17" s="83">
        <v>2383.1999999999998</v>
      </c>
      <c r="F17" s="71">
        <f t="shared" si="0"/>
        <v>-24.399999999999636</v>
      </c>
      <c r="G17" s="46">
        <v>1850.6585</v>
      </c>
      <c r="H17" s="68">
        <f t="shared" si="1"/>
        <v>2371</v>
      </c>
      <c r="I17" s="72">
        <f t="shared" si="2"/>
        <v>0.2811655959216679</v>
      </c>
    </row>
    <row r="18" spans="1:9" ht="16.5" x14ac:dyDescent="0.3">
      <c r="A18" s="37"/>
      <c r="B18" s="34" t="s">
        <v>7</v>
      </c>
      <c r="C18" s="15" t="s">
        <v>166</v>
      </c>
      <c r="D18" s="47">
        <v>893.8</v>
      </c>
      <c r="E18" s="83">
        <v>1008.2</v>
      </c>
      <c r="F18" s="71">
        <f t="shared" si="0"/>
        <v>-114.40000000000009</v>
      </c>
      <c r="G18" s="46">
        <v>678.875</v>
      </c>
      <c r="H18" s="68">
        <f t="shared" si="1"/>
        <v>951</v>
      </c>
      <c r="I18" s="72">
        <f t="shared" si="2"/>
        <v>0.40084698950469527</v>
      </c>
    </row>
    <row r="19" spans="1:9" ht="16.5" x14ac:dyDescent="0.3">
      <c r="A19" s="37"/>
      <c r="B19" s="34" t="s">
        <v>8</v>
      </c>
      <c r="C19" s="15" t="s">
        <v>167</v>
      </c>
      <c r="D19" s="47">
        <v>6104.4444444444443</v>
      </c>
      <c r="E19" s="83">
        <v>6966.6</v>
      </c>
      <c r="F19" s="71">
        <f t="shared" si="0"/>
        <v>-862.15555555555602</v>
      </c>
      <c r="G19" s="46">
        <v>6633.2306547619046</v>
      </c>
      <c r="H19" s="68">
        <f t="shared" si="1"/>
        <v>6535.5222222222219</v>
      </c>
      <c r="I19" s="72">
        <f t="shared" si="2"/>
        <v>-1.4730142463769016E-2</v>
      </c>
    </row>
    <row r="20" spans="1:9" ht="16.5" x14ac:dyDescent="0.3">
      <c r="A20" s="37"/>
      <c r="B20" s="34" t="s">
        <v>9</v>
      </c>
      <c r="C20" s="15" t="s">
        <v>168</v>
      </c>
      <c r="D20" s="47">
        <v>1589.7</v>
      </c>
      <c r="E20" s="83">
        <v>1533.2</v>
      </c>
      <c r="F20" s="71">
        <f t="shared" si="0"/>
        <v>56.5</v>
      </c>
      <c r="G20" s="46">
        <v>1639.6857500000001</v>
      </c>
      <c r="H20" s="68">
        <f t="shared" si="1"/>
        <v>1561.45</v>
      </c>
      <c r="I20" s="72">
        <f t="shared" si="2"/>
        <v>-4.7713868343370096E-2</v>
      </c>
    </row>
    <row r="21" spans="1:9" ht="16.5" x14ac:dyDescent="0.3">
      <c r="A21" s="37"/>
      <c r="B21" s="34" t="s">
        <v>10</v>
      </c>
      <c r="C21" s="15" t="s">
        <v>169</v>
      </c>
      <c r="D21" s="47">
        <v>1334.7</v>
      </c>
      <c r="E21" s="83">
        <v>1070</v>
      </c>
      <c r="F21" s="71">
        <f t="shared" si="0"/>
        <v>264.70000000000005</v>
      </c>
      <c r="G21" s="46">
        <v>1220.0625</v>
      </c>
      <c r="H21" s="68">
        <f t="shared" si="1"/>
        <v>1202.3499999999999</v>
      </c>
      <c r="I21" s="72">
        <f t="shared" si="2"/>
        <v>-1.4517698888376694E-2</v>
      </c>
    </row>
    <row r="22" spans="1:9" ht="16.5" x14ac:dyDescent="0.3">
      <c r="A22" s="37"/>
      <c r="B22" s="34" t="s">
        <v>11</v>
      </c>
      <c r="C22" s="15" t="s">
        <v>170</v>
      </c>
      <c r="D22" s="47">
        <v>468.8</v>
      </c>
      <c r="E22" s="83">
        <v>350</v>
      </c>
      <c r="F22" s="71">
        <f t="shared" si="0"/>
        <v>118.80000000000001</v>
      </c>
      <c r="G22" s="46">
        <v>398.71937500000001</v>
      </c>
      <c r="H22" s="68">
        <f t="shared" si="1"/>
        <v>409.4</v>
      </c>
      <c r="I22" s="72">
        <f t="shared" si="2"/>
        <v>2.6787323791325573E-2</v>
      </c>
    </row>
    <row r="23" spans="1:9" ht="16.5" x14ac:dyDescent="0.3">
      <c r="A23" s="37"/>
      <c r="B23" s="34" t="s">
        <v>12</v>
      </c>
      <c r="C23" s="15" t="s">
        <v>171</v>
      </c>
      <c r="D23" s="47">
        <v>564.79999999999995</v>
      </c>
      <c r="E23" s="83">
        <v>462.5</v>
      </c>
      <c r="F23" s="71">
        <f t="shared" si="0"/>
        <v>102.29999999999995</v>
      </c>
      <c r="G23" s="46">
        <v>582.86874999999998</v>
      </c>
      <c r="H23" s="68">
        <f t="shared" si="1"/>
        <v>513.65</v>
      </c>
      <c r="I23" s="72">
        <f t="shared" si="2"/>
        <v>-0.11875529439517903</v>
      </c>
    </row>
    <row r="24" spans="1:9" ht="16.5" x14ac:dyDescent="0.3">
      <c r="A24" s="37"/>
      <c r="B24" s="34" t="s">
        <v>13</v>
      </c>
      <c r="C24" s="15" t="s">
        <v>172</v>
      </c>
      <c r="D24" s="47">
        <v>629.79999999999995</v>
      </c>
      <c r="E24" s="83">
        <v>462.5</v>
      </c>
      <c r="F24" s="71">
        <f t="shared" si="0"/>
        <v>167.29999999999995</v>
      </c>
      <c r="G24" s="46">
        <v>600.73325</v>
      </c>
      <c r="H24" s="68">
        <f t="shared" si="1"/>
        <v>546.15</v>
      </c>
      <c r="I24" s="72">
        <f t="shared" si="2"/>
        <v>-9.086104356634167E-2</v>
      </c>
    </row>
    <row r="25" spans="1:9" ht="16.5" x14ac:dyDescent="0.3">
      <c r="A25" s="37"/>
      <c r="B25" s="34" t="s">
        <v>14</v>
      </c>
      <c r="C25" s="15" t="s">
        <v>173</v>
      </c>
      <c r="D25" s="47">
        <v>564.79999999999995</v>
      </c>
      <c r="E25" s="83">
        <v>470</v>
      </c>
      <c r="F25" s="71">
        <f t="shared" si="0"/>
        <v>94.799999999999955</v>
      </c>
      <c r="G25" s="46">
        <v>557.4</v>
      </c>
      <c r="H25" s="68">
        <f t="shared" si="1"/>
        <v>517.4</v>
      </c>
      <c r="I25" s="72">
        <f t="shared" si="2"/>
        <v>-7.1761750986724077E-2</v>
      </c>
    </row>
    <row r="26" spans="1:9" ht="16.5" x14ac:dyDescent="0.3">
      <c r="A26" s="37"/>
      <c r="B26" s="34" t="s">
        <v>15</v>
      </c>
      <c r="C26" s="15" t="s">
        <v>174</v>
      </c>
      <c r="D26" s="47">
        <v>1884.8</v>
      </c>
      <c r="E26" s="83">
        <v>1485</v>
      </c>
      <c r="F26" s="71">
        <f t="shared" si="0"/>
        <v>399.79999999999995</v>
      </c>
      <c r="G26" s="46">
        <v>1361.5664999999999</v>
      </c>
      <c r="H26" s="68">
        <f t="shared" si="1"/>
        <v>1684.9</v>
      </c>
      <c r="I26" s="72">
        <f t="shared" si="2"/>
        <v>0.23747169161403442</v>
      </c>
    </row>
    <row r="27" spans="1:9" ht="16.5" x14ac:dyDescent="0.3">
      <c r="A27" s="37"/>
      <c r="B27" s="34" t="s">
        <v>16</v>
      </c>
      <c r="C27" s="15" t="s">
        <v>175</v>
      </c>
      <c r="D27" s="47">
        <v>674.8</v>
      </c>
      <c r="E27" s="83">
        <v>566.6</v>
      </c>
      <c r="F27" s="71">
        <f t="shared" si="0"/>
        <v>108.19999999999993</v>
      </c>
      <c r="G27" s="46">
        <v>600.51649999999995</v>
      </c>
      <c r="H27" s="68">
        <f t="shared" si="1"/>
        <v>620.70000000000005</v>
      </c>
      <c r="I27" s="72">
        <f t="shared" si="2"/>
        <v>3.3610233857021575E-2</v>
      </c>
    </row>
    <row r="28" spans="1:9" ht="16.5" x14ac:dyDescent="0.3">
      <c r="A28" s="37"/>
      <c r="B28" s="34" t="s">
        <v>17</v>
      </c>
      <c r="C28" s="15" t="s">
        <v>176</v>
      </c>
      <c r="D28" s="47">
        <v>1559.8</v>
      </c>
      <c r="E28" s="83">
        <v>1500</v>
      </c>
      <c r="F28" s="71">
        <f t="shared" si="0"/>
        <v>59.799999999999955</v>
      </c>
      <c r="G28" s="46">
        <v>959.68124999999998</v>
      </c>
      <c r="H28" s="68">
        <f t="shared" si="1"/>
        <v>1529.9</v>
      </c>
      <c r="I28" s="72">
        <f t="shared" si="2"/>
        <v>0.59417514930087478</v>
      </c>
    </row>
    <row r="29" spans="1:9" ht="16.5" x14ac:dyDescent="0.3">
      <c r="A29" s="37"/>
      <c r="B29" s="34" t="s">
        <v>18</v>
      </c>
      <c r="C29" s="15" t="s">
        <v>177</v>
      </c>
      <c r="D29" s="47">
        <v>1446.2333333333331</v>
      </c>
      <c r="E29" s="83">
        <v>1093.75</v>
      </c>
      <c r="F29" s="71">
        <f t="shared" si="0"/>
        <v>352.48333333333312</v>
      </c>
      <c r="G29" s="46">
        <v>1531.1937499999999</v>
      </c>
      <c r="H29" s="68">
        <f t="shared" si="1"/>
        <v>1269.9916666666666</v>
      </c>
      <c r="I29" s="72">
        <f t="shared" si="2"/>
        <v>-0.1705872188502163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1273.8</v>
      </c>
      <c r="E30" s="95">
        <v>1233.2</v>
      </c>
      <c r="F30" s="74">
        <f t="shared" si="0"/>
        <v>40.599999999999909</v>
      </c>
      <c r="G30" s="49">
        <v>846.55824999999993</v>
      </c>
      <c r="H30" s="107">
        <f t="shared" si="1"/>
        <v>1253.5</v>
      </c>
      <c r="I30" s="75">
        <f t="shared" si="2"/>
        <v>0.48070141658887633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2405</v>
      </c>
      <c r="E32" s="83">
        <v>2366.6</v>
      </c>
      <c r="F32" s="67">
        <f>D32-E32</f>
        <v>38.400000000000091</v>
      </c>
      <c r="G32" s="54">
        <v>2445.8270000000002</v>
      </c>
      <c r="H32" s="68">
        <f>AVERAGE(D32:E32)</f>
        <v>2385.8000000000002</v>
      </c>
      <c r="I32" s="78">
        <f t="shared" si="2"/>
        <v>-2.4542618917854794E-2</v>
      </c>
    </row>
    <row r="33" spans="1:9" ht="16.5" x14ac:dyDescent="0.3">
      <c r="A33" s="37"/>
      <c r="B33" s="34" t="s">
        <v>27</v>
      </c>
      <c r="C33" s="15" t="s">
        <v>180</v>
      </c>
      <c r="D33" s="47">
        <v>1998.8</v>
      </c>
      <c r="E33" s="83">
        <v>2333.1999999999998</v>
      </c>
      <c r="F33" s="79">
        <f>D33-E33</f>
        <v>-334.39999999999986</v>
      </c>
      <c r="G33" s="46">
        <v>2494.9832500000002</v>
      </c>
      <c r="H33" s="68">
        <f>AVERAGE(D33:E33)</f>
        <v>2166</v>
      </c>
      <c r="I33" s="72">
        <f t="shared" si="2"/>
        <v>-0.13185789924641786</v>
      </c>
    </row>
    <row r="34" spans="1:9" ht="16.5" x14ac:dyDescent="0.3">
      <c r="A34" s="37"/>
      <c r="B34" s="39" t="s">
        <v>28</v>
      </c>
      <c r="C34" s="15" t="s">
        <v>181</v>
      </c>
      <c r="D34" s="47">
        <v>1962.5</v>
      </c>
      <c r="E34" s="83">
        <v>1508.2</v>
      </c>
      <c r="F34" s="71">
        <f>D34-E34</f>
        <v>454.29999999999995</v>
      </c>
      <c r="G34" s="46">
        <v>1247.5835</v>
      </c>
      <c r="H34" s="68">
        <f>AVERAGE(D34:E34)</f>
        <v>1735.35</v>
      </c>
      <c r="I34" s="72">
        <f t="shared" si="2"/>
        <v>0.39096902131200034</v>
      </c>
    </row>
    <row r="35" spans="1:9" ht="16.5" x14ac:dyDescent="0.3">
      <c r="A35" s="37"/>
      <c r="B35" s="34" t="s">
        <v>29</v>
      </c>
      <c r="C35" s="15" t="s">
        <v>182</v>
      </c>
      <c r="D35" s="47">
        <v>1437.375</v>
      </c>
      <c r="E35" s="83">
        <v>1250</v>
      </c>
      <c r="F35" s="79">
        <f>D35-E35</f>
        <v>187.375</v>
      </c>
      <c r="G35" s="46">
        <v>1631.50225</v>
      </c>
      <c r="H35" s="68">
        <f>AVERAGE(D35:E35)</f>
        <v>1343.6875</v>
      </c>
      <c r="I35" s="72">
        <f t="shared" si="2"/>
        <v>-0.17641088144377368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978.8</v>
      </c>
      <c r="E36" s="83">
        <v>1008.2</v>
      </c>
      <c r="F36" s="71">
        <f>D36-E36</f>
        <v>-29.400000000000091</v>
      </c>
      <c r="G36" s="49">
        <v>1290.2750000000001</v>
      </c>
      <c r="H36" s="68">
        <f>AVERAGE(D36:E36)</f>
        <v>993.5</v>
      </c>
      <c r="I36" s="80">
        <f t="shared" si="2"/>
        <v>-0.2300091065858054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28135.555555555555</v>
      </c>
      <c r="E38" s="84">
        <v>25266.6</v>
      </c>
      <c r="F38" s="67">
        <f>D38-E38</f>
        <v>2868.9555555555562</v>
      </c>
      <c r="G38" s="46">
        <v>26452.725083333331</v>
      </c>
      <c r="H38" s="67">
        <f>AVERAGE(D38:E38)</f>
        <v>26701.077777777777</v>
      </c>
      <c r="I38" s="78">
        <f t="shared" si="2"/>
        <v>9.3885485772095927E-3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14626.444444444445</v>
      </c>
      <c r="E39" s="85">
        <v>16466.599999999999</v>
      </c>
      <c r="F39" s="74">
        <f>D39-E39</f>
        <v>-1840.1555555555533</v>
      </c>
      <c r="G39" s="46">
        <v>15113.193055555555</v>
      </c>
      <c r="H39" s="81">
        <f>AVERAGE(D39:E39)</f>
        <v>15546.522222222222</v>
      </c>
      <c r="I39" s="75">
        <f t="shared" si="2"/>
        <v>2.8672244513370797E-2</v>
      </c>
    </row>
    <row r="40" spans="1:9" ht="15.75" customHeight="1" thickBot="1" x14ac:dyDescent="0.25">
      <c r="A40" s="159"/>
      <c r="B40" s="160"/>
      <c r="C40" s="161"/>
      <c r="D40" s="86">
        <f>SUM(D15:D39)</f>
        <v>76398.052777777775</v>
      </c>
      <c r="E40" s="86">
        <f>SUM(E15:E39)</f>
        <v>74383.95</v>
      </c>
      <c r="F40" s="86">
        <f>SUM(F15:F39)</f>
        <v>2014.1027777777799</v>
      </c>
      <c r="G40" s="86">
        <f>SUM(G15:G39)</f>
        <v>73609.309918650804</v>
      </c>
      <c r="H40" s="86">
        <f>AVERAGE(D40:E40)</f>
        <v>75391.001388888893</v>
      </c>
      <c r="I40" s="75">
        <f>(H40-G40)/G40</f>
        <v>2.4204702804674058E-2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1621.0374999999999</v>
      </c>
      <c r="F16" s="42">
        <v>1943.1999999999998</v>
      </c>
      <c r="G16" s="21">
        <f>(F16-E16)/E16</f>
        <v>0.19873846225025635</v>
      </c>
      <c r="H16" s="42">
        <v>1879.9</v>
      </c>
      <c r="I16" s="21">
        <f>(F16-H16)/H16</f>
        <v>3.3672003829990811E-2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1850.43325</v>
      </c>
      <c r="F17" s="46">
        <v>1608.95</v>
      </c>
      <c r="G17" s="21">
        <f t="shared" ref="G17:G80" si="0">(F17-E17)/E17</f>
        <v>-0.13050092458077048</v>
      </c>
      <c r="H17" s="46">
        <v>1829.4</v>
      </c>
      <c r="I17" s="21">
        <f t="shared" ref="I17:I31" si="1">(F17-H17)/H17</f>
        <v>-0.12050399037935937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1850.6585</v>
      </c>
      <c r="F18" s="46">
        <v>2371</v>
      </c>
      <c r="G18" s="21">
        <f t="shared" si="0"/>
        <v>0.2811655959216679</v>
      </c>
      <c r="H18" s="46">
        <v>2455.1999999999998</v>
      </c>
      <c r="I18" s="21">
        <f t="shared" si="1"/>
        <v>-3.4294558488106801E-2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678.875</v>
      </c>
      <c r="F19" s="46">
        <v>951</v>
      </c>
      <c r="G19" s="21">
        <f t="shared" si="0"/>
        <v>0.40084698950469527</v>
      </c>
      <c r="H19" s="46">
        <v>994</v>
      </c>
      <c r="I19" s="21">
        <f t="shared" si="1"/>
        <v>-4.3259557344064385E-2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6633.2306547619046</v>
      </c>
      <c r="F20" s="46">
        <v>6535.5222222222219</v>
      </c>
      <c r="G20" s="21">
        <f>(F20-E20)/E20</f>
        <v>-1.4730142463769016E-2</v>
      </c>
      <c r="H20" s="46">
        <v>6807.6663333333336</v>
      </c>
      <c r="I20" s="21">
        <f t="shared" si="1"/>
        <v>-3.9976123650269729E-2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1639.6857500000001</v>
      </c>
      <c r="F21" s="46">
        <v>1561.45</v>
      </c>
      <c r="G21" s="21">
        <f t="shared" si="0"/>
        <v>-4.7713868343370096E-2</v>
      </c>
      <c r="H21" s="46">
        <v>1806.9</v>
      </c>
      <c r="I21" s="21">
        <f t="shared" si="1"/>
        <v>-0.13584038961757708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1220.0625</v>
      </c>
      <c r="F22" s="46">
        <v>1202.3499999999999</v>
      </c>
      <c r="G22" s="21">
        <f t="shared" si="0"/>
        <v>-1.4517698888376694E-2</v>
      </c>
      <c r="H22" s="46">
        <v>1259.9000000000001</v>
      </c>
      <c r="I22" s="21">
        <f t="shared" si="1"/>
        <v>-4.5678228430827986E-2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398.71937500000001</v>
      </c>
      <c r="F23" s="46">
        <v>409.4</v>
      </c>
      <c r="G23" s="21">
        <f t="shared" si="0"/>
        <v>2.6787323791325573E-2</v>
      </c>
      <c r="H23" s="46">
        <v>484.9</v>
      </c>
      <c r="I23" s="21">
        <f t="shared" si="1"/>
        <v>-0.15570220664054446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582.86874999999998</v>
      </c>
      <c r="F24" s="46">
        <v>513.65</v>
      </c>
      <c r="G24" s="21">
        <f t="shared" si="0"/>
        <v>-0.11875529439517903</v>
      </c>
      <c r="H24" s="46">
        <v>549.9</v>
      </c>
      <c r="I24" s="21">
        <f t="shared" si="1"/>
        <v>-6.5921076559374431E-2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600.73325</v>
      </c>
      <c r="F25" s="46">
        <v>546.15</v>
      </c>
      <c r="G25" s="21">
        <f t="shared" si="0"/>
        <v>-9.086104356634167E-2</v>
      </c>
      <c r="H25" s="46">
        <v>551.9</v>
      </c>
      <c r="I25" s="21">
        <f t="shared" si="1"/>
        <v>-1.0418554085885125E-2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557.4</v>
      </c>
      <c r="F26" s="46">
        <v>517.4</v>
      </c>
      <c r="G26" s="21">
        <f t="shared" si="0"/>
        <v>-7.1761750986724077E-2</v>
      </c>
      <c r="H26" s="46">
        <v>551.9</v>
      </c>
      <c r="I26" s="21">
        <f t="shared" si="1"/>
        <v>-6.2511324515310746E-2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1361.5664999999999</v>
      </c>
      <c r="F27" s="46">
        <v>1684.9</v>
      </c>
      <c r="G27" s="21">
        <f t="shared" si="0"/>
        <v>0.23747169161403442</v>
      </c>
      <c r="H27" s="46">
        <v>1739.9</v>
      </c>
      <c r="I27" s="21">
        <f t="shared" si="1"/>
        <v>-3.1611012127133742E-2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600.51649999999995</v>
      </c>
      <c r="F28" s="46">
        <v>620.70000000000005</v>
      </c>
      <c r="G28" s="21">
        <f t="shared" si="0"/>
        <v>3.3610233857021575E-2</v>
      </c>
      <c r="H28" s="46">
        <v>568.20000000000005</v>
      </c>
      <c r="I28" s="21">
        <f t="shared" si="1"/>
        <v>9.2397043294614567E-2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959.68124999999998</v>
      </c>
      <c r="F29" s="46">
        <v>1529.9</v>
      </c>
      <c r="G29" s="21">
        <f t="shared" si="0"/>
        <v>0.59417514930087478</v>
      </c>
      <c r="H29" s="46">
        <v>1536.7750000000001</v>
      </c>
      <c r="I29" s="21">
        <f t="shared" si="1"/>
        <v>-4.4736542434643976E-3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1531.1937499999999</v>
      </c>
      <c r="F30" s="46">
        <v>1269.9916666666666</v>
      </c>
      <c r="G30" s="21">
        <f t="shared" si="0"/>
        <v>-0.1705872188502163</v>
      </c>
      <c r="H30" s="46">
        <v>1357.0416666666665</v>
      </c>
      <c r="I30" s="21">
        <f t="shared" si="1"/>
        <v>-6.4146888145168696E-2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846.55824999999993</v>
      </c>
      <c r="F31" s="49">
        <v>1253.5</v>
      </c>
      <c r="G31" s="23">
        <f t="shared" si="0"/>
        <v>0.48070141658887633</v>
      </c>
      <c r="H31" s="49">
        <v>1323.9</v>
      </c>
      <c r="I31" s="23">
        <f t="shared" si="1"/>
        <v>-5.3176221769015854E-2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2445.8270000000002</v>
      </c>
      <c r="F33" s="54">
        <v>2385.8000000000002</v>
      </c>
      <c r="G33" s="21">
        <f t="shared" si="0"/>
        <v>-2.4542618917854794E-2</v>
      </c>
      <c r="H33" s="54">
        <v>2456.875</v>
      </c>
      <c r="I33" s="21">
        <f>(F33-H33)/H33</f>
        <v>-2.8929025693207763E-2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2494.9832500000002</v>
      </c>
      <c r="F34" s="46">
        <v>2166</v>
      </c>
      <c r="G34" s="21">
        <f t="shared" si="0"/>
        <v>-0.13185789924641786</v>
      </c>
      <c r="H34" s="46">
        <v>2296.0500000000002</v>
      </c>
      <c r="I34" s="21">
        <f>(F34-H34)/H34</f>
        <v>-5.6640752596851189E-2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1247.5835</v>
      </c>
      <c r="F35" s="46">
        <v>1735.35</v>
      </c>
      <c r="G35" s="21">
        <f t="shared" si="0"/>
        <v>0.39096902131200034</v>
      </c>
      <c r="H35" s="46">
        <v>1623.675</v>
      </c>
      <c r="I35" s="21">
        <f>(F35-H35)/H35</f>
        <v>6.8779158390687767E-2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1631.50225</v>
      </c>
      <c r="F36" s="46">
        <v>1343.6875</v>
      </c>
      <c r="G36" s="21">
        <f t="shared" si="0"/>
        <v>-0.17641088144377368</v>
      </c>
      <c r="H36" s="46">
        <v>1467.0830000000001</v>
      </c>
      <c r="I36" s="21">
        <f>(F36-H36)/H36</f>
        <v>-8.4109419848774791E-2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1290.2750000000001</v>
      </c>
      <c r="F37" s="49">
        <v>993.5</v>
      </c>
      <c r="G37" s="23">
        <f t="shared" si="0"/>
        <v>-0.2300091065858054</v>
      </c>
      <c r="H37" s="49">
        <v>998.95</v>
      </c>
      <c r="I37" s="23">
        <f>(F37-H37)/H37</f>
        <v>-5.4557285149407332E-3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26452.725083333331</v>
      </c>
      <c r="F39" s="46">
        <v>26701.077777777777</v>
      </c>
      <c r="G39" s="21">
        <f t="shared" si="0"/>
        <v>9.3885485772095927E-3</v>
      </c>
      <c r="H39" s="46">
        <v>26451.077777777777</v>
      </c>
      <c r="I39" s="21">
        <f t="shared" ref="I39:I44" si="2">(F39-H39)/H39</f>
        <v>9.4514107175637033E-3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15113.193055555555</v>
      </c>
      <c r="F40" s="46">
        <v>15546.522222222222</v>
      </c>
      <c r="G40" s="21">
        <f t="shared" si="0"/>
        <v>2.8672244513370797E-2</v>
      </c>
      <c r="H40" s="46">
        <v>15396.522222222222</v>
      </c>
      <c r="I40" s="21">
        <f t="shared" si="2"/>
        <v>9.7424598773027393E-3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10068</v>
      </c>
      <c r="F41" s="57">
        <v>11216.625</v>
      </c>
      <c r="G41" s="21">
        <f t="shared" si="0"/>
        <v>0.11408671036948749</v>
      </c>
      <c r="H41" s="57">
        <v>10397.875</v>
      </c>
      <c r="I41" s="21">
        <f t="shared" si="2"/>
        <v>7.8742050659389537E-2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5778.2</v>
      </c>
      <c r="F42" s="47">
        <v>5540</v>
      </c>
      <c r="G42" s="21">
        <f t="shared" si="0"/>
        <v>-4.1223910560382097E-2</v>
      </c>
      <c r="H42" s="47">
        <v>5690</v>
      </c>
      <c r="I42" s="21">
        <f t="shared" si="2"/>
        <v>-2.6362038664323375E-2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9966.6666666666661</v>
      </c>
      <c r="G43" s="21">
        <f t="shared" si="0"/>
        <v>-1.9107671730213575E-4</v>
      </c>
      <c r="H43" s="47">
        <v>9966.6666666666661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12135.416666666666</v>
      </c>
      <c r="F44" s="50">
        <v>12757.5</v>
      </c>
      <c r="G44" s="31">
        <f t="shared" si="0"/>
        <v>5.1261802575107346E-2</v>
      </c>
      <c r="H44" s="50">
        <v>12893.333333333334</v>
      </c>
      <c r="I44" s="31">
        <f t="shared" si="2"/>
        <v>-1.0535160289555373E-2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5502.0833333333339</v>
      </c>
      <c r="F46" s="43">
        <v>6570.333333333333</v>
      </c>
      <c r="G46" s="21">
        <f t="shared" si="0"/>
        <v>0.19415372964786048</v>
      </c>
      <c r="H46" s="43">
        <v>6553.1111111111113</v>
      </c>
      <c r="I46" s="21">
        <f t="shared" ref="I46:I51" si="3">(F46-H46)/H46</f>
        <v>2.6280986130420743E-3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19342.448642857144</v>
      </c>
      <c r="F49" s="47">
        <v>19130.892749999999</v>
      </c>
      <c r="G49" s="21">
        <f t="shared" si="0"/>
        <v>-1.093738940520691E-2</v>
      </c>
      <c r="H49" s="47">
        <v>19130.892500000002</v>
      </c>
      <c r="I49" s="21">
        <f t="shared" si="3"/>
        <v>1.3067869014602824E-8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2220.8928571428569</v>
      </c>
      <c r="F50" s="47">
        <v>2267.8571428571427</v>
      </c>
      <c r="G50" s="21">
        <f t="shared" si="0"/>
        <v>2.1146578756934983E-2</v>
      </c>
      <c r="H50" s="47">
        <v>2241.6666666666665</v>
      </c>
      <c r="I50" s="21">
        <f t="shared" si="3"/>
        <v>1.1683483802442891E-2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24625.833333333332</v>
      </c>
      <c r="F51" s="50">
        <v>27486</v>
      </c>
      <c r="G51" s="31">
        <f t="shared" si="0"/>
        <v>0.11614496971337693</v>
      </c>
      <c r="H51" s="50">
        <v>27486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3625</v>
      </c>
      <c r="F53" s="66">
        <v>3750</v>
      </c>
      <c r="G53" s="22">
        <f t="shared" si="0"/>
        <v>3.4482758620689655E-2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3948</v>
      </c>
      <c r="F54" s="70">
        <v>3606.1428571428573</v>
      </c>
      <c r="G54" s="21">
        <f t="shared" si="0"/>
        <v>-8.6589955130988522E-2</v>
      </c>
      <c r="H54" s="70">
        <v>3606.1428571428573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2881.25</v>
      </c>
      <c r="G55" s="21">
        <f t="shared" si="0"/>
        <v>0.4072039072039072</v>
      </c>
      <c r="H55" s="70">
        <v>2256.25</v>
      </c>
      <c r="I55" s="21">
        <f t="shared" si="4"/>
        <v>0.2770083102493075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4582.5</v>
      </c>
      <c r="G56" s="21">
        <f t="shared" si="0"/>
        <v>-0.16681818181818181</v>
      </c>
      <c r="H56" s="70">
        <v>4650</v>
      </c>
      <c r="I56" s="21">
        <f t="shared" si="4"/>
        <v>-1.4516129032258065E-2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2078.4375</v>
      </c>
      <c r="F57" s="105">
        <v>2026</v>
      </c>
      <c r="G57" s="21">
        <f t="shared" si="0"/>
        <v>-2.5229288828747556E-2</v>
      </c>
      <c r="H57" s="105">
        <v>2092</v>
      </c>
      <c r="I57" s="21">
        <f t="shared" si="4"/>
        <v>-3.1548757170172081E-2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4451.208333333333</v>
      </c>
      <c r="F58" s="50">
        <v>4105.333333333333</v>
      </c>
      <c r="G58" s="29">
        <f t="shared" si="0"/>
        <v>-7.7703619803611387E-2</v>
      </c>
      <c r="H58" s="50">
        <v>4224.2222222222226</v>
      </c>
      <c r="I58" s="29">
        <f t="shared" si="4"/>
        <v>-2.8144563101688839E-2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5130.46875</v>
      </c>
      <c r="F59" s="68">
        <v>5125</v>
      </c>
      <c r="G59" s="21">
        <f t="shared" si="0"/>
        <v>-1.0659357393025734E-3</v>
      </c>
      <c r="H59" s="68">
        <v>5025</v>
      </c>
      <c r="I59" s="21">
        <f t="shared" si="4"/>
        <v>1.9900497512437811E-2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4930</v>
      </c>
      <c r="F60" s="70">
        <v>4829.5</v>
      </c>
      <c r="G60" s="21">
        <f t="shared" si="0"/>
        <v>-2.0385395537525355E-2</v>
      </c>
      <c r="H60" s="70">
        <v>4839.5</v>
      </c>
      <c r="I60" s="21">
        <f t="shared" si="4"/>
        <v>-2.0663291662361815E-3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20089.84375</v>
      </c>
      <c r="F61" s="73">
        <v>20963.75</v>
      </c>
      <c r="G61" s="29">
        <f t="shared" si="0"/>
        <v>4.3499902780478321E-2</v>
      </c>
      <c r="H61" s="73">
        <v>20963.75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6487.75</v>
      </c>
      <c r="F63" s="54">
        <v>6354</v>
      </c>
      <c r="G63" s="21">
        <f t="shared" si="0"/>
        <v>-2.0615775885322339E-2</v>
      </c>
      <c r="H63" s="54">
        <v>6354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12748.75</v>
      </c>
      <c r="F65" s="46">
        <v>10958.333333333334</v>
      </c>
      <c r="G65" s="21">
        <f t="shared" si="0"/>
        <v>-0.14043860509200243</v>
      </c>
      <c r="H65" s="46">
        <v>10748.333333333334</v>
      </c>
      <c r="I65" s="21">
        <f t="shared" si="5"/>
        <v>1.9537912854706154E-2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7471.9111111111115</v>
      </c>
      <c r="F66" s="46">
        <v>7639</v>
      </c>
      <c r="G66" s="21">
        <f t="shared" si="0"/>
        <v>2.2362269358426768E-2</v>
      </c>
      <c r="H66" s="46">
        <v>7560</v>
      </c>
      <c r="I66" s="21">
        <f t="shared" si="5"/>
        <v>1.044973544973545E-2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3852.5111111111109</v>
      </c>
      <c r="F67" s="46">
        <v>3695</v>
      </c>
      <c r="G67" s="21">
        <f t="shared" si="0"/>
        <v>-4.0885310014247521E-2</v>
      </c>
      <c r="H67" s="46">
        <v>3770.5</v>
      </c>
      <c r="I67" s="21">
        <f t="shared" si="5"/>
        <v>-2.0023869513327144E-2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3438.6547619047619</v>
      </c>
      <c r="F68" s="58">
        <v>3387.5</v>
      </c>
      <c r="G68" s="31">
        <f t="shared" si="0"/>
        <v>-1.4876387845468369E-2</v>
      </c>
      <c r="H68" s="58">
        <v>3300.8333333333335</v>
      </c>
      <c r="I68" s="31">
        <f t="shared" si="5"/>
        <v>2.6255995960615959E-2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3655.85</v>
      </c>
      <c r="F70" s="43">
        <v>3670</v>
      </c>
      <c r="G70" s="21">
        <f t="shared" si="0"/>
        <v>3.8705089103765449E-3</v>
      </c>
      <c r="H70" s="43">
        <v>3701.1111111111113</v>
      </c>
      <c r="I70" s="21">
        <f t="shared" si="5"/>
        <v>-8.4058841188832719E-3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2727.6111111111113</v>
      </c>
      <c r="F71" s="47">
        <v>2740.375</v>
      </c>
      <c r="G71" s="21">
        <f t="shared" si="0"/>
        <v>4.679511986475678E-3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1310</v>
      </c>
      <c r="G72" s="21">
        <f t="shared" si="0"/>
        <v>-7.575757575757576E-3</v>
      </c>
      <c r="H72" s="47">
        <v>1311.875</v>
      </c>
      <c r="I72" s="21">
        <f t="shared" si="5"/>
        <v>-1.4292520247737017E-3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2039.375</v>
      </c>
      <c r="F73" s="47">
        <v>2262.875</v>
      </c>
      <c r="G73" s="21">
        <f t="shared" si="0"/>
        <v>0.10959239963224027</v>
      </c>
      <c r="H73" s="47">
        <v>2233.5</v>
      </c>
      <c r="I73" s="21">
        <f t="shared" si="5"/>
        <v>1.3152003581822252E-2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1684.6833333333334</v>
      </c>
      <c r="F74" s="50">
        <v>1614.5</v>
      </c>
      <c r="G74" s="21">
        <f t="shared" si="0"/>
        <v>-4.165965908528807E-2</v>
      </c>
      <c r="H74" s="50">
        <v>1614.5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1433.6666666666667</v>
      </c>
      <c r="F77" s="32">
        <v>1196.6666666666667</v>
      </c>
      <c r="G77" s="21">
        <f t="shared" si="0"/>
        <v>-0.1653103929318763</v>
      </c>
      <c r="H77" s="32">
        <v>1196.6666666666667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823.94444444444446</v>
      </c>
      <c r="F78" s="47">
        <v>880.375</v>
      </c>
      <c r="G78" s="21">
        <f t="shared" si="0"/>
        <v>6.8488301530577833E-2</v>
      </c>
      <c r="H78" s="47">
        <v>864.75</v>
      </c>
      <c r="I78" s="21">
        <f t="shared" si="6"/>
        <v>1.806880601329864E-2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1492.4250000000002</v>
      </c>
      <c r="F79" s="47">
        <v>1501.8</v>
      </c>
      <c r="G79" s="21">
        <f t="shared" si="0"/>
        <v>6.2817226996329939E-3</v>
      </c>
      <c r="H79" s="47">
        <v>1500.8</v>
      </c>
      <c r="I79" s="21">
        <f t="shared" si="6"/>
        <v>6.6631130063965884E-4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1931.8222222222221</v>
      </c>
      <c r="F80" s="61">
        <v>1937.8</v>
      </c>
      <c r="G80" s="21">
        <f t="shared" si="0"/>
        <v>3.0943726130769375E-3</v>
      </c>
      <c r="H80" s="61">
        <v>1915.3</v>
      </c>
      <c r="I80" s="21">
        <f t="shared" si="6"/>
        <v>1.1747506917976297E-2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8375</v>
      </c>
      <c r="F81" s="61">
        <v>8830</v>
      </c>
      <c r="G81" s="21">
        <f t="shared" ref="G81:G82" si="7">(F81-E81)/E81</f>
        <v>5.4328358208955221E-2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3980.45</v>
      </c>
      <c r="F82" s="50">
        <v>3919.3</v>
      </c>
      <c r="G82" s="23">
        <f t="shared" si="7"/>
        <v>-1.536258463239072E-2</v>
      </c>
      <c r="H82" s="50">
        <v>3919.3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A6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19.75" customWidth="1"/>
    <col min="4" max="4" width="16.12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217</v>
      </c>
      <c r="F13" s="166" t="s">
        <v>224</v>
      </c>
      <c r="G13" s="149" t="s">
        <v>196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11</v>
      </c>
      <c r="C16" s="14" t="s">
        <v>91</v>
      </c>
      <c r="D16" s="11" t="s">
        <v>81</v>
      </c>
      <c r="E16" s="42">
        <v>398.71937500000001</v>
      </c>
      <c r="F16" s="42">
        <v>409.4</v>
      </c>
      <c r="G16" s="21">
        <f t="shared" ref="G16:G31" si="0">(F16-E16)/E16</f>
        <v>2.6787323791325573E-2</v>
      </c>
      <c r="H16" s="42">
        <v>484.9</v>
      </c>
      <c r="I16" s="21">
        <f t="shared" ref="I16:I31" si="1">(F16-H16)/H16</f>
        <v>-0.15570220664054446</v>
      </c>
    </row>
    <row r="17" spans="1:9" ht="16.5" x14ac:dyDescent="0.3">
      <c r="A17" s="37"/>
      <c r="B17" s="34" t="s">
        <v>9</v>
      </c>
      <c r="C17" s="15" t="s">
        <v>88</v>
      </c>
      <c r="D17" s="11" t="s">
        <v>161</v>
      </c>
      <c r="E17" s="46">
        <v>1639.6857500000001</v>
      </c>
      <c r="F17" s="46">
        <v>1561.45</v>
      </c>
      <c r="G17" s="21">
        <f t="shared" si="0"/>
        <v>-4.7713868343370096E-2</v>
      </c>
      <c r="H17" s="46">
        <v>1806.9</v>
      </c>
      <c r="I17" s="21">
        <f t="shared" si="1"/>
        <v>-0.13584038961757708</v>
      </c>
    </row>
    <row r="18" spans="1:9" ht="16.5" x14ac:dyDescent="0.3">
      <c r="A18" s="37"/>
      <c r="B18" s="34" t="s">
        <v>5</v>
      </c>
      <c r="C18" s="15" t="s">
        <v>85</v>
      </c>
      <c r="D18" s="11" t="s">
        <v>161</v>
      </c>
      <c r="E18" s="46">
        <v>1850.43325</v>
      </c>
      <c r="F18" s="46">
        <v>1608.95</v>
      </c>
      <c r="G18" s="21">
        <f t="shared" si="0"/>
        <v>-0.13050092458077048</v>
      </c>
      <c r="H18" s="46">
        <v>1829.4</v>
      </c>
      <c r="I18" s="21">
        <f t="shared" si="1"/>
        <v>-0.12050399037935937</v>
      </c>
    </row>
    <row r="19" spans="1:9" ht="16.5" x14ac:dyDescent="0.3">
      <c r="A19" s="37"/>
      <c r="B19" s="34" t="s">
        <v>12</v>
      </c>
      <c r="C19" s="15" t="s">
        <v>92</v>
      </c>
      <c r="D19" s="11" t="s">
        <v>81</v>
      </c>
      <c r="E19" s="46">
        <v>582.86874999999998</v>
      </c>
      <c r="F19" s="46">
        <v>513.65</v>
      </c>
      <c r="G19" s="21">
        <f t="shared" si="0"/>
        <v>-0.11875529439517903</v>
      </c>
      <c r="H19" s="46">
        <v>549.9</v>
      </c>
      <c r="I19" s="21">
        <f t="shared" si="1"/>
        <v>-6.5921076559374431E-2</v>
      </c>
    </row>
    <row r="20" spans="1:9" ht="16.5" x14ac:dyDescent="0.3">
      <c r="A20" s="37"/>
      <c r="B20" s="34" t="s">
        <v>18</v>
      </c>
      <c r="C20" s="15" t="s">
        <v>98</v>
      </c>
      <c r="D20" s="11" t="s">
        <v>83</v>
      </c>
      <c r="E20" s="46">
        <v>1531.1937499999999</v>
      </c>
      <c r="F20" s="46">
        <v>1269.9916666666666</v>
      </c>
      <c r="G20" s="21">
        <f t="shared" si="0"/>
        <v>-0.1705872188502163</v>
      </c>
      <c r="H20" s="46">
        <v>1357.0416666666665</v>
      </c>
      <c r="I20" s="21">
        <f t="shared" si="1"/>
        <v>-6.4146888145168696E-2</v>
      </c>
    </row>
    <row r="21" spans="1:9" ht="16.5" x14ac:dyDescent="0.3">
      <c r="A21" s="37"/>
      <c r="B21" s="34" t="s">
        <v>14</v>
      </c>
      <c r="C21" s="15" t="s">
        <v>94</v>
      </c>
      <c r="D21" s="11" t="s">
        <v>81</v>
      </c>
      <c r="E21" s="46">
        <v>557.4</v>
      </c>
      <c r="F21" s="46">
        <v>517.4</v>
      </c>
      <c r="G21" s="21">
        <f t="shared" si="0"/>
        <v>-7.1761750986724077E-2</v>
      </c>
      <c r="H21" s="46">
        <v>551.9</v>
      </c>
      <c r="I21" s="21">
        <f t="shared" si="1"/>
        <v>-6.2511324515310746E-2</v>
      </c>
    </row>
    <row r="22" spans="1:9" ht="16.5" x14ac:dyDescent="0.3">
      <c r="A22" s="37"/>
      <c r="B22" s="34" t="s">
        <v>19</v>
      </c>
      <c r="C22" s="15" t="s">
        <v>99</v>
      </c>
      <c r="D22" s="11" t="s">
        <v>161</v>
      </c>
      <c r="E22" s="46">
        <v>846.55824999999993</v>
      </c>
      <c r="F22" s="46">
        <v>1253.5</v>
      </c>
      <c r="G22" s="21">
        <f t="shared" si="0"/>
        <v>0.48070141658887633</v>
      </c>
      <c r="H22" s="46">
        <v>1323.9</v>
      </c>
      <c r="I22" s="21">
        <f t="shared" si="1"/>
        <v>-5.3176221769015854E-2</v>
      </c>
    </row>
    <row r="23" spans="1:9" ht="16.5" x14ac:dyDescent="0.3">
      <c r="A23" s="37"/>
      <c r="B23" s="34" t="s">
        <v>10</v>
      </c>
      <c r="C23" s="15" t="s">
        <v>90</v>
      </c>
      <c r="D23" s="13" t="s">
        <v>161</v>
      </c>
      <c r="E23" s="46">
        <v>1220.0625</v>
      </c>
      <c r="F23" s="46">
        <v>1202.3499999999999</v>
      </c>
      <c r="G23" s="21">
        <f t="shared" si="0"/>
        <v>-1.4517698888376694E-2</v>
      </c>
      <c r="H23" s="46">
        <v>1259.9000000000001</v>
      </c>
      <c r="I23" s="21">
        <f t="shared" si="1"/>
        <v>-4.5678228430827986E-2</v>
      </c>
    </row>
    <row r="24" spans="1:9" ht="16.5" x14ac:dyDescent="0.3">
      <c r="A24" s="37"/>
      <c r="B24" s="34" t="s">
        <v>7</v>
      </c>
      <c r="C24" s="15" t="s">
        <v>87</v>
      </c>
      <c r="D24" s="13" t="s">
        <v>161</v>
      </c>
      <c r="E24" s="46">
        <v>678.875</v>
      </c>
      <c r="F24" s="46">
        <v>951</v>
      </c>
      <c r="G24" s="21">
        <f t="shared" si="0"/>
        <v>0.40084698950469527</v>
      </c>
      <c r="H24" s="46">
        <v>994</v>
      </c>
      <c r="I24" s="21">
        <f t="shared" si="1"/>
        <v>-4.3259557344064385E-2</v>
      </c>
    </row>
    <row r="25" spans="1:9" ht="16.5" x14ac:dyDescent="0.3">
      <c r="A25" s="37"/>
      <c r="B25" s="34" t="s">
        <v>8</v>
      </c>
      <c r="C25" s="15" t="s">
        <v>89</v>
      </c>
      <c r="D25" s="13" t="s">
        <v>161</v>
      </c>
      <c r="E25" s="46">
        <v>6633.2306547619046</v>
      </c>
      <c r="F25" s="46">
        <v>6535.5222222222219</v>
      </c>
      <c r="G25" s="21">
        <f t="shared" si="0"/>
        <v>-1.4730142463769016E-2</v>
      </c>
      <c r="H25" s="46">
        <v>6807.6663333333336</v>
      </c>
      <c r="I25" s="21">
        <f t="shared" si="1"/>
        <v>-3.9976123650269729E-2</v>
      </c>
    </row>
    <row r="26" spans="1:9" ht="16.5" x14ac:dyDescent="0.3">
      <c r="A26" s="37"/>
      <c r="B26" s="34" t="s">
        <v>6</v>
      </c>
      <c r="C26" s="15" t="s">
        <v>86</v>
      </c>
      <c r="D26" s="13" t="s">
        <v>161</v>
      </c>
      <c r="E26" s="46">
        <v>1850.6585</v>
      </c>
      <c r="F26" s="46">
        <v>2371</v>
      </c>
      <c r="G26" s="21">
        <f t="shared" si="0"/>
        <v>0.2811655959216679</v>
      </c>
      <c r="H26" s="46">
        <v>2455.1999999999998</v>
      </c>
      <c r="I26" s="21">
        <f t="shared" si="1"/>
        <v>-3.4294558488106801E-2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1361.5664999999999</v>
      </c>
      <c r="F27" s="46">
        <v>1684.9</v>
      </c>
      <c r="G27" s="21">
        <f t="shared" si="0"/>
        <v>0.23747169161403442</v>
      </c>
      <c r="H27" s="46">
        <v>1739.9</v>
      </c>
      <c r="I27" s="21">
        <f t="shared" si="1"/>
        <v>-3.1611012127133742E-2</v>
      </c>
    </row>
    <row r="28" spans="1:9" ht="16.5" x14ac:dyDescent="0.3">
      <c r="A28" s="37"/>
      <c r="B28" s="34" t="s">
        <v>13</v>
      </c>
      <c r="C28" s="15" t="s">
        <v>93</v>
      </c>
      <c r="D28" s="13" t="s">
        <v>81</v>
      </c>
      <c r="E28" s="46">
        <v>600.73325</v>
      </c>
      <c r="F28" s="46">
        <v>546.15</v>
      </c>
      <c r="G28" s="21">
        <f t="shared" si="0"/>
        <v>-9.086104356634167E-2</v>
      </c>
      <c r="H28" s="46">
        <v>551.9</v>
      </c>
      <c r="I28" s="21">
        <f t="shared" si="1"/>
        <v>-1.0418554085885125E-2</v>
      </c>
    </row>
    <row r="29" spans="1:9" ht="17.25" thickBot="1" x14ac:dyDescent="0.35">
      <c r="A29" s="38"/>
      <c r="B29" s="34" t="s">
        <v>17</v>
      </c>
      <c r="C29" s="15" t="s">
        <v>97</v>
      </c>
      <c r="D29" s="13" t="s">
        <v>161</v>
      </c>
      <c r="E29" s="46">
        <v>959.68124999999998</v>
      </c>
      <c r="F29" s="46">
        <v>1529.9</v>
      </c>
      <c r="G29" s="21">
        <f t="shared" si="0"/>
        <v>0.59417514930087478</v>
      </c>
      <c r="H29" s="46">
        <v>1536.7750000000001</v>
      </c>
      <c r="I29" s="21">
        <f t="shared" si="1"/>
        <v>-4.4736542434643976E-3</v>
      </c>
    </row>
    <row r="30" spans="1:9" ht="16.5" x14ac:dyDescent="0.3">
      <c r="A30" s="33"/>
      <c r="B30" s="34" t="s">
        <v>4</v>
      </c>
      <c r="C30" s="15" t="s">
        <v>84</v>
      </c>
      <c r="D30" s="13" t="s">
        <v>161</v>
      </c>
      <c r="E30" s="46">
        <v>1621.0374999999999</v>
      </c>
      <c r="F30" s="46">
        <v>1943.1999999999998</v>
      </c>
      <c r="G30" s="21">
        <f t="shared" si="0"/>
        <v>0.19873846225025635</v>
      </c>
      <c r="H30" s="46">
        <v>1879.9</v>
      </c>
      <c r="I30" s="21">
        <f t="shared" si="1"/>
        <v>3.3672003829990811E-2</v>
      </c>
    </row>
    <row r="31" spans="1:9" ht="17.25" thickBot="1" x14ac:dyDescent="0.35">
      <c r="A31" s="38"/>
      <c r="B31" s="36" t="s">
        <v>16</v>
      </c>
      <c r="C31" s="16" t="s">
        <v>96</v>
      </c>
      <c r="D31" s="12" t="s">
        <v>81</v>
      </c>
      <c r="E31" s="49">
        <v>600.51649999999995</v>
      </c>
      <c r="F31" s="49">
        <v>620.70000000000005</v>
      </c>
      <c r="G31" s="23">
        <f t="shared" si="0"/>
        <v>3.3610233857021575E-2</v>
      </c>
      <c r="H31" s="49">
        <v>568.20000000000005</v>
      </c>
      <c r="I31" s="23">
        <f t="shared" si="1"/>
        <v>9.2397043294614567E-2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22933.220779761908</v>
      </c>
      <c r="F32" s="107">
        <f>SUM(F16:F31)</f>
        <v>24519.063888888893</v>
      </c>
      <c r="G32" s="108">
        <f t="shared" ref="G32" si="2">(F32-E32)/E32</f>
        <v>6.9150474953193597E-2</v>
      </c>
      <c r="H32" s="107">
        <f>SUM(H16:H31)</f>
        <v>25697.383000000005</v>
      </c>
      <c r="I32" s="111">
        <f t="shared" ref="I32" si="3">(F32-H32)/H32</f>
        <v>-4.5853661873316499E-2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1631.50225</v>
      </c>
      <c r="F34" s="54">
        <v>1343.6875</v>
      </c>
      <c r="G34" s="21">
        <f>(F34-E34)/E34</f>
        <v>-0.17641088144377368</v>
      </c>
      <c r="H34" s="54">
        <v>1467.0830000000001</v>
      </c>
      <c r="I34" s="21">
        <f>(F34-H34)/H34</f>
        <v>-8.4109419848774791E-2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2494.9832500000002</v>
      </c>
      <c r="F35" s="46">
        <v>2166</v>
      </c>
      <c r="G35" s="21">
        <f>(F35-E35)/E35</f>
        <v>-0.13185789924641786</v>
      </c>
      <c r="H35" s="46">
        <v>2296.0500000000002</v>
      </c>
      <c r="I35" s="21">
        <f>(F35-H35)/H35</f>
        <v>-5.6640752596851189E-2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2445.8270000000002</v>
      </c>
      <c r="F36" s="46">
        <v>2385.8000000000002</v>
      </c>
      <c r="G36" s="21">
        <f>(F36-E36)/E36</f>
        <v>-2.4542618917854794E-2</v>
      </c>
      <c r="H36" s="46">
        <v>2456.875</v>
      </c>
      <c r="I36" s="21">
        <f>(F36-H36)/H36</f>
        <v>-2.8929025693207763E-2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1290.2750000000001</v>
      </c>
      <c r="F37" s="46">
        <v>993.5</v>
      </c>
      <c r="G37" s="21">
        <f>(F37-E37)/E37</f>
        <v>-0.2300091065858054</v>
      </c>
      <c r="H37" s="46">
        <v>998.95</v>
      </c>
      <c r="I37" s="21">
        <f>(F37-H37)/H37</f>
        <v>-5.4557285149407332E-3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1247.5835</v>
      </c>
      <c r="F38" s="49">
        <v>1735.35</v>
      </c>
      <c r="G38" s="23">
        <f>(F38-E38)/E38</f>
        <v>0.39096902131200034</v>
      </c>
      <c r="H38" s="49">
        <v>1623.675</v>
      </c>
      <c r="I38" s="23">
        <f>(F38-H38)/H38</f>
        <v>6.8779158390687767E-2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9110.1710000000021</v>
      </c>
      <c r="F39" s="109">
        <f>SUM(F34:F38)</f>
        <v>8624.3374999999996</v>
      </c>
      <c r="G39" s="110">
        <f t="shared" ref="G39" si="4">(F39-E39)/E39</f>
        <v>-5.3328691634877363E-2</v>
      </c>
      <c r="H39" s="109">
        <f>SUM(H34:H38)</f>
        <v>8842.6329999999998</v>
      </c>
      <c r="I39" s="111">
        <f t="shared" ref="I39" si="5">(F39-H39)/H39</f>
        <v>-2.4686708133199713E-2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5778.2</v>
      </c>
      <c r="F41" s="46">
        <v>5540</v>
      </c>
      <c r="G41" s="21">
        <f t="shared" ref="G41:G46" si="6">(F41-E41)/E41</f>
        <v>-4.1223910560382097E-2</v>
      </c>
      <c r="H41" s="46">
        <v>5690</v>
      </c>
      <c r="I41" s="21">
        <f t="shared" ref="I41:I46" si="7">(F41-H41)/H41</f>
        <v>-2.6362038664323375E-2</v>
      </c>
    </row>
    <row r="42" spans="1:9" ht="16.5" x14ac:dyDescent="0.3">
      <c r="A42" s="37"/>
      <c r="B42" s="34" t="s">
        <v>36</v>
      </c>
      <c r="C42" s="15" t="s">
        <v>153</v>
      </c>
      <c r="D42" s="11" t="s">
        <v>161</v>
      </c>
      <c r="E42" s="46">
        <v>12135.416666666666</v>
      </c>
      <c r="F42" s="46">
        <v>12757.5</v>
      </c>
      <c r="G42" s="21">
        <f t="shared" si="6"/>
        <v>5.1261802575107346E-2</v>
      </c>
      <c r="H42" s="46">
        <v>12893.333333333334</v>
      </c>
      <c r="I42" s="21">
        <f t="shared" si="7"/>
        <v>-1.0535160289555373E-2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9968.5714285714294</v>
      </c>
      <c r="F43" s="57">
        <v>9966.6666666666661</v>
      </c>
      <c r="G43" s="21">
        <f t="shared" si="6"/>
        <v>-1.9107671730213575E-4</v>
      </c>
      <c r="H43" s="57">
        <v>9966.6666666666661</v>
      </c>
      <c r="I43" s="21">
        <f t="shared" si="7"/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26452.725083333331</v>
      </c>
      <c r="F44" s="47">
        <v>26701.077777777777</v>
      </c>
      <c r="G44" s="21">
        <f t="shared" si="6"/>
        <v>9.3885485772095927E-3</v>
      </c>
      <c r="H44" s="47">
        <v>26451.077777777777</v>
      </c>
      <c r="I44" s="21">
        <f t="shared" si="7"/>
        <v>9.4514107175637033E-3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15113.193055555555</v>
      </c>
      <c r="F45" s="47">
        <v>15546.522222222222</v>
      </c>
      <c r="G45" s="21">
        <f t="shared" si="6"/>
        <v>2.8672244513370797E-2</v>
      </c>
      <c r="H45" s="47">
        <v>15396.522222222222</v>
      </c>
      <c r="I45" s="21">
        <f t="shared" si="7"/>
        <v>9.7424598773027393E-3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10068</v>
      </c>
      <c r="F46" s="50">
        <v>11216.625</v>
      </c>
      <c r="G46" s="31">
        <f t="shared" si="6"/>
        <v>0.11408671036948749</v>
      </c>
      <c r="H46" s="50">
        <v>10397.875</v>
      </c>
      <c r="I46" s="31">
        <f t="shared" si="7"/>
        <v>7.8742050659389537E-2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79516.106234126986</v>
      </c>
      <c r="F47" s="86">
        <f>SUM(F41:F46)</f>
        <v>81728.391666666663</v>
      </c>
      <c r="G47" s="110">
        <f t="shared" ref="G47" si="8">(F47-E47)/E47</f>
        <v>2.7821853173064459E-2</v>
      </c>
      <c r="H47" s="109">
        <f>SUM(H41:H46)</f>
        <v>80795.475000000006</v>
      </c>
      <c r="I47" s="111">
        <f t="shared" ref="I47" si="9">(F47-H47)/H47</f>
        <v>1.1546644990535137E-2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6035.1111111111113</v>
      </c>
      <c r="F49" s="43">
        <v>6035.333333333333</v>
      </c>
      <c r="G49" s="21">
        <f t="shared" ref="G49:G54" si="10">(F49-E49)/E49</f>
        <v>3.6821562707037567E-5</v>
      </c>
      <c r="H49" s="43">
        <v>6035.333333333333</v>
      </c>
      <c r="I49" s="21">
        <f t="shared" ref="I49:I54" si="11">(F49-H49)/H49</f>
        <v>0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19273.75</v>
      </c>
      <c r="F50" s="47">
        <v>19026.428571428572</v>
      </c>
      <c r="G50" s="21">
        <f t="shared" si="10"/>
        <v>-1.2832034688186136E-2</v>
      </c>
      <c r="H50" s="47">
        <v>19026.428571428572</v>
      </c>
      <c r="I50" s="21">
        <f t="shared" si="11"/>
        <v>0</v>
      </c>
    </row>
    <row r="51" spans="1:9" ht="16.5" x14ac:dyDescent="0.3">
      <c r="A51" s="37"/>
      <c r="B51" s="34" t="s">
        <v>50</v>
      </c>
      <c r="C51" s="15" t="s">
        <v>159</v>
      </c>
      <c r="D51" s="11" t="s">
        <v>112</v>
      </c>
      <c r="E51" s="47">
        <v>24625.833333333332</v>
      </c>
      <c r="F51" s="47">
        <v>27486</v>
      </c>
      <c r="G51" s="21">
        <f t="shared" si="10"/>
        <v>0.11614496971337693</v>
      </c>
      <c r="H51" s="47">
        <v>27486</v>
      </c>
      <c r="I51" s="21">
        <f t="shared" si="11"/>
        <v>0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19342.448642857144</v>
      </c>
      <c r="F52" s="47">
        <v>19130.892749999999</v>
      </c>
      <c r="G52" s="21">
        <f t="shared" si="10"/>
        <v>-1.093738940520691E-2</v>
      </c>
      <c r="H52" s="47">
        <v>19130.892500000002</v>
      </c>
      <c r="I52" s="21">
        <f t="shared" si="11"/>
        <v>1.3067869014602824E-8</v>
      </c>
    </row>
    <row r="53" spans="1:9" ht="16.5" x14ac:dyDescent="0.3">
      <c r="A53" s="37"/>
      <c r="B53" s="34" t="s">
        <v>45</v>
      </c>
      <c r="C53" s="15" t="s">
        <v>109</v>
      </c>
      <c r="D53" s="13" t="s">
        <v>108</v>
      </c>
      <c r="E53" s="47">
        <v>5502.0833333333339</v>
      </c>
      <c r="F53" s="47">
        <v>6570.333333333333</v>
      </c>
      <c r="G53" s="21">
        <f t="shared" si="10"/>
        <v>0.19415372964786048</v>
      </c>
      <c r="H53" s="47">
        <v>6553.1111111111113</v>
      </c>
      <c r="I53" s="21">
        <f t="shared" si="11"/>
        <v>2.6280986130420743E-3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2220.8928571428569</v>
      </c>
      <c r="F54" s="50">
        <v>2267.8571428571427</v>
      </c>
      <c r="G54" s="31">
        <f t="shared" si="10"/>
        <v>2.1146578756934983E-2</v>
      </c>
      <c r="H54" s="50">
        <v>2241.6666666666665</v>
      </c>
      <c r="I54" s="31">
        <f t="shared" si="11"/>
        <v>1.1683483802442891E-2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77000.119277777761</v>
      </c>
      <c r="F55" s="86">
        <f>SUM(F49:F54)</f>
        <v>80516.845130952381</v>
      </c>
      <c r="G55" s="110">
        <f t="shared" ref="G55" si="12">(F55-E55)/E55</f>
        <v>4.5671693578655879E-2</v>
      </c>
      <c r="H55" s="86">
        <f>SUM(H49:H54)</f>
        <v>80473.432182539691</v>
      </c>
      <c r="I55" s="111">
        <f t="shared" ref="I55" si="13">(F55-H55)/H55</f>
        <v>5.3946932838921501E-4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42</v>
      </c>
      <c r="C57" s="19" t="s">
        <v>198</v>
      </c>
      <c r="D57" s="20" t="s">
        <v>114</v>
      </c>
      <c r="E57" s="43">
        <v>2078.4375</v>
      </c>
      <c r="F57" s="66">
        <v>2026</v>
      </c>
      <c r="G57" s="22">
        <f t="shared" ref="G57:G65" si="14">(F57-E57)/E57</f>
        <v>-2.5229288828747556E-2</v>
      </c>
      <c r="H57" s="66">
        <v>2092</v>
      </c>
      <c r="I57" s="22">
        <f t="shared" ref="I57:I65" si="15">(F57-H57)/H57</f>
        <v>-3.1548757170172081E-2</v>
      </c>
    </row>
    <row r="58" spans="1:9" ht="16.5" x14ac:dyDescent="0.3">
      <c r="A58" s="118"/>
      <c r="B58" s="99" t="s">
        <v>43</v>
      </c>
      <c r="C58" s="15" t="s">
        <v>119</v>
      </c>
      <c r="D58" s="11" t="s">
        <v>114</v>
      </c>
      <c r="E58" s="47">
        <v>4451.208333333333</v>
      </c>
      <c r="F58" s="47">
        <v>4105.333333333333</v>
      </c>
      <c r="G58" s="21">
        <f t="shared" si="14"/>
        <v>-7.7703619803611387E-2</v>
      </c>
      <c r="H58" s="47">
        <v>4224.2222222222226</v>
      </c>
      <c r="I58" s="21">
        <f t="shared" si="15"/>
        <v>-2.8144563101688839E-2</v>
      </c>
    </row>
    <row r="59" spans="1:9" ht="16.5" x14ac:dyDescent="0.3">
      <c r="A59" s="118"/>
      <c r="B59" s="99" t="s">
        <v>41</v>
      </c>
      <c r="C59" s="15" t="s">
        <v>118</v>
      </c>
      <c r="D59" s="11" t="s">
        <v>114</v>
      </c>
      <c r="E59" s="47">
        <v>5500</v>
      </c>
      <c r="F59" s="70">
        <v>4582.5</v>
      </c>
      <c r="G59" s="21">
        <f t="shared" si="14"/>
        <v>-0.16681818181818181</v>
      </c>
      <c r="H59" s="70">
        <v>4650</v>
      </c>
      <c r="I59" s="21">
        <f t="shared" si="15"/>
        <v>-1.4516129032258065E-2</v>
      </c>
    </row>
    <row r="60" spans="1:9" ht="16.5" x14ac:dyDescent="0.3">
      <c r="A60" s="118"/>
      <c r="B60" s="99" t="s">
        <v>55</v>
      </c>
      <c r="C60" s="15" t="s">
        <v>122</v>
      </c>
      <c r="D60" s="11" t="s">
        <v>120</v>
      </c>
      <c r="E60" s="47">
        <v>4930</v>
      </c>
      <c r="F60" s="70">
        <v>4829.5</v>
      </c>
      <c r="G60" s="21">
        <f t="shared" si="14"/>
        <v>-2.0385395537525355E-2</v>
      </c>
      <c r="H60" s="70">
        <v>4839.5</v>
      </c>
      <c r="I60" s="21">
        <f t="shared" si="15"/>
        <v>-2.0663291662361815E-3</v>
      </c>
    </row>
    <row r="61" spans="1:9" ht="16.5" x14ac:dyDescent="0.3">
      <c r="A61" s="118"/>
      <c r="B61" s="99" t="s">
        <v>38</v>
      </c>
      <c r="C61" s="15" t="s">
        <v>115</v>
      </c>
      <c r="D61" s="11" t="s">
        <v>114</v>
      </c>
      <c r="E61" s="47">
        <v>3625</v>
      </c>
      <c r="F61" s="105">
        <v>3750</v>
      </c>
      <c r="G61" s="21">
        <f t="shared" si="14"/>
        <v>3.4482758620689655E-2</v>
      </c>
      <c r="H61" s="105">
        <v>3750</v>
      </c>
      <c r="I61" s="21">
        <f t="shared" si="15"/>
        <v>0</v>
      </c>
    </row>
    <row r="62" spans="1:9" ht="17.25" thickBot="1" x14ac:dyDescent="0.35">
      <c r="A62" s="118"/>
      <c r="B62" s="100" t="s">
        <v>39</v>
      </c>
      <c r="C62" s="16" t="s">
        <v>116</v>
      </c>
      <c r="D62" s="12" t="s">
        <v>114</v>
      </c>
      <c r="E62" s="50">
        <v>3948</v>
      </c>
      <c r="F62" s="73">
        <v>3606.1428571428573</v>
      </c>
      <c r="G62" s="29">
        <f t="shared" si="14"/>
        <v>-8.6589955130988522E-2</v>
      </c>
      <c r="H62" s="73">
        <v>3606.1428571428573</v>
      </c>
      <c r="I62" s="29">
        <f t="shared" si="15"/>
        <v>0</v>
      </c>
    </row>
    <row r="63" spans="1:9" ht="16.5" x14ac:dyDescent="0.3">
      <c r="A63" s="118"/>
      <c r="B63" s="101" t="s">
        <v>56</v>
      </c>
      <c r="C63" s="14" t="s">
        <v>123</v>
      </c>
      <c r="D63" s="11" t="s">
        <v>120</v>
      </c>
      <c r="E63" s="43">
        <v>20089.84375</v>
      </c>
      <c r="F63" s="68">
        <v>20963.75</v>
      </c>
      <c r="G63" s="21">
        <f t="shared" si="14"/>
        <v>4.3499902780478321E-2</v>
      </c>
      <c r="H63" s="68">
        <v>20963.75</v>
      </c>
      <c r="I63" s="21">
        <f t="shared" si="15"/>
        <v>0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5130.46875</v>
      </c>
      <c r="F64" s="70">
        <v>5125</v>
      </c>
      <c r="G64" s="21">
        <f t="shared" si="14"/>
        <v>-1.0659357393025734E-3</v>
      </c>
      <c r="H64" s="70">
        <v>5025</v>
      </c>
      <c r="I64" s="21">
        <f t="shared" si="15"/>
        <v>1.9900497512437811E-2</v>
      </c>
    </row>
    <row r="65" spans="1:9" ht="16.5" customHeight="1" thickBot="1" x14ac:dyDescent="0.35">
      <c r="A65" s="119"/>
      <c r="B65" s="100" t="s">
        <v>40</v>
      </c>
      <c r="C65" s="16" t="s">
        <v>117</v>
      </c>
      <c r="D65" s="12" t="s">
        <v>114</v>
      </c>
      <c r="E65" s="50">
        <v>2047.5</v>
      </c>
      <c r="F65" s="73">
        <v>2881.25</v>
      </c>
      <c r="G65" s="29">
        <f t="shared" si="14"/>
        <v>0.4072039072039072</v>
      </c>
      <c r="H65" s="73">
        <v>2256.25</v>
      </c>
      <c r="I65" s="29">
        <f t="shared" si="15"/>
        <v>0.2770083102493075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51800.458333333328</v>
      </c>
      <c r="F66" s="106">
        <f>SUM(F57:F65)</f>
        <v>51869.476190476191</v>
      </c>
      <c r="G66" s="108">
        <f t="shared" ref="G66" si="16">(F66-E66)/E66</f>
        <v>1.3323792754638564E-3</v>
      </c>
      <c r="H66" s="106">
        <f>SUM(H57:H65)</f>
        <v>51406.865079365081</v>
      </c>
      <c r="I66" s="111">
        <f t="shared" ref="I66" si="17">(F66-H66)/H66</f>
        <v>8.9990142444380146E-3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3852.5111111111109</v>
      </c>
      <c r="F68" s="54">
        <v>3695</v>
      </c>
      <c r="G68" s="21">
        <f t="shared" ref="G68:G73" si="18">(F68-E68)/E68</f>
        <v>-4.0885310014247521E-2</v>
      </c>
      <c r="H68" s="54">
        <v>3770.5</v>
      </c>
      <c r="I68" s="21">
        <f t="shared" ref="I68:I73" si="19">(F68-H68)/H68</f>
        <v>-2.0023869513327144E-2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6487.75</v>
      </c>
      <c r="F69" s="46">
        <v>6354</v>
      </c>
      <c r="G69" s="21">
        <f t="shared" si="18"/>
        <v>-2.0615775885322339E-2</v>
      </c>
      <c r="H69" s="46">
        <v>6354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46491.857142857145</v>
      </c>
      <c r="G70" s="21">
        <f t="shared" si="18"/>
        <v>-1.1791873639030538E-2</v>
      </c>
      <c r="H70" s="46">
        <v>46491.857142857145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7471.9111111111115</v>
      </c>
      <c r="F71" s="46">
        <v>7639</v>
      </c>
      <c r="G71" s="21">
        <f t="shared" si="18"/>
        <v>2.2362269358426768E-2</v>
      </c>
      <c r="H71" s="46">
        <v>7560</v>
      </c>
      <c r="I71" s="21">
        <f t="shared" si="19"/>
        <v>1.044973544973545E-2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12748.75</v>
      </c>
      <c r="F72" s="46">
        <v>10958.333333333334</v>
      </c>
      <c r="G72" s="21">
        <f t="shared" si="18"/>
        <v>-0.14043860509200243</v>
      </c>
      <c r="H72" s="46">
        <v>10748.333333333334</v>
      </c>
      <c r="I72" s="21">
        <f t="shared" si="19"/>
        <v>1.9537912854706154E-2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3438.6547619047619</v>
      </c>
      <c r="F73" s="58">
        <v>3387.5</v>
      </c>
      <c r="G73" s="31">
        <f t="shared" si="18"/>
        <v>-1.4876387845468369E-2</v>
      </c>
      <c r="H73" s="58">
        <v>3300.8333333333335</v>
      </c>
      <c r="I73" s="31">
        <f t="shared" si="19"/>
        <v>2.6255995960615959E-2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81046.201984126994</v>
      </c>
      <c r="F74" s="86">
        <f>SUM(F68:F73)</f>
        <v>78525.690476190473</v>
      </c>
      <c r="G74" s="110">
        <f t="shared" ref="G74" si="20">(F74-E74)/E74</f>
        <v>-3.1099686922160349E-2</v>
      </c>
      <c r="H74" s="86">
        <f>SUM(H68:H73)</f>
        <v>78225.523809523802</v>
      </c>
      <c r="I74" s="111">
        <f t="shared" ref="I74" si="21">(F74-H74)/H74</f>
        <v>3.8371959949743003E-3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3655.85</v>
      </c>
      <c r="F76" s="43">
        <v>3670</v>
      </c>
      <c r="G76" s="21">
        <f>(F76-E76)/E76</f>
        <v>3.8705089103765449E-3</v>
      </c>
      <c r="H76" s="43">
        <v>3701.1111111111113</v>
      </c>
      <c r="I76" s="21">
        <f>(F76-H76)/H76</f>
        <v>-8.4058841188832719E-3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1320</v>
      </c>
      <c r="F77" s="47">
        <v>1310</v>
      </c>
      <c r="G77" s="21">
        <f>(F77-E77)/E77</f>
        <v>-7.575757575757576E-3</v>
      </c>
      <c r="H77" s="47">
        <v>1311.875</v>
      </c>
      <c r="I77" s="21">
        <f>(F77-H77)/H77</f>
        <v>-1.4292520247737017E-3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2727.6111111111113</v>
      </c>
      <c r="F78" s="47">
        <v>2740.375</v>
      </c>
      <c r="G78" s="21">
        <f>(F78-E78)/E78</f>
        <v>4.679511986475678E-3</v>
      </c>
      <c r="H78" s="47">
        <v>2740.375</v>
      </c>
      <c r="I78" s="21">
        <f>(F78-H78)/H78</f>
        <v>0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1684.6833333333334</v>
      </c>
      <c r="F79" s="47">
        <v>1614.5</v>
      </c>
      <c r="G79" s="21">
        <f>(F79-E79)/E79</f>
        <v>-4.165965908528807E-2</v>
      </c>
      <c r="H79" s="47">
        <v>1614.5</v>
      </c>
      <c r="I79" s="21">
        <f>(F79-H79)/H79</f>
        <v>0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2039.375</v>
      </c>
      <c r="F80" s="50">
        <v>2262.875</v>
      </c>
      <c r="G80" s="21">
        <f>(F80-E80)/E80</f>
        <v>0.10959239963224027</v>
      </c>
      <c r="H80" s="50">
        <v>2233.5</v>
      </c>
      <c r="I80" s="21">
        <f>(F80-H80)/H80</f>
        <v>1.3152003581822252E-2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11427.519444444446</v>
      </c>
      <c r="F81" s="86">
        <f>SUM(F76:F80)</f>
        <v>11597.75</v>
      </c>
      <c r="G81" s="110">
        <f t="shared" ref="G81" si="22">(F81-E81)/E81</f>
        <v>1.4896544817371769E-2</v>
      </c>
      <c r="H81" s="86">
        <f>SUM(H76:H80)</f>
        <v>11601.361111111111</v>
      </c>
      <c r="I81" s="111">
        <f t="shared" ref="I81" si="23">(F81-H81)/H81</f>
        <v>-3.1126615890378589E-4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1456.6666666666667</v>
      </c>
      <c r="G83" s="22">
        <f t="shared" ref="G83:G89" si="24">(F83-E83)/E83</f>
        <v>-6.6569248254585607E-3</v>
      </c>
      <c r="H83" s="43">
        <v>1456.6666666666667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1433.6666666666667</v>
      </c>
      <c r="F84" s="32">
        <v>1196.6666666666667</v>
      </c>
      <c r="G84" s="21">
        <f t="shared" si="24"/>
        <v>-0.1653103929318763</v>
      </c>
      <c r="H84" s="32">
        <v>1196.6666666666667</v>
      </c>
      <c r="I84" s="21">
        <f t="shared" si="25"/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8375</v>
      </c>
      <c r="F85" s="47">
        <v>8830</v>
      </c>
      <c r="G85" s="21">
        <f t="shared" si="24"/>
        <v>5.4328358208955221E-2</v>
      </c>
      <c r="H85" s="47">
        <v>8830</v>
      </c>
      <c r="I85" s="21">
        <f t="shared" si="25"/>
        <v>0</v>
      </c>
    </row>
    <row r="86" spans="1:11" ht="16.5" x14ac:dyDescent="0.3">
      <c r="A86" s="37"/>
      <c r="B86" s="34" t="s">
        <v>80</v>
      </c>
      <c r="C86" s="15" t="s">
        <v>151</v>
      </c>
      <c r="D86" s="13" t="s">
        <v>150</v>
      </c>
      <c r="E86" s="47">
        <v>3980.45</v>
      </c>
      <c r="F86" s="47">
        <v>3919.3</v>
      </c>
      <c r="G86" s="21">
        <f t="shared" si="24"/>
        <v>-1.536258463239072E-2</v>
      </c>
      <c r="H86" s="47">
        <v>3919.3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1492.4250000000002</v>
      </c>
      <c r="F87" s="61">
        <v>1501.8</v>
      </c>
      <c r="G87" s="21">
        <f t="shared" si="24"/>
        <v>6.2817226996329939E-3</v>
      </c>
      <c r="H87" s="61">
        <v>1500.8</v>
      </c>
      <c r="I87" s="21">
        <f t="shared" si="25"/>
        <v>6.6631130063965884E-4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1931.8222222222221</v>
      </c>
      <c r="F88" s="61">
        <v>1937.8</v>
      </c>
      <c r="G88" s="21">
        <f t="shared" si="24"/>
        <v>3.0943726130769375E-3</v>
      </c>
      <c r="H88" s="61">
        <v>1915.3</v>
      </c>
      <c r="I88" s="21">
        <f t="shared" si="25"/>
        <v>1.1747506917976297E-2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823.94444444444446</v>
      </c>
      <c r="F89" s="50">
        <v>880.375</v>
      </c>
      <c r="G89" s="23">
        <f t="shared" si="24"/>
        <v>6.8488301530577833E-2</v>
      </c>
      <c r="H89" s="50">
        <v>864.75</v>
      </c>
      <c r="I89" s="23">
        <f t="shared" si="25"/>
        <v>1.806880601329864E-2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19503.736904761903</v>
      </c>
      <c r="F90" s="86">
        <f>SUM(F83:F89)</f>
        <v>19722.608333333334</v>
      </c>
      <c r="G90" s="120">
        <f t="shared" ref="G90:G91" si="26">(F90-E90)/E90</f>
        <v>1.1222025278550197E-2</v>
      </c>
      <c r="H90" s="86">
        <f>SUM(H83:H89)</f>
        <v>19683.483333333334</v>
      </c>
      <c r="I90" s="111">
        <f t="shared" ref="I90" si="27">(F90-H90)/H90</f>
        <v>1.9877071216222739E-3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352337.53395833331</v>
      </c>
      <c r="F91" s="106">
        <f>SUM(F32,F39,F47,F55,F66,F74,F81,F90)</f>
        <v>357104.16318650794</v>
      </c>
      <c r="G91" s="108">
        <f t="shared" si="26"/>
        <v>1.3528587700049917E-2</v>
      </c>
      <c r="H91" s="106">
        <f>SUM(H32,H39,H47,H55,H66,H74,H81,H90)</f>
        <v>356726.15651587304</v>
      </c>
      <c r="I91" s="121">
        <f>(F91-H91)/H91</f>
        <v>1.059655042755696E-3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C6" zoomScaleNormal="100" workbookViewId="0">
      <selection activeCell="A13" sqref="A13:A14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25" customWidth="1"/>
    <col min="4" max="4" width="12.125" customWidth="1"/>
    <col min="5" max="5" width="11.625" customWidth="1"/>
    <col min="6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1750</v>
      </c>
      <c r="E16" s="135">
        <v>2500</v>
      </c>
      <c r="F16" s="135">
        <v>1500</v>
      </c>
      <c r="G16" s="135">
        <v>2250</v>
      </c>
      <c r="H16" s="136">
        <v>2083</v>
      </c>
      <c r="I16" s="83">
        <v>2016.6</v>
      </c>
    </row>
    <row r="17" spans="1:9" ht="16.5" x14ac:dyDescent="0.3">
      <c r="A17" s="92"/>
      <c r="B17" s="141" t="s">
        <v>5</v>
      </c>
      <c r="C17" s="15" t="s">
        <v>164</v>
      </c>
      <c r="D17" s="93">
        <v>2250</v>
      </c>
      <c r="E17" s="93">
        <v>1500</v>
      </c>
      <c r="F17" s="93">
        <v>1000</v>
      </c>
      <c r="G17" s="93">
        <v>1750</v>
      </c>
      <c r="H17" s="32">
        <v>1416</v>
      </c>
      <c r="I17" s="83">
        <v>1583.2</v>
      </c>
    </row>
    <row r="18" spans="1:9" ht="16.5" x14ac:dyDescent="0.3">
      <c r="A18" s="92"/>
      <c r="B18" s="141" t="s">
        <v>6</v>
      </c>
      <c r="C18" s="15" t="s">
        <v>165</v>
      </c>
      <c r="D18" s="93">
        <v>2500</v>
      </c>
      <c r="E18" s="93">
        <v>3000</v>
      </c>
      <c r="F18" s="93">
        <v>1000</v>
      </c>
      <c r="G18" s="93">
        <v>2750</v>
      </c>
      <c r="H18" s="32">
        <v>2666</v>
      </c>
      <c r="I18" s="83">
        <v>2383.1999999999998</v>
      </c>
    </row>
    <row r="19" spans="1:9" ht="16.5" x14ac:dyDescent="0.3">
      <c r="A19" s="92"/>
      <c r="B19" s="141" t="s">
        <v>7</v>
      </c>
      <c r="C19" s="15" t="s">
        <v>166</v>
      </c>
      <c r="D19" s="93">
        <v>750</v>
      </c>
      <c r="E19" s="93">
        <v>1000</v>
      </c>
      <c r="F19" s="93">
        <v>1000</v>
      </c>
      <c r="G19" s="93">
        <v>1375</v>
      </c>
      <c r="H19" s="32">
        <v>916</v>
      </c>
      <c r="I19" s="83">
        <v>1008.2</v>
      </c>
    </row>
    <row r="20" spans="1:9" ht="16.5" x14ac:dyDescent="0.3">
      <c r="A20" s="92"/>
      <c r="B20" s="141" t="s">
        <v>8</v>
      </c>
      <c r="C20" s="15" t="s">
        <v>167</v>
      </c>
      <c r="D20" s="93">
        <v>6000</v>
      </c>
      <c r="E20" s="93">
        <v>7000</v>
      </c>
      <c r="F20" s="93">
        <v>9500</v>
      </c>
      <c r="G20" s="93">
        <v>7000</v>
      </c>
      <c r="H20" s="32">
        <v>5333</v>
      </c>
      <c r="I20" s="83">
        <v>6966.6</v>
      </c>
    </row>
    <row r="21" spans="1:9" ht="16.5" x14ac:dyDescent="0.3">
      <c r="A21" s="92"/>
      <c r="B21" s="141" t="s">
        <v>9</v>
      </c>
      <c r="C21" s="15" t="s">
        <v>168</v>
      </c>
      <c r="D21" s="93">
        <v>1000</v>
      </c>
      <c r="E21" s="93">
        <v>2000</v>
      </c>
      <c r="F21" s="93">
        <v>1750</v>
      </c>
      <c r="G21" s="93">
        <v>1500</v>
      </c>
      <c r="H21" s="32">
        <v>1416</v>
      </c>
      <c r="I21" s="83">
        <v>1533.2</v>
      </c>
    </row>
    <row r="22" spans="1:9" ht="16.5" x14ac:dyDescent="0.3">
      <c r="A22" s="92"/>
      <c r="B22" s="141" t="s">
        <v>10</v>
      </c>
      <c r="C22" s="15" t="s">
        <v>169</v>
      </c>
      <c r="D22" s="93">
        <v>750</v>
      </c>
      <c r="E22" s="93">
        <v>1350</v>
      </c>
      <c r="F22" s="93">
        <v>1000</v>
      </c>
      <c r="G22" s="93">
        <v>1250</v>
      </c>
      <c r="H22" s="32">
        <v>1000</v>
      </c>
      <c r="I22" s="83">
        <v>1070</v>
      </c>
    </row>
    <row r="23" spans="1:9" ht="16.5" x14ac:dyDescent="0.3">
      <c r="A23" s="92"/>
      <c r="B23" s="141" t="s">
        <v>11</v>
      </c>
      <c r="C23" s="15" t="s">
        <v>170</v>
      </c>
      <c r="D23" s="93">
        <v>250</v>
      </c>
      <c r="E23" s="93">
        <v>350</v>
      </c>
      <c r="F23" s="93">
        <v>250</v>
      </c>
      <c r="G23" s="93">
        <v>500</v>
      </c>
      <c r="H23" s="32">
        <v>400</v>
      </c>
      <c r="I23" s="83">
        <v>350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/>
      <c r="E25" s="93">
        <v>350</v>
      </c>
      <c r="F25" s="93">
        <v>500</v>
      </c>
      <c r="G25" s="93">
        <v>500</v>
      </c>
      <c r="H25" s="32">
        <v>500</v>
      </c>
      <c r="I25" s="83">
        <v>462.5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350</v>
      </c>
      <c r="F26" s="93">
        <v>500</v>
      </c>
      <c r="G26" s="93">
        <v>500</v>
      </c>
      <c r="H26" s="32">
        <v>500</v>
      </c>
      <c r="I26" s="83">
        <v>470</v>
      </c>
    </row>
    <row r="27" spans="1:9" ht="16.5" x14ac:dyDescent="0.3">
      <c r="A27" s="92"/>
      <c r="B27" s="141" t="s">
        <v>15</v>
      </c>
      <c r="C27" s="15" t="s">
        <v>174</v>
      </c>
      <c r="D27" s="93">
        <v>1500</v>
      </c>
      <c r="E27" s="93">
        <v>1300</v>
      </c>
      <c r="F27" s="93">
        <v>1125</v>
      </c>
      <c r="G27" s="93">
        <v>2000</v>
      </c>
      <c r="H27" s="32">
        <v>1500</v>
      </c>
      <c r="I27" s="83">
        <v>1485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500</v>
      </c>
      <c r="F28" s="93">
        <v>500</v>
      </c>
      <c r="G28" s="93">
        <v>500</v>
      </c>
      <c r="H28" s="32">
        <v>833</v>
      </c>
      <c r="I28" s="83">
        <v>566.6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93">
        <v>1750</v>
      </c>
      <c r="H29" s="32">
        <v>1750</v>
      </c>
      <c r="I29" s="83">
        <v>1500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1125</v>
      </c>
      <c r="G30" s="93">
        <v>1000</v>
      </c>
      <c r="H30" s="32">
        <v>750</v>
      </c>
      <c r="I30" s="83">
        <v>1093.75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1250</v>
      </c>
      <c r="E31" s="49">
        <v>1500</v>
      </c>
      <c r="F31" s="49">
        <v>875</v>
      </c>
      <c r="G31" s="49">
        <v>1375</v>
      </c>
      <c r="H31" s="134">
        <v>1166</v>
      </c>
      <c r="I31" s="85">
        <v>1233.2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1250</v>
      </c>
      <c r="E33" s="135">
        <v>4000</v>
      </c>
      <c r="F33" s="135">
        <v>2250</v>
      </c>
      <c r="G33" s="135">
        <v>2500</v>
      </c>
      <c r="H33" s="136">
        <v>1833</v>
      </c>
      <c r="I33" s="83">
        <v>2366.6</v>
      </c>
    </row>
    <row r="34" spans="1:9" ht="16.5" x14ac:dyDescent="0.3">
      <c r="A34" s="92"/>
      <c r="B34" s="141" t="s">
        <v>27</v>
      </c>
      <c r="C34" s="15" t="s">
        <v>180</v>
      </c>
      <c r="D34" s="93">
        <v>1250</v>
      </c>
      <c r="E34" s="93">
        <v>4000</v>
      </c>
      <c r="F34" s="93">
        <v>2250</v>
      </c>
      <c r="G34" s="93">
        <v>2500</v>
      </c>
      <c r="H34" s="32">
        <v>1666</v>
      </c>
      <c r="I34" s="83">
        <v>2333.1999999999998</v>
      </c>
    </row>
    <row r="35" spans="1:9" ht="16.5" x14ac:dyDescent="0.3">
      <c r="A35" s="92"/>
      <c r="B35" s="140" t="s">
        <v>28</v>
      </c>
      <c r="C35" s="15" t="s">
        <v>181</v>
      </c>
      <c r="D35" s="93">
        <v>2000</v>
      </c>
      <c r="E35" s="93">
        <v>1000</v>
      </c>
      <c r="F35" s="93">
        <v>1000</v>
      </c>
      <c r="G35" s="93">
        <v>1625</v>
      </c>
      <c r="H35" s="32">
        <v>1916</v>
      </c>
      <c r="I35" s="83">
        <v>1508.2</v>
      </c>
    </row>
    <row r="36" spans="1:9" ht="16.5" x14ac:dyDescent="0.3">
      <c r="A36" s="92"/>
      <c r="B36" s="141" t="s">
        <v>29</v>
      </c>
      <c r="C36" s="15" t="s">
        <v>182</v>
      </c>
      <c r="D36" s="93">
        <v>750</v>
      </c>
      <c r="E36" s="93">
        <v>1750</v>
      </c>
      <c r="F36" s="93">
        <v>1000</v>
      </c>
      <c r="G36" s="93">
        <v>1750</v>
      </c>
      <c r="H36" s="32">
        <v>1000</v>
      </c>
      <c r="I36" s="83">
        <v>1250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1000</v>
      </c>
      <c r="E37" s="137">
        <v>1000</v>
      </c>
      <c r="F37" s="137">
        <v>1500</v>
      </c>
      <c r="G37" s="137">
        <v>875</v>
      </c>
      <c r="H37" s="138">
        <v>666</v>
      </c>
      <c r="I37" s="83">
        <v>1008.2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30000</v>
      </c>
      <c r="E39" s="42">
        <v>27000</v>
      </c>
      <c r="F39" s="42">
        <v>25000</v>
      </c>
      <c r="G39" s="42">
        <v>20000</v>
      </c>
      <c r="H39" s="136">
        <v>24333</v>
      </c>
      <c r="I39" s="84">
        <v>25266.6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18000</v>
      </c>
      <c r="E40" s="49">
        <v>17000</v>
      </c>
      <c r="F40" s="49">
        <v>16000</v>
      </c>
      <c r="G40" s="49">
        <v>15000</v>
      </c>
      <c r="H40" s="134">
        <v>16333</v>
      </c>
      <c r="I40" s="85">
        <v>16466.599999999999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18-03-2019</vt:lpstr>
      <vt:lpstr>By Order</vt:lpstr>
      <vt:lpstr>All Stores</vt:lpstr>
      <vt:lpstr>'18-03-2019'!Print_Titles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2019-03-22T08:34:30Z</cp:lastPrinted>
  <dcterms:created xsi:type="dcterms:W3CDTF">2010-10-20T06:23:14Z</dcterms:created>
  <dcterms:modified xsi:type="dcterms:W3CDTF">2019-03-22T08:34:46Z</dcterms:modified>
</cp:coreProperties>
</file>