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26-03-2019" sheetId="9" r:id="rId4"/>
    <sheet name="By Order" sheetId="11" r:id="rId5"/>
    <sheet name="All Stores" sheetId="12" r:id="rId6"/>
  </sheets>
  <definedNames>
    <definedName name="_xlnm.Print_Titles" localSheetId="3">'26-03-2019'!$12:$14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7" i="11"/>
  <c r="G87" i="11"/>
  <c r="I88" i="11"/>
  <c r="G88" i="11"/>
  <c r="I86" i="11"/>
  <c r="G86" i="11"/>
  <c r="I85" i="11"/>
  <c r="G85" i="11"/>
  <c r="I84" i="11"/>
  <c r="G84" i="11"/>
  <c r="I83" i="11"/>
  <c r="G83" i="11"/>
  <c r="I76" i="11"/>
  <c r="G76" i="11"/>
  <c r="I79" i="11"/>
  <c r="G79" i="11"/>
  <c r="I80" i="11"/>
  <c r="G80" i="11"/>
  <c r="I78" i="11"/>
  <c r="G78" i="11"/>
  <c r="I77" i="11"/>
  <c r="G77" i="11"/>
  <c r="I68" i="11"/>
  <c r="G68" i="11"/>
  <c r="I72" i="11"/>
  <c r="G72" i="11"/>
  <c r="I71" i="11"/>
  <c r="G71" i="11"/>
  <c r="I70" i="11"/>
  <c r="G70" i="11"/>
  <c r="I69" i="11"/>
  <c r="G69" i="11"/>
  <c r="I73" i="11"/>
  <c r="G73" i="11"/>
  <c r="I64" i="11"/>
  <c r="G64" i="11"/>
  <c r="I63" i="11"/>
  <c r="G63" i="11"/>
  <c r="I57" i="11"/>
  <c r="G57" i="11"/>
  <c r="I62" i="11"/>
  <c r="G62" i="11"/>
  <c r="I61" i="11"/>
  <c r="G61" i="11"/>
  <c r="I65" i="11"/>
  <c r="G65" i="11"/>
  <c r="I60" i="11"/>
  <c r="G60" i="11"/>
  <c r="I59" i="11"/>
  <c r="G59" i="11"/>
  <c r="I58" i="11"/>
  <c r="G58" i="11"/>
  <c r="I53" i="11"/>
  <c r="G53" i="11"/>
  <c r="I52" i="11"/>
  <c r="G52" i="11"/>
  <c r="I51" i="11"/>
  <c r="G51" i="11"/>
  <c r="I50" i="11"/>
  <c r="G50" i="11"/>
  <c r="I49" i="11"/>
  <c r="G49" i="11"/>
  <c r="I54" i="11"/>
  <c r="G54" i="11"/>
  <c r="I45" i="11"/>
  <c r="G45" i="11"/>
  <c r="I44" i="11"/>
  <c r="G44" i="11"/>
  <c r="I43" i="11"/>
  <c r="G43" i="11"/>
  <c r="I41" i="11"/>
  <c r="G41" i="11"/>
  <c r="I46" i="11"/>
  <c r="G46" i="11"/>
  <c r="I42" i="11"/>
  <c r="G42" i="11"/>
  <c r="I37" i="11"/>
  <c r="G37" i="11"/>
  <c r="I38" i="11"/>
  <c r="G38" i="11"/>
  <c r="I35" i="11"/>
  <c r="G35" i="11"/>
  <c r="I36" i="11"/>
  <c r="G36" i="11"/>
  <c r="I34" i="11"/>
  <c r="G34" i="11"/>
  <c r="I26" i="11"/>
  <c r="G26" i="11"/>
  <c r="I31" i="11"/>
  <c r="G31" i="11"/>
  <c r="I17" i="11"/>
  <c r="G17" i="11"/>
  <c r="I16" i="11"/>
  <c r="G16" i="11"/>
  <c r="I18" i="11"/>
  <c r="G18" i="11"/>
  <c r="I24" i="11"/>
  <c r="G24" i="11"/>
  <c r="I20" i="11"/>
  <c r="G20" i="11"/>
  <c r="I22" i="11"/>
  <c r="G22" i="11"/>
  <c r="I25" i="11"/>
  <c r="G25" i="11"/>
  <c r="I29" i="11"/>
  <c r="G29" i="11"/>
  <c r="I27" i="11"/>
  <c r="G27" i="11"/>
  <c r="I19" i="11"/>
  <c r="G19" i="11"/>
  <c r="I28" i="11"/>
  <c r="G28" i="11"/>
  <c r="I21" i="11"/>
  <c r="G21" i="11"/>
  <c r="I23" i="11"/>
  <c r="G23" i="11"/>
  <c r="I30" i="11"/>
  <c r="G30" i="11"/>
  <c r="D40" i="8" l="1"/>
  <c r="E40" i="8" l="1"/>
  <c r="I17" i="5" l="1"/>
  <c r="I15" i="5"/>
  <c r="G19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66" i="11"/>
  <c r="I81" i="11"/>
  <c r="G32" i="11"/>
  <c r="I91" i="11" l="1"/>
  <c r="G91" i="11"/>
  <c r="I16" i="9" l="1"/>
  <c r="F15" i="8" l="1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H40" i="8" l="1"/>
  <c r="I40" i="8" s="1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<sst xmlns="http://schemas.openxmlformats.org/spreadsheetml/2006/main" count="848" uniqueCount="225">
  <si>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</si>
  <si>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</si>
  <si>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</si>
  <si>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</si>
  <si>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</si>
  <si>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</si>
  <si>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</si>
  <si>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</si>
  <si>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</si>
  <si>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</si>
  <si>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</si>
  <si>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</si>
  <si>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</si>
  <si>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</si>
  <si>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</si>
  <si>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</si>
  <si>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</si>
  <si>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</si>
  <si>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</si>
  <si>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</si>
  <si>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</si>
  <si>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</si>
  <si>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</si>
  <si>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</si>
  <si>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</si>
  <si>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</si>
  <si>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</si>
  <si>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</si>
  <si>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</si>
  <si>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</si>
  <si>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</si>
  <si>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</si>
  <si>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</si>
  <si>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</si>
  <si>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</si>
  <si>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</si>
  <si>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</si>
  <si>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</si>
  <si>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</si>
  <si>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</si>
  <si>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</si>
  <si>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</si>
  <si>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</si>
  <si>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</si>
  <si>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</si>
  <si>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</si>
  <si>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</si>
  <si>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</si>
  <si>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</si>
  <si>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</si>
  <si>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</si>
  <si>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</si>
  <si>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</si>
  <si>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</si>
  <si>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</si>
  <si>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</si>
  <si>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</si>
  <si>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</si>
  <si>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</si>
  <si>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</si>
  <si>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</si>
  <si>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</si>
  <si>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</si>
  <si>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</si>
  <si>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</si>
  <si>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</si>
  <si>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</si>
  <si>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</si>
  <si>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</si>
  <si>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</si>
  <si>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</si>
  <si>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</si>
  <si>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</si>
  <si>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</si>
  <si>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</si>
  <si>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</si>
  <si>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</si>
  <si>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</si>
  <si>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</si>
  <si>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</si>
  <si>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</si>
  <si>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</si>
  <si>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</si>
  <si>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</si>
  <si>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</si>
  <si>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</si>
  <si>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</si>
  <si>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</si>
  <si>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</si>
  <si>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</si>
  <si>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</si>
  <si>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</si>
  <si>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</si>
  <si>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</si>
  <si>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</si>
  <si>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</si>
  <si>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</si>
  <si>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</si>
  <si>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</si>
  <si>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</si>
  <si>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</si>
  <si>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</si>
  <si>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</si>
  <si>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</si>
  <si>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</si>
  <si>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</si>
  <si>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</si>
  <si>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</si>
  <si>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</si>
  <si>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</si>
  <si>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</si>
  <si>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</si>
  <si>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</si>
  <si>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</si>
  <si>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</si>
  <si>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</si>
  <si>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</si>
  <si>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</si>
  <si>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</si>
  <si>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</si>
  <si>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</si>
  <si>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</si>
  <si>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</si>
  <si>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</si>
  <si>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</si>
  <si>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</si>
  <si>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</si>
  <si>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</si>
  <si>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</si>
  <si>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</si>
  <si>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</si>
  <si>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</si>
  <si>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</si>
  <si>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</si>
  <si>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</si>
  <si>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</si>
  <si>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</si>
  <si>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</si>
  <si>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</si>
  <si>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</si>
  <si>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</si>
  <si>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</si>
  <si>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</si>
  <si>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</si>
  <si>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</si>
  <si>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</si>
  <si>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</si>
  <si>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</si>
  <si>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</si>
  <si>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</si>
  <si>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</si>
  <si>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</si>
  <si>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</si>
  <si>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</si>
  <si>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</si>
  <si>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</si>
  <si>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</si>
  <si>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</si>
  <si>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</si>
  <si>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</si>
  <si>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</si>
  <si>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</si>
  <si>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</si>
  <si>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</si>
  <si>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</si>
  <si>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</si>
  <si>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</si>
  <si>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</si>
  <si>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</si>
  <si>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</si>
  <si>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</si>
  <si>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</si>
  <si>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</si>
  <si>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</si>
  <si>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</si>
  <si>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</si>
  <si>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</si>
  <si>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</si>
  <si>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</si>
  <si>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</si>
  <si>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</si>
  <si>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</si>
  <si>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</si>
  <si>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</si>
  <si>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</si>
  <si>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</si>
  <si>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</si>
  <si>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</si>
  <si>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</si>
  <si>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</si>
  <si>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</si>
  <si>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</si>
  <si>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</si>
  <si>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</si>
  <si>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</si>
  <si>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</si>
  <si>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</si>
  <si>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</si>
  <si>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</si>
  <si>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</si>
  <si>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</si>
  <si>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</si>
  <si>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</si>
  <si>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</si>
  <si>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</si>
  <si>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</si>
  <si>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</si>
  <si>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</si>
  <si>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</si>
  <si>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</si>
  <si>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</si>
  <si>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</si>
  <si>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</si>
  <si>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</si>
  <si>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</si>
  <si>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</si>
  <si>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</si>
  <si>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2018 (ل.ل.)</t>
  </si>
  <si>
    <t>معدل أسعار  السوبرماركات في 18-03-2019 (ل.ل.)</t>
  </si>
  <si>
    <t>معدل أسعار المحلات والملاحم في 18-03-2019 (ل.ل.)</t>
  </si>
  <si>
    <t>المعدل العام للأسعار في 18-03-2019  (ل.ل.)</t>
  </si>
  <si>
    <t xml:space="preserve"> التاريخ 26 آذار 2019</t>
  </si>
  <si>
    <t>معدل أسعار  السوبرماركات في 26-03-2019 (ل.ل.)</t>
  </si>
  <si>
    <t>معدل أسعار المحلات والملاحم في 26-03-2019 (ل.ل.)</t>
  </si>
  <si>
    <t>المعدل العام للأسعار في 26-03-2019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</si>
</sst>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222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1621.0374999999999</v>
      </c>
      <c r="F15" s="43">
        <v>1938.8</v>
      </c>
      <c r="G15" s="45">
        <f t="shared" ref="G15:G30" si="0">(F15-E15)/E15</f>
        <v>0.19602415119946334</v>
      </c>
      <c r="H15" s="43">
        <v>1869.8</v>
      </c>
      <c r="I15" s="45">
        <f>(F15-H15)/H15</f>
        <v>3.6902342496523695E-2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1850.43325</v>
      </c>
      <c r="F16" s="47">
        <v>1634.7</v>
      </c>
      <c r="G16" s="48">
        <f t="shared" si="0"/>
        <v>-0.11658526455898909</v>
      </c>
      <c r="H16" s="47">
        <v>1634.7</v>
      </c>
      <c r="I16" s="44">
        <f t="shared" ref="I16:I30" si="1">(F16-H16)/H16</f>
        <v>0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1850.6585</v>
      </c>
      <c r="F17" s="47">
        <v>2269.8000000000002</v>
      </c>
      <c r="G17" s="48">
        <f t="shared" si="0"/>
        <v>0.2264823574959941</v>
      </c>
      <c r="H17" s="47">
        <v>2358.8000000000002</v>
      </c>
      <c r="I17" s="44">
        <f>(F17-H17)/H17</f>
        <v>-3.773104968628116E-2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678.875</v>
      </c>
      <c r="F18" s="47">
        <v>963.8</v>
      </c>
      <c r="G18" s="48">
        <f t="shared" si="0"/>
        <v>0.41970171239182463</v>
      </c>
      <c r="H18" s="47">
        <v>893.8</v>
      </c>
      <c r="I18" s="44">
        <f t="shared" si="1"/>
        <v>7.8317296934437244E-2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6633.2306547619046</v>
      </c>
      <c r="F19" s="47">
        <v>6349</v>
      </c>
      <c r="G19" s="48">
        <f>(F19-E19)/E19</f>
        <v>-4.2849505701698966E-2</v>
      </c>
      <c r="H19" s="47">
        <v>6104.4444444444443</v>
      </c>
      <c r="I19" s="44">
        <f t="shared" si="1"/>
        <v>4.0061885693483817E-2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1639.6857500000001</v>
      </c>
      <c r="F20" s="47">
        <v>1638.8</v>
      </c>
      <c r="G20" s="48">
        <f t="shared" si="0"/>
        <v>-5.4019497333567955E-4</v>
      </c>
      <c r="H20" s="47">
        <v>1589.7</v>
      </c>
      <c r="I20" s="44">
        <f t="shared" si="1"/>
        <v>3.08863307542303E-2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1220.0625</v>
      </c>
      <c r="F21" s="47">
        <v>1428.8</v>
      </c>
      <c r="G21" s="48">
        <f t="shared" si="0"/>
        <v>0.1710875467445315</v>
      </c>
      <c r="H21" s="47">
        <v>1334.7</v>
      </c>
      <c r="I21" s="44">
        <f t="shared" si="1"/>
        <v>7.0502734696935576E-2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398.71937500000001</v>
      </c>
      <c r="F22" s="47">
        <v>456.3</v>
      </c>
      <c r="G22" s="48">
        <f t="shared" si="0"/>
        <v>0.1444139126672738</v>
      </c>
      <c r="H22" s="47">
        <v>468.8</v>
      </c>
      <c r="I22" s="44">
        <f t="shared" si="1"/>
        <v>-2.6663822525597267E-2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582.86874999999998</v>
      </c>
      <c r="F23" s="47">
        <v>527.29999999999995</v>
      </c>
      <c r="G23" s="48">
        <f t="shared" si="0"/>
        <v>-9.5336643112192962E-2</v>
      </c>
      <c r="H23" s="47">
        <v>564.79999999999995</v>
      </c>
      <c r="I23" s="44">
        <f t="shared" si="1"/>
        <v>-6.6395184135977336E-2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600.73325</v>
      </c>
      <c r="F24" s="47">
        <v>574.79999999999995</v>
      </c>
      <c r="G24" s="48">
        <f t="shared" si="0"/>
        <v>-4.3169326818517276E-2</v>
      </c>
      <c r="H24" s="47">
        <v>629.79999999999995</v>
      </c>
      <c r="I24" s="44">
        <f t="shared" si="1"/>
        <v>-8.7329310892346787E-2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557.4</v>
      </c>
      <c r="F25" s="47">
        <v>549.79999999999995</v>
      </c>
      <c r="G25" s="48">
        <f t="shared" si="0"/>
        <v>-1.3634732687477617E-2</v>
      </c>
      <c r="H25" s="47">
        <v>564.79999999999995</v>
      </c>
      <c r="I25" s="44">
        <f t="shared" si="1"/>
        <v>-2.6558073654390935E-2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1361.5664999999999</v>
      </c>
      <c r="F26" s="47">
        <v>1814.8</v>
      </c>
      <c r="G26" s="48">
        <f t="shared" si="0"/>
        <v>0.33287650658267526</v>
      </c>
      <c r="H26" s="47">
        <v>1884.8</v>
      </c>
      <c r="I26" s="44">
        <f t="shared" si="1"/>
        <v>-3.7139219015280139E-2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600.51649999999995</v>
      </c>
      <c r="F27" s="47">
        <v>574.79999999999995</v>
      </c>
      <c r="G27" s="48">
        <f t="shared" si="0"/>
        <v>-4.2823969033323812E-2</v>
      </c>
      <c r="H27" s="47">
        <v>674.8</v>
      </c>
      <c r="I27" s="44">
        <f t="shared" si="1"/>
        <v>-0.14819205690574985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959.68124999999998</v>
      </c>
      <c r="F28" s="47">
        <v>1443.8</v>
      </c>
      <c r="G28" s="48">
        <f t="shared" si="0"/>
        <v>0.50445786035728013</v>
      </c>
      <c r="H28" s="47">
        <v>1559.8</v>
      </c>
      <c r="I28" s="44">
        <f t="shared" si="1"/>
        <v>-7.4368508783177328E-2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1531.1937499999999</v>
      </c>
      <c r="F29" s="47">
        <v>1699.6666666666667</v>
      </c>
      <c r="G29" s="48">
        <f t="shared" si="0"/>
        <v>0.11002717106614812</v>
      </c>
      <c r="H29" s="47">
        <v>1446.2333333333331</v>
      </c>
      <c r="I29" s="44">
        <f t="shared" si="1"/>
        <v>0.17523682208956623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846.55824999999993</v>
      </c>
      <c r="F30" s="50">
        <v>1287.8</v>
      </c>
      <c r="G30" s="51">
        <f t="shared" si="0"/>
        <v>0.52121841586210993</v>
      </c>
      <c r="H30" s="50">
        <v>1273.8</v>
      </c>
      <c r="I30" s="56">
        <f t="shared" si="1"/>
        <v>1.0990736379337417E-2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2445.8270000000002</v>
      </c>
      <c r="F32" s="43">
        <v>2437.5</v>
      </c>
      <c r="G32" s="45">
        <f>(F32-E32)/E32</f>
        <v>-3.4045744036680539E-3</v>
      </c>
      <c r="H32" s="43">
        <v>2405</v>
      </c>
      <c r="I32" s="44">
        <f>(F32-H32)/H32</f>
        <v>1.3513513513513514E-2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2494.9832500000002</v>
      </c>
      <c r="F33" s="47">
        <v>2099.8000000000002</v>
      </c>
      <c r="G33" s="48">
        <f>(F33-E33)/E33</f>
        <v>-0.15839114350767686</v>
      </c>
      <c r="H33" s="47">
        <v>1998.8</v>
      </c>
      <c r="I33" s="44">
        <f>(F33-H33)/H33</f>
        <v>5.0530318190914664E-2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1247.5835</v>
      </c>
      <c r="F34" s="47">
        <v>1898.75</v>
      </c>
      <c r="G34" s="48">
        <f>(F34-E34)/E34</f>
        <v>0.52194221869718549</v>
      </c>
      <c r="H34" s="47">
        <v>1962.5</v>
      </c>
      <c r="I34" s="44">
        <f>(F34-H34)/H34</f>
        <v>-3.2484076433121019E-2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1631.50225</v>
      </c>
      <c r="F35" s="47">
        <v>1461.25</v>
      </c>
      <c r="G35" s="48">
        <f>(F35-E35)/E35</f>
        <v>-0.10435305866112045</v>
      </c>
      <c r="H35" s="47">
        <v>1437.375</v>
      </c>
      <c r="I35" s="44">
        <f>(F35-H35)/H35</f>
        <v>1.6610140012174972E-2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1290.2750000000001</v>
      </c>
      <c r="F36" s="50">
        <v>1073.8</v>
      </c>
      <c r="G36" s="51">
        <f>(F36-E36)/E36</f>
        <v>-0.1677743116777432</v>
      </c>
      <c r="H36" s="50">
        <v>978.8</v>
      </c>
      <c r="I36" s="56">
        <f>(F36-H36)/H36</f>
        <v>9.7057621577441772E-2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26452.725083333331</v>
      </c>
      <c r="F38" s="43">
        <v>28135.555555555555</v>
      </c>
      <c r="G38" s="45">
        <f t="shared" ref="G38:G43" si="2">(F38-E38)/E38</f>
        <v>6.3616525969284701E-2</v>
      </c>
      <c r="H38" s="43">
        <v>28135.555555555555</v>
      </c>
      <c r="I38" s="44">
        <f t="shared" ref="I38:I43" si="3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15113.193055555555</v>
      </c>
      <c r="F39" s="57">
        <v>14965.333333333334</v>
      </c>
      <c r="G39" s="48">
        <f t="shared" si="2"/>
        <v>-9.783486631759054E-3</v>
      </c>
      <c r="H39" s="57">
        <v>14626.444444444445</v>
      </c>
      <c r="I39" s="44">
        <f>(F39-H39)/H39</f>
        <v>2.316960148285448E-2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10068</v>
      </c>
      <c r="F40" s="57">
        <v>10960.375</v>
      </c>
      <c r="G40" s="48">
        <f t="shared" si="2"/>
        <v>8.8634783472387763E-2</v>
      </c>
      <c r="H40" s="57">
        <v>11216.625</v>
      </c>
      <c r="I40" s="44">
        <f t="shared" si="3"/>
        <v>-2.2845552918101478E-2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5778.2</v>
      </c>
      <c r="F41" s="47">
        <v>5530</v>
      </c>
      <c r="G41" s="48">
        <f t="shared" si="2"/>
        <v>-4.2954553321103428E-2</v>
      </c>
      <c r="H41" s="47">
        <v>5540</v>
      </c>
      <c r="I41" s="44">
        <f t="shared" si="3"/>
        <v>-1.8050541516245488E-3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9968.5714285714294</v>
      </c>
      <c r="F42" s="47">
        <v>9966</v>
      </c>
      <c r="G42" s="48">
        <f t="shared" si="2"/>
        <v>-2.5795356835777382E-4</v>
      </c>
      <c r="H42" s="47">
        <v>9966.6666666666661</v>
      </c>
      <c r="I42" s="44">
        <f t="shared" si="3"/>
        <v>-6.6889632106962573E-5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12135.416666666666</v>
      </c>
      <c r="F43" s="50">
        <v>12757.5</v>
      </c>
      <c r="G43" s="51">
        <f t="shared" si="2"/>
        <v>5.1261802575107346E-2</v>
      </c>
      <c r="H43" s="50">
        <v>12757.5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5502.0833333333339</v>
      </c>
      <c r="F45" s="43">
        <v>6590.333333333333</v>
      </c>
      <c r="G45" s="45">
        <f t="shared" ref="G45:G50" si="4">(F45-E45)/E45</f>
        <v>0.19778871639530463</v>
      </c>
      <c r="H45" s="43">
        <v>6570.333333333333</v>
      </c>
      <c r="I45" s="44">
        <f t="shared" ref="I45:I50" si="5">(F45-H45)/H45</f>
        <v>3.0439855918015322E-3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6035.333333333333</v>
      </c>
      <c r="G46" s="48">
        <f t="shared" si="4"/>
        <v>3.6821562707037567E-5</v>
      </c>
      <c r="H46" s="47">
        <v>6035.333333333333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19026.428571428572</v>
      </c>
      <c r="G47" s="48">
        <f t="shared" si="4"/>
        <v>-1.2832034688186136E-2</v>
      </c>
      <c r="H47" s="47">
        <v>19026.428571428572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19342.448642857144</v>
      </c>
      <c r="F48" s="47">
        <v>19130.892749999999</v>
      </c>
      <c r="G48" s="48">
        <f t="shared" si="4"/>
        <v>-1.093738940520691E-2</v>
      </c>
      <c r="H48" s="47">
        <v>19130.892749999999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2220.8928571428569</v>
      </c>
      <c r="F49" s="47">
        <v>2267.8571428571427</v>
      </c>
      <c r="G49" s="48">
        <f t="shared" si="4"/>
        <v>2.1146578756934983E-2</v>
      </c>
      <c r="H49" s="47">
        <v>2267.8571428571427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24625.833333333332</v>
      </c>
      <c r="F50" s="50">
        <v>27486</v>
      </c>
      <c r="G50" s="56">
        <f t="shared" si="4"/>
        <v>0.11614496971337693</v>
      </c>
      <c r="H50" s="50">
        <v>27486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3625</v>
      </c>
      <c r="F52" s="66">
        <v>3750</v>
      </c>
      <c r="G52" s="45">
        <f t="shared" ref="G52:G60" si="6">(F52-E52)/E52</f>
        <v>3.4482758620689655E-2</v>
      </c>
      <c r="H52" s="66">
        <v>3750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3948</v>
      </c>
      <c r="F53" s="70">
        <v>3606.1428571428573</v>
      </c>
      <c r="G53" s="48">
        <f t="shared" si="6"/>
        <v>-8.6589955130988522E-2</v>
      </c>
      <c r="H53" s="70">
        <v>3606.1428571428573</v>
      </c>
      <c r="I53" s="87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2047.5</v>
      </c>
      <c r="F54" s="70">
        <v>2881.25</v>
      </c>
      <c r="G54" s="48">
        <f t="shared" si="6"/>
        <v>0.4072039072039072</v>
      </c>
      <c r="H54" s="70">
        <v>2881.25</v>
      </c>
      <c r="I54" s="87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4650</v>
      </c>
      <c r="G55" s="48">
        <f t="shared" si="6"/>
        <v>-0.15454545454545454</v>
      </c>
      <c r="H55" s="70">
        <v>4582.5</v>
      </c>
      <c r="I55" s="87">
        <f t="shared" si="7"/>
        <v>1.4729950900163666E-2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2078.4375</v>
      </c>
      <c r="F56" s="105">
        <v>2026</v>
      </c>
      <c r="G56" s="55">
        <f t="shared" si="6"/>
        <v>-2.5229288828747556E-2</v>
      </c>
      <c r="H56" s="105">
        <v>2026</v>
      </c>
      <c r="I56" s="88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4451.208333333333</v>
      </c>
      <c r="F57" s="50">
        <v>4105.333333333333</v>
      </c>
      <c r="G57" s="51">
        <f t="shared" si="6"/>
        <v>-7.7703619803611387E-2</v>
      </c>
      <c r="H57" s="50">
        <v>4105.333333333333</v>
      </c>
      <c r="I57" s="126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5130.46875</v>
      </c>
      <c r="F58" s="68">
        <v>5081.125</v>
      </c>
      <c r="G58" s="44">
        <f t="shared" si="6"/>
        <v>-9.6177858991929339E-3</v>
      </c>
      <c r="H58" s="68">
        <v>5125</v>
      </c>
      <c r="I58" s="44">
        <f t="shared" si="7"/>
        <v>-8.5609756097560982E-3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4930</v>
      </c>
      <c r="F59" s="70">
        <v>4829.5</v>
      </c>
      <c r="G59" s="48">
        <f t="shared" si="6"/>
        <v>-2.0385395537525355E-2</v>
      </c>
      <c r="H59" s="70">
        <v>4829.5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20089.84375</v>
      </c>
      <c r="F60" s="73">
        <v>20963.75</v>
      </c>
      <c r="G60" s="51">
        <f t="shared" si="6"/>
        <v>4.3499902780478321E-2</v>
      </c>
      <c r="H60" s="73">
        <v>20963.75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6487.75</v>
      </c>
      <c r="F62" s="54">
        <v>6409</v>
      </c>
      <c r="G62" s="45">
        <f t="shared" ref="G62:G67" si="8">(F62-E62)/E62</f>
        <v>-1.2138260567993527E-2</v>
      </c>
      <c r="H62" s="54">
        <v>6354</v>
      </c>
      <c r="I62" s="44">
        <f t="shared" ref="I62:I67" si="9">(F62-H62)/H62</f>
        <v>8.6559647466163039E-3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46491.857142857145</v>
      </c>
      <c r="G63" s="48">
        <f t="shared" si="8"/>
        <v>-1.1791873639030538E-2</v>
      </c>
      <c r="H63" s="46">
        <v>46491.857142857145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12748.75</v>
      </c>
      <c r="F64" s="46">
        <v>10958.333333333334</v>
      </c>
      <c r="G64" s="48">
        <f t="shared" si="8"/>
        <v>-0.14043860509200243</v>
      </c>
      <c r="H64" s="46">
        <v>10958.333333333334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7471.9111111111115</v>
      </c>
      <c r="F65" s="46">
        <v>7639</v>
      </c>
      <c r="G65" s="48">
        <f t="shared" si="8"/>
        <v>2.2362269358426768E-2</v>
      </c>
      <c r="H65" s="46">
        <v>7639</v>
      </c>
      <c r="I65" s="87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3852.5111111111109</v>
      </c>
      <c r="F66" s="46">
        <v>3714</v>
      </c>
      <c r="G66" s="48">
        <f t="shared" si="8"/>
        <v>-3.595346181134379E-2</v>
      </c>
      <c r="H66" s="46">
        <v>3695</v>
      </c>
      <c r="I66" s="87">
        <f t="shared" si="9"/>
        <v>5.142083897158322E-3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3438.6547619047619</v>
      </c>
      <c r="F67" s="58">
        <v>3156.6666666666665</v>
      </c>
      <c r="G67" s="51">
        <f t="shared" si="8"/>
        <v>-8.2005352314547197E-2</v>
      </c>
      <c r="H67" s="58">
        <v>3387.5</v>
      </c>
      <c r="I67" s="88">
        <f t="shared" si="9"/>
        <v>-6.8142681426814317E-2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3655.85</v>
      </c>
      <c r="F69" s="43">
        <v>3670</v>
      </c>
      <c r="G69" s="45">
        <f>(F69-E69)/E69</f>
        <v>3.8705089103765449E-3</v>
      </c>
      <c r="H69" s="43">
        <v>3670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2727.6111111111113</v>
      </c>
      <c r="F70" s="47">
        <v>2740.375</v>
      </c>
      <c r="G70" s="48">
        <f>(F70-E70)/E70</f>
        <v>4.679511986475678E-3</v>
      </c>
      <c r="H70" s="47">
        <v>2740.375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1320</v>
      </c>
      <c r="F71" s="47">
        <v>1311.875</v>
      </c>
      <c r="G71" s="48">
        <f>(F71-E71)/E71</f>
        <v>-6.15530303030303E-3</v>
      </c>
      <c r="H71" s="47">
        <v>1310</v>
      </c>
      <c r="I71" s="44">
        <f>(F71-H71)/H71</f>
        <v>1.4312977099236641E-3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2039.375</v>
      </c>
      <c r="F72" s="47">
        <v>2262.875</v>
      </c>
      <c r="G72" s="48">
        <f>(F72-E72)/E72</f>
        <v>0.10959239963224027</v>
      </c>
      <c r="H72" s="47">
        <v>2262.875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1684.6833333333334</v>
      </c>
      <c r="F73" s="50">
        <v>1539</v>
      </c>
      <c r="G73" s="48">
        <f>(F73-E73)/E73</f>
        <v>-8.6475203054975747E-2</v>
      </c>
      <c r="H73" s="50">
        <v>1614.5</v>
      </c>
      <c r="I73" s="59">
        <f>(F73-H73)/H73</f>
        <v>-4.6763703933106228E-2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1456.6666666666667</v>
      </c>
      <c r="G75" s="44">
        <f t="shared" ref="G75:G81" si="10">(F75-E75)/E75</f>
        <v>-6.6569248254585607E-3</v>
      </c>
      <c r="H75" s="43">
        <v>1456.6666666666667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1433.6666666666667</v>
      </c>
      <c r="F76" s="32">
        <v>1196.6666666666667</v>
      </c>
      <c r="G76" s="48">
        <f t="shared" si="10"/>
        <v>-0.1653103929318763</v>
      </c>
      <c r="H76" s="32">
        <v>1196.6666666666667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823.94444444444446</v>
      </c>
      <c r="F77" s="47">
        <v>880.375</v>
      </c>
      <c r="G77" s="48">
        <f t="shared" si="10"/>
        <v>6.8488301530577833E-2</v>
      </c>
      <c r="H77" s="47">
        <v>880.375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1492.4250000000002</v>
      </c>
      <c r="F78" s="47">
        <v>1501.8</v>
      </c>
      <c r="G78" s="48">
        <f t="shared" si="10"/>
        <v>6.2817226996329939E-3</v>
      </c>
      <c r="H78" s="47">
        <v>1501.8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1931.8222222222221</v>
      </c>
      <c r="F79" s="61">
        <v>1940.3</v>
      </c>
      <c r="G79" s="48">
        <f t="shared" si="10"/>
        <v>4.3884875534901339E-3</v>
      </c>
      <c r="H79" s="61">
        <v>1937.8</v>
      </c>
      <c r="I79" s="44">
        <f t="shared" si="11"/>
        <v>1.2901228196924347E-3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8375</v>
      </c>
      <c r="F80" s="61">
        <v>8830</v>
      </c>
      <c r="G80" s="48">
        <f t="shared" si="10"/>
        <v>5.4328358208955221E-2</v>
      </c>
      <c r="H80" s="61">
        <v>8830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3980.45</v>
      </c>
      <c r="F81" s="50">
        <v>3939.3</v>
      </c>
      <c r="G81" s="51">
        <f t="shared" si="10"/>
        <v>-1.0338027107487756E-2</v>
      </c>
      <c r="H81" s="50">
        <v>3919.3</v>
      </c>
      <c r="I81" s="56">
        <f t="shared" si="11"/>
        <v>5.1029520577654175E-3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1621.0374999999999</v>
      </c>
      <c r="F15" s="83">
        <v>2225</v>
      </c>
      <c r="G15" s="44">
        <f>(F15-E15)/E15</f>
        <v>0.37257774727605014</v>
      </c>
      <c r="H15" s="83">
        <v>2016.6</v>
      </c>
      <c r="I15" s="127">
        <f>(F15-H15)/H15</f>
        <v>0.10334225924823966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1850.43325</v>
      </c>
      <c r="F16" s="83">
        <v>1475</v>
      </c>
      <c r="G16" s="48">
        <f t="shared" ref="G16:G39" si="0">(F16-E16)/E16</f>
        <v>-0.20288937739310511</v>
      </c>
      <c r="H16" s="83">
        <v>1583.2</v>
      </c>
      <c r="I16" s="48">
        <f>(F16-H16)/H16</f>
        <v>-6.8342597271349198E-2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1850.6585</v>
      </c>
      <c r="F17" s="83">
        <v>2199.866</v>
      </c>
      <c r="G17" s="48">
        <f t="shared" si="0"/>
        <v>0.18869364607246555</v>
      </c>
      <c r="H17" s="83">
        <v>2383.1999999999998</v>
      </c>
      <c r="I17" s="48">
        <f t="shared" ref="I17:I29" si="1">(F17-H17)/H17</f>
        <v>-7.6927660288687416E-2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678.875</v>
      </c>
      <c r="F18" s="83">
        <v>1033.2</v>
      </c>
      <c r="G18" s="48">
        <f t="shared" si="0"/>
        <v>0.52192966304547972</v>
      </c>
      <c r="H18" s="83">
        <v>1008.2</v>
      </c>
      <c r="I18" s="48">
        <f t="shared" si="1"/>
        <v>2.4796667327911127E-2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6633.2306547619046</v>
      </c>
      <c r="F19" s="83">
        <v>5766.6</v>
      </c>
      <c r="G19" s="48">
        <f t="shared" si="0"/>
        <v>-0.13064985975420018</v>
      </c>
      <c r="H19" s="83">
        <v>6966.6</v>
      </c>
      <c r="I19" s="48">
        <f t="shared" si="1"/>
        <v>-0.1722504521574369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1639.6857500000001</v>
      </c>
      <c r="F20" s="83">
        <v>1541.6</v>
      </c>
      <c r="G20" s="48">
        <f t="shared" si="0"/>
        <v>-5.981984657730921E-2</v>
      </c>
      <c r="H20" s="83">
        <v>1533.2</v>
      </c>
      <c r="I20" s="48">
        <f t="shared" si="1"/>
        <v>5.4787372815026502E-3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1220.0625</v>
      </c>
      <c r="F21" s="83">
        <v>1100</v>
      </c>
      <c r="G21" s="48">
        <f t="shared" si="0"/>
        <v>-9.8406843911684846E-2</v>
      </c>
      <c r="H21" s="83">
        <v>1070</v>
      </c>
      <c r="I21" s="48">
        <f t="shared" si="1"/>
        <v>2.8037383177570093E-2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398.71937500000001</v>
      </c>
      <c r="F22" s="83">
        <v>356.6</v>
      </c>
      <c r="G22" s="48">
        <f t="shared" si="0"/>
        <v>-0.10563663980462447</v>
      </c>
      <c r="H22" s="83">
        <v>350</v>
      </c>
      <c r="I22" s="48">
        <f t="shared" si="1"/>
        <v>1.8857142857142923E-2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582.86874999999998</v>
      </c>
      <c r="F23" s="83">
        <v>462.5</v>
      </c>
      <c r="G23" s="48">
        <f t="shared" si="0"/>
        <v>-0.20651089975230269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600.73325</v>
      </c>
      <c r="F24" s="83">
        <v>445</v>
      </c>
      <c r="G24" s="48">
        <f t="shared" si="0"/>
        <v>-0.25923860548754374</v>
      </c>
      <c r="H24" s="83">
        <v>462.5</v>
      </c>
      <c r="I24" s="48">
        <f t="shared" si="1"/>
        <v>-3.783783783783784E-2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557.4</v>
      </c>
      <c r="F25" s="83">
        <v>455</v>
      </c>
      <c r="G25" s="48">
        <f t="shared" si="0"/>
        <v>-0.18371008252601359</v>
      </c>
      <c r="H25" s="83">
        <v>470</v>
      </c>
      <c r="I25" s="48">
        <f t="shared" si="1"/>
        <v>-3.1914893617021274E-2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1361.5664999999999</v>
      </c>
      <c r="F26" s="83">
        <v>1291.5999999999999</v>
      </c>
      <c r="G26" s="48">
        <f t="shared" si="0"/>
        <v>-5.1386766639749143E-2</v>
      </c>
      <c r="H26" s="83">
        <v>1485</v>
      </c>
      <c r="I26" s="48">
        <f t="shared" si="1"/>
        <v>-0.13023569023569029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600.51649999999995</v>
      </c>
      <c r="F27" s="83">
        <v>470</v>
      </c>
      <c r="G27" s="48">
        <f t="shared" si="0"/>
        <v>-0.21734040613371983</v>
      </c>
      <c r="H27" s="83">
        <v>566.6</v>
      </c>
      <c r="I27" s="48">
        <f t="shared" si="1"/>
        <v>-0.17049064595834806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959.68124999999998</v>
      </c>
      <c r="F28" s="83">
        <v>1270.75</v>
      </c>
      <c r="G28" s="48">
        <f t="shared" si="0"/>
        <v>0.32413757171977681</v>
      </c>
      <c r="H28" s="83">
        <v>1500</v>
      </c>
      <c r="I28" s="48">
        <f t="shared" si="1"/>
        <v>-0.15283333333333332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1531.1937499999999</v>
      </c>
      <c r="F29" s="83">
        <v>1072.75</v>
      </c>
      <c r="G29" s="48">
        <f t="shared" si="0"/>
        <v>-0.29940283520619121</v>
      </c>
      <c r="H29" s="83">
        <v>1093.75</v>
      </c>
      <c r="I29" s="48">
        <f t="shared" si="1"/>
        <v>-1.9199999999999998E-2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846.55824999999993</v>
      </c>
      <c r="F30" s="95">
        <v>1258.2</v>
      </c>
      <c r="G30" s="51">
        <f t="shared" si="0"/>
        <v>0.48625330861757021</v>
      </c>
      <c r="H30" s="95">
        <v>1233.2</v>
      </c>
      <c r="I30" s="51">
        <f>(F30-H30)/H30</f>
        <v>2.027246188777165E-2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2445.8270000000002</v>
      </c>
      <c r="F32" s="83">
        <v>2266.5340000000001</v>
      </c>
      <c r="G32" s="44">
        <f t="shared" si="0"/>
        <v>-7.3305675340079285E-2</v>
      </c>
      <c r="H32" s="83">
        <v>2366.6</v>
      </c>
      <c r="I32" s="45">
        <f>(F32-H32)/H32</f>
        <v>-4.2282599509845267E-2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2494.9832500000002</v>
      </c>
      <c r="F33" s="83">
        <v>2333.3339999999998</v>
      </c>
      <c r="G33" s="48">
        <f t="shared" si="0"/>
        <v>-6.4789713518116951E-2</v>
      </c>
      <c r="H33" s="83">
        <v>2333.1999999999998</v>
      </c>
      <c r="I33" s="48">
        <f>(F33-H33)/H33</f>
        <v>5.743185324876331E-5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1247.5835</v>
      </c>
      <c r="F34" s="83">
        <v>1600</v>
      </c>
      <c r="G34" s="48">
        <f t="shared" si="0"/>
        <v>0.28247928896142027</v>
      </c>
      <c r="H34" s="83">
        <v>1508.2</v>
      </c>
      <c r="I34" s="48">
        <f>(F34-H34)/H34</f>
        <v>6.0867258984219567E-2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1631.50225</v>
      </c>
      <c r="F35" s="83">
        <v>1566.6659999999999</v>
      </c>
      <c r="G35" s="48">
        <f t="shared" si="0"/>
        <v>-3.9740214884778774E-2</v>
      </c>
      <c r="H35" s="83">
        <v>1250</v>
      </c>
      <c r="I35" s="48">
        <f>(F35-H35)/H35</f>
        <v>0.25333279999999997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1290.2750000000001</v>
      </c>
      <c r="F36" s="83">
        <v>1010.6</v>
      </c>
      <c r="G36" s="55">
        <f t="shared" si="0"/>
        <v>-0.21675611788184693</v>
      </c>
      <c r="H36" s="83">
        <v>1008.2</v>
      </c>
      <c r="I36" s="48">
        <f>(F36-H36)/H36</f>
        <v>2.3804800634794456E-3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26452.725083333331</v>
      </c>
      <c r="F38" s="84">
        <v>24266.6</v>
      </c>
      <c r="G38" s="45">
        <f t="shared" si="0"/>
        <v>-8.2642717392875001E-2</v>
      </c>
      <c r="H38" s="84">
        <v>25266.6</v>
      </c>
      <c r="I38" s="45">
        <f>(F38-H38)/H38</f>
        <v>-3.9577940838894037E-2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15113.193055555555</v>
      </c>
      <c r="F39" s="85">
        <v>16266.6</v>
      </c>
      <c r="G39" s="51">
        <f t="shared" si="0"/>
        <v>7.6317885982436828E-2</v>
      </c>
      <c r="H39" s="85">
        <v>16466.599999999999</v>
      </c>
      <c r="I39" s="51">
        <f>(F39-H39)/H39</f>
        <v>-1.2145798161126049E-2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1938.8</v>
      </c>
      <c r="E15" s="83">
        <v>2225</v>
      </c>
      <c r="F15" s="67">
        <f t="shared" ref="F15:F30" si="0">D15-E15</f>
        <v>-286.20000000000005</v>
      </c>
      <c r="G15" s="42">
        <v>1621.0374999999999</v>
      </c>
      <c r="H15" s="66">
        <f>AVERAGE(D15:E15)</f>
        <v>2081.9</v>
      </c>
      <c r="I15" s="69">
        <f>(H15-G15)/G15</f>
        <v>0.28430094923775684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1634.7</v>
      </c>
      <c r="E16" s="83">
        <v>1475</v>
      </c>
      <c r="F16" s="71">
        <f t="shared" si="0"/>
        <v>159.70000000000005</v>
      </c>
      <c r="G16" s="46">
        <v>1850.43325</v>
      </c>
      <c r="H16" s="68">
        <f t="shared" ref="H16:H30" si="1">AVERAGE(D16:E16)</f>
        <v>1554.85</v>
      </c>
      <c r="I16" s="72">
        <f t="shared" ref="I16:I39" si="2">(H16-G16)/G16</f>
        <v>-0.15973732097604718</v>
      </c>
    </row>
    <row r="17" spans="1:9" ht="16.5" x14ac:dyDescent="0.3">
      <c r="A17" s="37"/>
      <c r="B17" s="34" t="s">
        <v>6</v>
      </c>
      <c r="C17" s="15" t="s">
        <v>165</v>
      </c>
      <c r="D17" s="47">
        <v>2269.8000000000002</v>
      </c>
      <c r="E17" s="83">
        <v>2199.866</v>
      </c>
      <c r="F17" s="71">
        <f t="shared" si="0"/>
        <v>69.934000000000196</v>
      </c>
      <c r="G17" s="46">
        <v>1850.6585</v>
      </c>
      <c r="H17" s="68">
        <f t="shared" si="1"/>
        <v>2234.8330000000001</v>
      </c>
      <c r="I17" s="72">
        <f t="shared" si="2"/>
        <v>0.20758800178422981</v>
      </c>
    </row>
    <row r="18" spans="1:9" ht="16.5" x14ac:dyDescent="0.3">
      <c r="A18" s="37"/>
      <c r="B18" s="34" t="s">
        <v>7</v>
      </c>
      <c r="C18" s="15" t="s">
        <v>166</v>
      </c>
      <c r="D18" s="47">
        <v>963.8</v>
      </c>
      <c r="E18" s="83">
        <v>1033.2</v>
      </c>
      <c r="F18" s="71">
        <f t="shared" si="0"/>
        <v>-69.400000000000091</v>
      </c>
      <c r="G18" s="46">
        <v>678.875</v>
      </c>
      <c r="H18" s="68">
        <f t="shared" si="1"/>
        <v>998.5</v>
      </c>
      <c r="I18" s="72">
        <f t="shared" si="2"/>
        <v>0.47081568771865218</v>
      </c>
    </row>
    <row r="19" spans="1:9" ht="16.5" x14ac:dyDescent="0.3">
      <c r="A19" s="37"/>
      <c r="B19" s="34" t="s">
        <v>8</v>
      </c>
      <c r="C19" s="15" t="s">
        <v>167</v>
      </c>
      <c r="D19" s="47">
        <v>6349</v>
      </c>
      <c r="E19" s="83">
        <v>5766.6</v>
      </c>
      <c r="F19" s="71">
        <f t="shared" si="0"/>
        <v>582.39999999999964</v>
      </c>
      <c r="G19" s="46">
        <v>6633.2306547619046</v>
      </c>
      <c r="H19" s="68">
        <f t="shared" si="1"/>
        <v>6057.8</v>
      </c>
      <c r="I19" s="72">
        <f t="shared" si="2"/>
        <v>-8.674968272794957E-2</v>
      </c>
    </row>
    <row r="20" spans="1:9" ht="16.5" x14ac:dyDescent="0.3">
      <c r="A20" s="37"/>
      <c r="B20" s="34" t="s">
        <v>9</v>
      </c>
      <c r="C20" s="15" t="s">
        <v>168</v>
      </c>
      <c r="D20" s="47">
        <v>1638.8</v>
      </c>
      <c r="E20" s="83">
        <v>1541.6</v>
      </c>
      <c r="F20" s="71">
        <f t="shared" si="0"/>
        <v>97.200000000000045</v>
      </c>
      <c r="G20" s="46">
        <v>1639.6857500000001</v>
      </c>
      <c r="H20" s="68">
        <f t="shared" si="1"/>
        <v>1590.1999999999998</v>
      </c>
      <c r="I20" s="72">
        <f t="shared" si="2"/>
        <v>-3.0180020775322513E-2</v>
      </c>
    </row>
    <row r="21" spans="1:9" ht="16.5" x14ac:dyDescent="0.3">
      <c r="A21" s="37"/>
      <c r="B21" s="34" t="s">
        <v>10</v>
      </c>
      <c r="C21" s="15" t="s">
        <v>169</v>
      </c>
      <c r="D21" s="47">
        <v>1428.8</v>
      </c>
      <c r="E21" s="83">
        <v>1100</v>
      </c>
      <c r="F21" s="71">
        <f t="shared" si="0"/>
        <v>328.79999999999995</v>
      </c>
      <c r="G21" s="46">
        <v>1220.0625</v>
      </c>
      <c r="H21" s="68">
        <f t="shared" si="1"/>
        <v>1264.4000000000001</v>
      </c>
      <c r="I21" s="72">
        <f t="shared" si="2"/>
        <v>3.6340351416423416E-2</v>
      </c>
    </row>
    <row r="22" spans="1:9" ht="16.5" x14ac:dyDescent="0.3">
      <c r="A22" s="37"/>
      <c r="B22" s="34" t="s">
        <v>11</v>
      </c>
      <c r="C22" s="15" t="s">
        <v>170</v>
      </c>
      <c r="D22" s="47">
        <v>456.3</v>
      </c>
      <c r="E22" s="83">
        <v>356.6</v>
      </c>
      <c r="F22" s="71">
        <f t="shared" si="0"/>
        <v>99.699999999999989</v>
      </c>
      <c r="G22" s="46">
        <v>398.71937500000001</v>
      </c>
      <c r="H22" s="68">
        <f t="shared" si="1"/>
        <v>406.45000000000005</v>
      </c>
      <c r="I22" s="72">
        <f t="shared" si="2"/>
        <v>1.9388636431324741E-2</v>
      </c>
    </row>
    <row r="23" spans="1:9" ht="16.5" x14ac:dyDescent="0.3">
      <c r="A23" s="37"/>
      <c r="B23" s="34" t="s">
        <v>12</v>
      </c>
      <c r="C23" s="15" t="s">
        <v>171</v>
      </c>
      <c r="D23" s="47">
        <v>527.29999999999995</v>
      </c>
      <c r="E23" s="83">
        <v>462.5</v>
      </c>
      <c r="F23" s="71">
        <f t="shared" si="0"/>
        <v>64.799999999999955</v>
      </c>
      <c r="G23" s="46">
        <v>582.86874999999998</v>
      </c>
      <c r="H23" s="68">
        <f t="shared" si="1"/>
        <v>494.9</v>
      </c>
      <c r="I23" s="72">
        <f t="shared" si="2"/>
        <v>-0.15092377143224783</v>
      </c>
    </row>
    <row r="24" spans="1:9" ht="16.5" x14ac:dyDescent="0.3">
      <c r="A24" s="37"/>
      <c r="B24" s="34" t="s">
        <v>13</v>
      </c>
      <c r="C24" s="15" t="s">
        <v>172</v>
      </c>
      <c r="D24" s="47">
        <v>574.79999999999995</v>
      </c>
      <c r="E24" s="83">
        <v>445</v>
      </c>
      <c r="F24" s="71">
        <f t="shared" si="0"/>
        <v>129.79999999999995</v>
      </c>
      <c r="G24" s="46">
        <v>600.73325</v>
      </c>
      <c r="H24" s="68">
        <f t="shared" si="1"/>
        <v>509.9</v>
      </c>
      <c r="I24" s="72">
        <f t="shared" si="2"/>
        <v>-0.15120396615303053</v>
      </c>
    </row>
    <row r="25" spans="1:9" ht="16.5" x14ac:dyDescent="0.3">
      <c r="A25" s="37"/>
      <c r="B25" s="34" t="s">
        <v>14</v>
      </c>
      <c r="C25" s="15" t="s">
        <v>173</v>
      </c>
      <c r="D25" s="47">
        <v>549.79999999999995</v>
      </c>
      <c r="E25" s="83">
        <v>455</v>
      </c>
      <c r="F25" s="71">
        <f t="shared" si="0"/>
        <v>94.799999999999955</v>
      </c>
      <c r="G25" s="46">
        <v>557.4</v>
      </c>
      <c r="H25" s="68">
        <f t="shared" si="1"/>
        <v>502.4</v>
      </c>
      <c r="I25" s="72">
        <f t="shared" si="2"/>
        <v>-9.8672407606745602E-2</v>
      </c>
    </row>
    <row r="26" spans="1:9" ht="16.5" x14ac:dyDescent="0.3">
      <c r="A26" s="37"/>
      <c r="B26" s="34" t="s">
        <v>15</v>
      </c>
      <c r="C26" s="15" t="s">
        <v>174</v>
      </c>
      <c r="D26" s="47">
        <v>1814.8</v>
      </c>
      <c r="E26" s="83">
        <v>1291.5999999999999</v>
      </c>
      <c r="F26" s="71">
        <f t="shared" si="0"/>
        <v>523.20000000000005</v>
      </c>
      <c r="G26" s="46">
        <v>1361.5664999999999</v>
      </c>
      <c r="H26" s="68">
        <f t="shared" si="1"/>
        <v>1553.1999999999998</v>
      </c>
      <c r="I26" s="72">
        <f t="shared" si="2"/>
        <v>0.14074486997146296</v>
      </c>
    </row>
    <row r="27" spans="1:9" ht="16.5" x14ac:dyDescent="0.3">
      <c r="A27" s="37"/>
      <c r="B27" s="34" t="s">
        <v>16</v>
      </c>
      <c r="C27" s="15" t="s">
        <v>175</v>
      </c>
      <c r="D27" s="47">
        <v>574.79999999999995</v>
      </c>
      <c r="E27" s="83">
        <v>470</v>
      </c>
      <c r="F27" s="71">
        <f t="shared" si="0"/>
        <v>104.79999999999995</v>
      </c>
      <c r="G27" s="46">
        <v>600.51649999999995</v>
      </c>
      <c r="H27" s="68">
        <f t="shared" si="1"/>
        <v>522.4</v>
      </c>
      <c r="I27" s="72">
        <f t="shared" si="2"/>
        <v>-0.13008218758352183</v>
      </c>
    </row>
    <row r="28" spans="1:9" ht="16.5" x14ac:dyDescent="0.3">
      <c r="A28" s="37"/>
      <c r="B28" s="34" t="s">
        <v>17</v>
      </c>
      <c r="C28" s="15" t="s">
        <v>176</v>
      </c>
      <c r="D28" s="47">
        <v>1443.8</v>
      </c>
      <c r="E28" s="83">
        <v>1270.75</v>
      </c>
      <c r="F28" s="71">
        <f t="shared" si="0"/>
        <v>173.04999999999995</v>
      </c>
      <c r="G28" s="46">
        <v>959.68124999999998</v>
      </c>
      <c r="H28" s="68">
        <f t="shared" si="1"/>
        <v>1357.2750000000001</v>
      </c>
      <c r="I28" s="72">
        <f t="shared" si="2"/>
        <v>0.41429771603852855</v>
      </c>
    </row>
    <row r="29" spans="1:9" ht="16.5" x14ac:dyDescent="0.3">
      <c r="A29" s="37"/>
      <c r="B29" s="34" t="s">
        <v>18</v>
      </c>
      <c r="C29" s="15" t="s">
        <v>177</v>
      </c>
      <c r="D29" s="47">
        <v>1699.6666666666667</v>
      </c>
      <c r="E29" s="83">
        <v>1072.75</v>
      </c>
      <c r="F29" s="71">
        <f t="shared" si="0"/>
        <v>626.91666666666674</v>
      </c>
      <c r="G29" s="46">
        <v>1531.1937499999999</v>
      </c>
      <c r="H29" s="68">
        <f t="shared" si="1"/>
        <v>1386.2083333333335</v>
      </c>
      <c r="I29" s="72">
        <f t="shared" si="2"/>
        <v>-9.468783207002146E-2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1287.8</v>
      </c>
      <c r="E30" s="95">
        <v>1258.2</v>
      </c>
      <c r="F30" s="74">
        <f t="shared" si="0"/>
        <v>29.599999999999909</v>
      </c>
      <c r="G30" s="49">
        <v>846.55824999999993</v>
      </c>
      <c r="H30" s="107">
        <f t="shared" si="1"/>
        <v>1273</v>
      </c>
      <c r="I30" s="75">
        <f t="shared" si="2"/>
        <v>0.50373586223984013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2437.5</v>
      </c>
      <c r="E32" s="83">
        <v>2266.5340000000001</v>
      </c>
      <c r="F32" s="67">
        <f>D32-E32</f>
        <v>170.96599999999989</v>
      </c>
      <c r="G32" s="54">
        <v>2445.8270000000002</v>
      </c>
      <c r="H32" s="68">
        <f>AVERAGE(D32:E32)</f>
        <v>2352.0169999999998</v>
      </c>
      <c r="I32" s="78">
        <f t="shared" si="2"/>
        <v>-3.8355124871873765E-2</v>
      </c>
    </row>
    <row r="33" spans="1:9" ht="16.5" x14ac:dyDescent="0.3">
      <c r="A33" s="37"/>
      <c r="B33" s="34" t="s">
        <v>27</v>
      </c>
      <c r="C33" s="15" t="s">
        <v>180</v>
      </c>
      <c r="D33" s="47">
        <v>2099.8000000000002</v>
      </c>
      <c r="E33" s="83">
        <v>2333.3339999999998</v>
      </c>
      <c r="F33" s="79">
        <f>D33-E33</f>
        <v>-233.53399999999965</v>
      </c>
      <c r="G33" s="46">
        <v>2494.9832500000002</v>
      </c>
      <c r="H33" s="68">
        <f>AVERAGE(D33:E33)</f>
        <v>2216.567</v>
      </c>
      <c r="I33" s="72">
        <f t="shared" si="2"/>
        <v>-0.11159042851289691</v>
      </c>
    </row>
    <row r="34" spans="1:9" ht="16.5" x14ac:dyDescent="0.3">
      <c r="A34" s="37"/>
      <c r="B34" s="39" t="s">
        <v>28</v>
      </c>
      <c r="C34" s="15" t="s">
        <v>181</v>
      </c>
      <c r="D34" s="47">
        <v>1898.75</v>
      </c>
      <c r="E34" s="83">
        <v>1600</v>
      </c>
      <c r="F34" s="71">
        <f>D34-E34</f>
        <v>298.75</v>
      </c>
      <c r="G34" s="46">
        <v>1247.5835</v>
      </c>
      <c r="H34" s="68">
        <f>AVERAGE(D34:E34)</f>
        <v>1749.375</v>
      </c>
      <c r="I34" s="72">
        <f t="shared" si="2"/>
        <v>0.40221075382930288</v>
      </c>
    </row>
    <row r="35" spans="1:9" ht="16.5" x14ac:dyDescent="0.3">
      <c r="A35" s="37"/>
      <c r="B35" s="34" t="s">
        <v>29</v>
      </c>
      <c r="C35" s="15" t="s">
        <v>182</v>
      </c>
      <c r="D35" s="47">
        <v>1461.25</v>
      </c>
      <c r="E35" s="83">
        <v>1566.6659999999999</v>
      </c>
      <c r="F35" s="79">
        <f>D35-E35</f>
        <v>-105.41599999999994</v>
      </c>
      <c r="G35" s="46">
        <v>1631.50225</v>
      </c>
      <c r="H35" s="68">
        <f>AVERAGE(D35:E35)</f>
        <v>1513.9580000000001</v>
      </c>
      <c r="I35" s="72">
        <f t="shared" si="2"/>
        <v>-7.2046636772949549E-2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1073.8</v>
      </c>
      <c r="E36" s="83">
        <v>1010.6</v>
      </c>
      <c r="F36" s="71">
        <f>D36-E36</f>
        <v>63.199999999999932</v>
      </c>
      <c r="G36" s="49">
        <v>1290.2750000000001</v>
      </c>
      <c r="H36" s="68">
        <f>AVERAGE(D36:E36)</f>
        <v>1042.2</v>
      </c>
      <c r="I36" s="80">
        <f t="shared" si="2"/>
        <v>-0.19226521477979502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28135.555555555555</v>
      </c>
      <c r="E38" s="84">
        <v>24266.6</v>
      </c>
      <c r="F38" s="67">
        <f>D38-E38</f>
        <v>3868.9555555555562</v>
      </c>
      <c r="G38" s="46">
        <v>26452.725083333331</v>
      </c>
      <c r="H38" s="67">
        <f>AVERAGE(D38:E38)</f>
        <v>26201.077777777777</v>
      </c>
      <c r="I38" s="78">
        <f t="shared" si="2"/>
        <v>-9.5130957117951515E-3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14965.333333333334</v>
      </c>
      <c r="E39" s="85">
        <v>16266.6</v>
      </c>
      <c r="F39" s="74">
        <f>D39-E39</f>
        <v>-1301.2666666666664</v>
      </c>
      <c r="G39" s="46">
        <v>15113.193055555555</v>
      </c>
      <c r="H39" s="81">
        <f>AVERAGE(D39:E39)</f>
        <v>15615.966666666667</v>
      </c>
      <c r="I39" s="75">
        <f t="shared" si="2"/>
        <v>3.3267199675338886E-2</v>
      </c>
    </row>
    <row r="40" spans="1:9" ht="15.75" customHeight="1" thickBot="1" x14ac:dyDescent="0.25">
      <c r="A40" s="159"/>
      <c r="B40" s="160"/>
      <c r="C40" s="161"/>
      <c r="D40" s="86">
        <f>SUM(D15:D39)</f>
        <v>77224.755555555559</v>
      </c>
      <c r="E40" s="86">
        <f>SUM(E15:E39)</f>
        <v>71734</v>
      </c>
      <c r="F40" s="86">
        <f>SUM(F15:F39)</f>
        <v>5490.7555555555564</v>
      </c>
      <c r="G40" s="86">
        <f>SUM(G15:G39)</f>
        <v>73609.309918650804</v>
      </c>
      <c r="H40" s="86">
        <f>AVERAGE(D40:E40)</f>
        <v>74479.377777777787</v>
      </c>
      <c r="I40" s="75">
        <f>(H40-G40)/G40</f>
        <v>1.1820079010230316E-2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3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1621.0374999999999</v>
      </c>
      <c r="F16" s="42">
        <v>2081.9</v>
      </c>
      <c r="G16" s="21">
        <f>(F16-E16)/E16</f>
        <v>0.28430094923775684</v>
      </c>
      <c r="H16" s="42">
        <v>1943.1999999999998</v>
      </c>
      <c r="I16" s="21">
        <f>(F16-H16)/H16</f>
        <v>7.1377109921778661E-2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1850.43325</v>
      </c>
      <c r="F17" s="46">
        <v>1554.85</v>
      </c>
      <c r="G17" s="21">
        <f t="shared" ref="G17:G80" si="0">(F17-E17)/E17</f>
        <v>-0.15973732097604718</v>
      </c>
      <c r="H17" s="46">
        <v>1608.95</v>
      </c>
      <c r="I17" s="21">
        <f t="shared" ref="I17:I31" si="1">(F17-H17)/H17</f>
        <v>-3.3624413437334993E-2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1850.6585</v>
      </c>
      <c r="F18" s="46">
        <v>2234.8330000000001</v>
      </c>
      <c r="G18" s="21">
        <f t="shared" si="0"/>
        <v>0.20758800178422981</v>
      </c>
      <c r="H18" s="46">
        <v>2371</v>
      </c>
      <c r="I18" s="21">
        <f t="shared" si="1"/>
        <v>-5.7430198228595492E-2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678.875</v>
      </c>
      <c r="F19" s="46">
        <v>998.5</v>
      </c>
      <c r="G19" s="21">
        <f t="shared" si="0"/>
        <v>0.47081568771865218</v>
      </c>
      <c r="H19" s="46">
        <v>951</v>
      </c>
      <c r="I19" s="21">
        <f t="shared" si="1"/>
        <v>4.9947423764458466E-2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6633.2306547619046</v>
      </c>
      <c r="F20" s="46">
        <v>6057.8</v>
      </c>
      <c r="G20" s="21">
        <f>(F20-E20)/E20</f>
        <v>-8.674968272794957E-2</v>
      </c>
      <c r="H20" s="46">
        <v>6535.5222222222219</v>
      </c>
      <c r="I20" s="21">
        <f t="shared" si="1"/>
        <v>-7.3096258566432606E-2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1639.6857500000001</v>
      </c>
      <c r="F21" s="46">
        <v>1590.1999999999998</v>
      </c>
      <c r="G21" s="21">
        <f t="shared" si="0"/>
        <v>-3.0180020775322513E-2</v>
      </c>
      <c r="H21" s="46">
        <v>1561.45</v>
      </c>
      <c r="I21" s="21">
        <f t="shared" si="1"/>
        <v>1.8412373114732955E-2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1220.0625</v>
      </c>
      <c r="F22" s="46">
        <v>1264.4000000000001</v>
      </c>
      <c r="G22" s="21">
        <f t="shared" si="0"/>
        <v>3.6340351416423416E-2</v>
      </c>
      <c r="H22" s="46">
        <v>1202.3499999999999</v>
      </c>
      <c r="I22" s="21">
        <f t="shared" si="1"/>
        <v>5.1607269098016537E-2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398.71937500000001</v>
      </c>
      <c r="F23" s="46">
        <v>406.45000000000005</v>
      </c>
      <c r="G23" s="21">
        <f t="shared" si="0"/>
        <v>1.9388636431324741E-2</v>
      </c>
      <c r="H23" s="46">
        <v>409.4</v>
      </c>
      <c r="I23" s="21">
        <f t="shared" si="1"/>
        <v>-7.2056668295064292E-3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582.86874999999998</v>
      </c>
      <c r="F24" s="46">
        <v>494.9</v>
      </c>
      <c r="G24" s="21">
        <f t="shared" si="0"/>
        <v>-0.15092377143224783</v>
      </c>
      <c r="H24" s="46">
        <v>513.65</v>
      </c>
      <c r="I24" s="21">
        <f t="shared" si="1"/>
        <v>-3.650345566046919E-2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600.73325</v>
      </c>
      <c r="F25" s="46">
        <v>509.9</v>
      </c>
      <c r="G25" s="21">
        <f t="shared" si="0"/>
        <v>-0.15120396615303053</v>
      </c>
      <c r="H25" s="46">
        <v>546.15</v>
      </c>
      <c r="I25" s="21">
        <f t="shared" si="1"/>
        <v>-6.6373706857090542E-2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557.4</v>
      </c>
      <c r="F26" s="46">
        <v>502.4</v>
      </c>
      <c r="G26" s="21">
        <f t="shared" si="0"/>
        <v>-9.8672407606745602E-2</v>
      </c>
      <c r="H26" s="46">
        <v>517.4</v>
      </c>
      <c r="I26" s="21">
        <f t="shared" si="1"/>
        <v>-2.8991109393119444E-2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1361.5664999999999</v>
      </c>
      <c r="F27" s="46">
        <v>1553.1999999999998</v>
      </c>
      <c r="G27" s="21">
        <f t="shared" si="0"/>
        <v>0.14074486997146296</v>
      </c>
      <c r="H27" s="46">
        <v>1684.9</v>
      </c>
      <c r="I27" s="21">
        <f t="shared" si="1"/>
        <v>-7.8164876253783766E-2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600.51649999999995</v>
      </c>
      <c r="F28" s="46">
        <v>522.4</v>
      </c>
      <c r="G28" s="21">
        <f t="shared" si="0"/>
        <v>-0.13008218758352183</v>
      </c>
      <c r="H28" s="46">
        <v>620.70000000000005</v>
      </c>
      <c r="I28" s="21">
        <f t="shared" si="1"/>
        <v>-0.15836958272917684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959.68124999999998</v>
      </c>
      <c r="F29" s="46">
        <v>1357.2750000000001</v>
      </c>
      <c r="G29" s="21">
        <f t="shared" si="0"/>
        <v>0.41429771603852855</v>
      </c>
      <c r="H29" s="46">
        <v>1529.9</v>
      </c>
      <c r="I29" s="21">
        <f t="shared" si="1"/>
        <v>-0.11283417216811556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1531.1937499999999</v>
      </c>
      <c r="F30" s="46">
        <v>1386.2083333333335</v>
      </c>
      <c r="G30" s="21">
        <f t="shared" si="0"/>
        <v>-9.468783207002146E-2</v>
      </c>
      <c r="H30" s="46">
        <v>1269.9916666666666</v>
      </c>
      <c r="I30" s="21">
        <f t="shared" si="1"/>
        <v>9.1509786809624946E-2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846.55824999999993</v>
      </c>
      <c r="F31" s="49">
        <v>1273</v>
      </c>
      <c r="G31" s="23">
        <f t="shared" si="0"/>
        <v>0.50373586223984013</v>
      </c>
      <c r="H31" s="49">
        <v>1253.5</v>
      </c>
      <c r="I31" s="23">
        <f t="shared" si="1"/>
        <v>1.5556441962504986E-2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2445.8270000000002</v>
      </c>
      <c r="F33" s="54">
        <v>2352.0169999999998</v>
      </c>
      <c r="G33" s="21">
        <f t="shared" si="0"/>
        <v>-3.8355124871873765E-2</v>
      </c>
      <c r="H33" s="54">
        <v>2385.8000000000002</v>
      </c>
      <c r="I33" s="21">
        <f>(F33-H33)/H33</f>
        <v>-1.4160030178556608E-2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2494.9832500000002</v>
      </c>
      <c r="F34" s="46">
        <v>2216.567</v>
      </c>
      <c r="G34" s="21">
        <f t="shared" si="0"/>
        <v>-0.11159042851289691</v>
      </c>
      <c r="H34" s="46">
        <v>2166</v>
      </c>
      <c r="I34" s="21">
        <f>(F34-H34)/H34</f>
        <v>2.3345798707294557E-2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1247.5835</v>
      </c>
      <c r="F35" s="46">
        <v>1749.375</v>
      </c>
      <c r="G35" s="21">
        <f t="shared" si="0"/>
        <v>0.40221075382930288</v>
      </c>
      <c r="H35" s="46">
        <v>1735.35</v>
      </c>
      <c r="I35" s="21">
        <f>(F35-H35)/H35</f>
        <v>8.0819431238655561E-3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1631.50225</v>
      </c>
      <c r="F36" s="46">
        <v>1513.9580000000001</v>
      </c>
      <c r="G36" s="21">
        <f t="shared" si="0"/>
        <v>-7.2046636772949549E-2</v>
      </c>
      <c r="H36" s="46">
        <v>1343.6875</v>
      </c>
      <c r="I36" s="21">
        <f>(F36-H36)/H36</f>
        <v>0.12671882413135502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1290.2750000000001</v>
      </c>
      <c r="F37" s="49">
        <v>1042.2</v>
      </c>
      <c r="G37" s="23">
        <f t="shared" si="0"/>
        <v>-0.19226521477979502</v>
      </c>
      <c r="H37" s="49">
        <v>993.5</v>
      </c>
      <c r="I37" s="23">
        <f>(F37-H37)/H37</f>
        <v>4.9018621036738846E-2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26452.725083333331</v>
      </c>
      <c r="F39" s="46">
        <v>26201.077777777777</v>
      </c>
      <c r="G39" s="21">
        <f t="shared" si="0"/>
        <v>-9.5130957117951515E-3</v>
      </c>
      <c r="H39" s="46">
        <v>26701.077777777777</v>
      </c>
      <c r="I39" s="21">
        <f t="shared" ref="I39:I44" si="2">(F39-H39)/H39</f>
        <v>-1.8725835869296995E-2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15113.193055555555</v>
      </c>
      <c r="F40" s="46">
        <v>15615.966666666667</v>
      </c>
      <c r="G40" s="21">
        <f t="shared" si="0"/>
        <v>3.3267199675338886E-2</v>
      </c>
      <c r="H40" s="46">
        <v>15546.522222222222</v>
      </c>
      <c r="I40" s="21">
        <f t="shared" si="2"/>
        <v>4.4668796951372993E-3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10068</v>
      </c>
      <c r="F41" s="57">
        <v>10960.375</v>
      </c>
      <c r="G41" s="21">
        <f t="shared" si="0"/>
        <v>8.8634783472387763E-2</v>
      </c>
      <c r="H41" s="57">
        <v>11216.625</v>
      </c>
      <c r="I41" s="21">
        <f t="shared" si="2"/>
        <v>-2.2845552918101478E-2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5778.2</v>
      </c>
      <c r="F42" s="47">
        <v>5530</v>
      </c>
      <c r="G42" s="21">
        <f t="shared" si="0"/>
        <v>-4.2954553321103428E-2</v>
      </c>
      <c r="H42" s="47">
        <v>5540</v>
      </c>
      <c r="I42" s="21">
        <f t="shared" si="2"/>
        <v>-1.8050541516245488E-3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9968.5714285714294</v>
      </c>
      <c r="F43" s="47">
        <v>9966</v>
      </c>
      <c r="G43" s="21">
        <f t="shared" si="0"/>
        <v>-2.5795356835777382E-4</v>
      </c>
      <c r="H43" s="47">
        <v>9966.6666666666661</v>
      </c>
      <c r="I43" s="21">
        <f t="shared" si="2"/>
        <v>-6.6889632106962573E-5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12135.416666666666</v>
      </c>
      <c r="F44" s="50">
        <v>12757.5</v>
      </c>
      <c r="G44" s="31">
        <f t="shared" si="0"/>
        <v>5.1261802575107346E-2</v>
      </c>
      <c r="H44" s="50">
        <v>12757.5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5502.0833333333339</v>
      </c>
      <c r="F46" s="43">
        <v>6590.333333333333</v>
      </c>
      <c r="G46" s="21">
        <f t="shared" si="0"/>
        <v>0.19778871639530463</v>
      </c>
      <c r="H46" s="43">
        <v>6570.333333333333</v>
      </c>
      <c r="I46" s="21">
        <f t="shared" ref="I46:I51" si="3">(F46-H46)/H46</f>
        <v>3.0439855918015322E-3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6035.333333333333</v>
      </c>
      <c r="G47" s="21">
        <f t="shared" si="0"/>
        <v>3.6821562707037567E-5</v>
      </c>
      <c r="H47" s="47">
        <v>6035.333333333333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19026.428571428572</v>
      </c>
      <c r="G48" s="21">
        <f t="shared" si="0"/>
        <v>-1.2832034688186136E-2</v>
      </c>
      <c r="H48" s="47">
        <v>19026.428571428572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19342.448642857144</v>
      </c>
      <c r="F49" s="47">
        <v>19130.892749999999</v>
      </c>
      <c r="G49" s="21">
        <f t="shared" si="0"/>
        <v>-1.093738940520691E-2</v>
      </c>
      <c r="H49" s="47">
        <v>19130.892749999999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2220.8928571428569</v>
      </c>
      <c r="F50" s="47">
        <v>2267.8571428571427</v>
      </c>
      <c r="G50" s="21">
        <f t="shared" si="0"/>
        <v>2.1146578756934983E-2</v>
      </c>
      <c r="H50" s="47">
        <v>2267.8571428571427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24625.833333333332</v>
      </c>
      <c r="F51" s="50">
        <v>27486</v>
      </c>
      <c r="G51" s="31">
        <f t="shared" si="0"/>
        <v>0.11614496971337693</v>
      </c>
      <c r="H51" s="50">
        <v>27486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3625</v>
      </c>
      <c r="F53" s="66">
        <v>3750</v>
      </c>
      <c r="G53" s="22">
        <f t="shared" si="0"/>
        <v>3.4482758620689655E-2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3948</v>
      </c>
      <c r="F54" s="70">
        <v>3606.1428571428573</v>
      </c>
      <c r="G54" s="21">
        <f t="shared" si="0"/>
        <v>-8.6589955130988522E-2</v>
      </c>
      <c r="H54" s="70">
        <v>3606.1428571428573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2047.5</v>
      </c>
      <c r="F55" s="70">
        <v>2881.25</v>
      </c>
      <c r="G55" s="21">
        <f t="shared" si="0"/>
        <v>0.4072039072039072</v>
      </c>
      <c r="H55" s="70">
        <v>2881.25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4650</v>
      </c>
      <c r="G56" s="21">
        <f t="shared" si="0"/>
        <v>-0.15454545454545454</v>
      </c>
      <c r="H56" s="70">
        <v>4582.5</v>
      </c>
      <c r="I56" s="21">
        <f t="shared" si="4"/>
        <v>1.4729950900163666E-2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2078.4375</v>
      </c>
      <c r="F57" s="105">
        <v>2026</v>
      </c>
      <c r="G57" s="21">
        <f t="shared" si="0"/>
        <v>-2.5229288828747556E-2</v>
      </c>
      <c r="H57" s="105">
        <v>2026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4451.208333333333</v>
      </c>
      <c r="F58" s="50">
        <v>4105.333333333333</v>
      </c>
      <c r="G58" s="29">
        <f t="shared" si="0"/>
        <v>-7.7703619803611387E-2</v>
      </c>
      <c r="H58" s="50">
        <v>4105.333333333333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5130.46875</v>
      </c>
      <c r="F59" s="68">
        <v>5081.125</v>
      </c>
      <c r="G59" s="21">
        <f t="shared" si="0"/>
        <v>-9.6177858991929339E-3</v>
      </c>
      <c r="H59" s="68">
        <v>5125</v>
      </c>
      <c r="I59" s="21">
        <f t="shared" si="4"/>
        <v>-8.5609756097560982E-3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4930</v>
      </c>
      <c r="F60" s="70">
        <v>4829.5</v>
      </c>
      <c r="G60" s="21">
        <f t="shared" si="0"/>
        <v>-2.0385395537525355E-2</v>
      </c>
      <c r="H60" s="70">
        <v>4829.5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20089.84375</v>
      </c>
      <c r="F61" s="73">
        <v>20963.75</v>
      </c>
      <c r="G61" s="29">
        <f t="shared" si="0"/>
        <v>4.3499902780478321E-2</v>
      </c>
      <c r="H61" s="73">
        <v>20963.75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6487.75</v>
      </c>
      <c r="F63" s="54">
        <v>6409</v>
      </c>
      <c r="G63" s="21">
        <f t="shared" si="0"/>
        <v>-1.2138260567993527E-2</v>
      </c>
      <c r="H63" s="54">
        <v>6354</v>
      </c>
      <c r="I63" s="21">
        <f t="shared" ref="I63:I74" si="5">(F63-H63)/H63</f>
        <v>8.6559647466163039E-3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46491.857142857145</v>
      </c>
      <c r="G64" s="21">
        <f t="shared" si="0"/>
        <v>-1.1791873639030538E-2</v>
      </c>
      <c r="H64" s="46">
        <v>46491.857142857145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12748.75</v>
      </c>
      <c r="F65" s="46">
        <v>10958.333333333334</v>
      </c>
      <c r="G65" s="21">
        <f t="shared" si="0"/>
        <v>-0.14043860509200243</v>
      </c>
      <c r="H65" s="46">
        <v>10958.333333333334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7471.9111111111115</v>
      </c>
      <c r="F66" s="46">
        <v>7639</v>
      </c>
      <c r="G66" s="21">
        <f t="shared" si="0"/>
        <v>2.2362269358426768E-2</v>
      </c>
      <c r="H66" s="46">
        <v>7639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3852.5111111111109</v>
      </c>
      <c r="F67" s="46">
        <v>3714</v>
      </c>
      <c r="G67" s="21">
        <f t="shared" si="0"/>
        <v>-3.595346181134379E-2</v>
      </c>
      <c r="H67" s="46">
        <v>3695</v>
      </c>
      <c r="I67" s="21">
        <f t="shared" si="5"/>
        <v>5.142083897158322E-3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3438.6547619047619</v>
      </c>
      <c r="F68" s="58">
        <v>3156.6666666666665</v>
      </c>
      <c r="G68" s="31">
        <f t="shared" si="0"/>
        <v>-8.2005352314547197E-2</v>
      </c>
      <c r="H68" s="58">
        <v>3387.5</v>
      </c>
      <c r="I68" s="31">
        <f t="shared" si="5"/>
        <v>-6.8142681426814317E-2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3655.85</v>
      </c>
      <c r="F70" s="43">
        <v>3670</v>
      </c>
      <c r="G70" s="21">
        <f t="shared" si="0"/>
        <v>3.8705089103765449E-3</v>
      </c>
      <c r="H70" s="43">
        <v>3670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2727.6111111111113</v>
      </c>
      <c r="F71" s="47">
        <v>2740.375</v>
      </c>
      <c r="G71" s="21">
        <f t="shared" si="0"/>
        <v>4.679511986475678E-3</v>
      </c>
      <c r="H71" s="47">
        <v>2740.375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1320</v>
      </c>
      <c r="F72" s="47">
        <v>1311.875</v>
      </c>
      <c r="G72" s="21">
        <f t="shared" si="0"/>
        <v>-6.15530303030303E-3</v>
      </c>
      <c r="H72" s="47">
        <v>1310</v>
      </c>
      <c r="I72" s="21">
        <f t="shared" si="5"/>
        <v>1.4312977099236641E-3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2039.375</v>
      </c>
      <c r="F73" s="47">
        <v>2262.875</v>
      </c>
      <c r="G73" s="21">
        <f t="shared" si="0"/>
        <v>0.10959239963224027</v>
      </c>
      <c r="H73" s="47">
        <v>2262.875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1684.6833333333334</v>
      </c>
      <c r="F74" s="50">
        <v>1539</v>
      </c>
      <c r="G74" s="21">
        <f t="shared" si="0"/>
        <v>-8.6475203054975747E-2</v>
      </c>
      <c r="H74" s="50">
        <v>1614.5</v>
      </c>
      <c r="I74" s="21">
        <f t="shared" si="5"/>
        <v>-4.6763703933106228E-2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1456.6666666666667</v>
      </c>
      <c r="G76" s="22">
        <f t="shared" si="0"/>
        <v>-6.6569248254585607E-3</v>
      </c>
      <c r="H76" s="43">
        <v>1456.6666666666667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1433.6666666666667</v>
      </c>
      <c r="F77" s="32">
        <v>1196.6666666666667</v>
      </c>
      <c r="G77" s="21">
        <f t="shared" si="0"/>
        <v>-0.1653103929318763</v>
      </c>
      <c r="H77" s="32">
        <v>1196.6666666666667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823.94444444444446</v>
      </c>
      <c r="F78" s="47">
        <v>880.375</v>
      </c>
      <c r="G78" s="21">
        <f t="shared" si="0"/>
        <v>6.8488301530577833E-2</v>
      </c>
      <c r="H78" s="47">
        <v>880.375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1492.4250000000002</v>
      </c>
      <c r="F79" s="47">
        <v>1501.8</v>
      </c>
      <c r="G79" s="21">
        <f t="shared" si="0"/>
        <v>6.2817226996329939E-3</v>
      </c>
      <c r="H79" s="47">
        <v>1501.8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1931.8222222222221</v>
      </c>
      <c r="F80" s="61">
        <v>1940.3</v>
      </c>
      <c r="G80" s="21">
        <f t="shared" si="0"/>
        <v>4.3884875534901339E-3</v>
      </c>
      <c r="H80" s="61">
        <v>1937.8</v>
      </c>
      <c r="I80" s="21">
        <f t="shared" si="6"/>
        <v>1.2901228196924347E-3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8375</v>
      </c>
      <c r="F81" s="61">
        <v>8830</v>
      </c>
      <c r="G81" s="21">
        <f t="shared" ref="G81:G82" si="7">(F81-E81)/E81</f>
        <v>5.4328358208955221E-2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3980.45</v>
      </c>
      <c r="F82" s="50">
        <v>3939.3</v>
      </c>
      <c r="G82" s="23">
        <f t="shared" si="7"/>
        <v>-1.0338027107487756E-2</v>
      </c>
      <c r="H82" s="50">
        <v>3919.3</v>
      </c>
      <c r="I82" s="23">
        <f t="shared" si="6"/>
        <v>5.1029520577654175E-3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72" zoomScaleNormal="100" workbookViewId="0">
      <selection activeCell="I91" sqref="I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19.7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224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16</v>
      </c>
      <c r="C16" s="14" t="s">
        <v>96</v>
      </c>
      <c r="D16" s="11" t="s">
        <v>81</v>
      </c>
      <c r="E16" s="42">
        <v>600.51649999999995</v>
      </c>
      <c r="F16" s="42">
        <v>522.4</v>
      </c>
      <c r="G16" s="21">
        <f>(F16-E16)/E16</f>
        <v>-0.13008218758352183</v>
      </c>
      <c r="H16" s="42">
        <v>620.70000000000005</v>
      </c>
      <c r="I16" s="21">
        <f>(F16-H16)/H16</f>
        <v>-0.15836958272917684</v>
      </c>
    </row>
    <row r="17" spans="1:9" ht="16.5" x14ac:dyDescent="0.3">
      <c r="A17" s="37"/>
      <c r="B17" s="34" t="s">
        <v>17</v>
      </c>
      <c r="C17" s="15" t="s">
        <v>97</v>
      </c>
      <c r="D17" s="11" t="s">
        <v>161</v>
      </c>
      <c r="E17" s="46">
        <v>959.68124999999998</v>
      </c>
      <c r="F17" s="46">
        <v>1357.2750000000001</v>
      </c>
      <c r="G17" s="21">
        <f>(F17-E17)/E17</f>
        <v>0.41429771603852855</v>
      </c>
      <c r="H17" s="46">
        <v>1529.9</v>
      </c>
      <c r="I17" s="21">
        <f>(F17-H17)/H17</f>
        <v>-0.11283417216811556</v>
      </c>
    </row>
    <row r="18" spans="1:9" ht="16.5" x14ac:dyDescent="0.3">
      <c r="A18" s="37"/>
      <c r="B18" s="34" t="s">
        <v>15</v>
      </c>
      <c r="C18" s="15" t="s">
        <v>95</v>
      </c>
      <c r="D18" s="11" t="s">
        <v>82</v>
      </c>
      <c r="E18" s="46">
        <v>1361.5664999999999</v>
      </c>
      <c r="F18" s="46">
        <v>1553.1999999999998</v>
      </c>
      <c r="G18" s="21">
        <f>(F18-E18)/E18</f>
        <v>0.14074486997146296</v>
      </c>
      <c r="H18" s="46">
        <v>1684.9</v>
      </c>
      <c r="I18" s="21">
        <f>(F18-H18)/H18</f>
        <v>-7.8164876253783766E-2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6633.2306547619046</v>
      </c>
      <c r="F19" s="46">
        <v>6057.8</v>
      </c>
      <c r="G19" s="21">
        <f>(F19-E19)/E19</f>
        <v>-8.674968272794957E-2</v>
      </c>
      <c r="H19" s="46">
        <v>6535.5222222222219</v>
      </c>
      <c r="I19" s="21">
        <f>(F19-H19)/H19</f>
        <v>-7.3096258566432606E-2</v>
      </c>
    </row>
    <row r="20" spans="1:9" ht="16.5" x14ac:dyDescent="0.3">
      <c r="A20" s="37"/>
      <c r="B20" s="34" t="s">
        <v>13</v>
      </c>
      <c r="C20" s="15" t="s">
        <v>93</v>
      </c>
      <c r="D20" s="11" t="s">
        <v>81</v>
      </c>
      <c r="E20" s="46">
        <v>600.73325</v>
      </c>
      <c r="F20" s="46">
        <v>509.9</v>
      </c>
      <c r="G20" s="21">
        <f>(F20-E20)/E20</f>
        <v>-0.15120396615303053</v>
      </c>
      <c r="H20" s="46">
        <v>546.15</v>
      </c>
      <c r="I20" s="21">
        <f>(F20-H20)/H20</f>
        <v>-6.6373706857090542E-2</v>
      </c>
    </row>
    <row r="21" spans="1:9" ht="16.5" x14ac:dyDescent="0.3">
      <c r="A21" s="37"/>
      <c r="B21" s="34" t="s">
        <v>6</v>
      </c>
      <c r="C21" s="15" t="s">
        <v>86</v>
      </c>
      <c r="D21" s="11" t="s">
        <v>161</v>
      </c>
      <c r="E21" s="46">
        <v>1850.6585</v>
      </c>
      <c r="F21" s="46">
        <v>2234.8330000000001</v>
      </c>
      <c r="G21" s="21">
        <f>(F21-E21)/E21</f>
        <v>0.20758800178422981</v>
      </c>
      <c r="H21" s="46">
        <v>2371</v>
      </c>
      <c r="I21" s="21">
        <f>(F21-H21)/H21</f>
        <v>-5.7430198228595492E-2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582.86874999999998</v>
      </c>
      <c r="F22" s="46">
        <v>494.9</v>
      </c>
      <c r="G22" s="21">
        <f>(F22-E22)/E22</f>
        <v>-0.15092377143224783</v>
      </c>
      <c r="H22" s="46">
        <v>513.65</v>
      </c>
      <c r="I22" s="21">
        <f>(F22-H22)/H22</f>
        <v>-3.650345566046919E-2</v>
      </c>
    </row>
    <row r="23" spans="1:9" ht="16.5" x14ac:dyDescent="0.3">
      <c r="A23" s="37"/>
      <c r="B23" s="34" t="s">
        <v>5</v>
      </c>
      <c r="C23" s="15" t="s">
        <v>85</v>
      </c>
      <c r="D23" s="13" t="s">
        <v>161</v>
      </c>
      <c r="E23" s="46">
        <v>1850.43325</v>
      </c>
      <c r="F23" s="46">
        <v>1554.85</v>
      </c>
      <c r="G23" s="21">
        <f>(F23-E23)/E23</f>
        <v>-0.15973732097604718</v>
      </c>
      <c r="H23" s="46">
        <v>1608.95</v>
      </c>
      <c r="I23" s="21">
        <f>(F23-H23)/H23</f>
        <v>-3.3624413437334993E-2</v>
      </c>
    </row>
    <row r="24" spans="1:9" ht="16.5" x14ac:dyDescent="0.3">
      <c r="A24" s="37"/>
      <c r="B24" s="34" t="s">
        <v>14</v>
      </c>
      <c r="C24" s="15" t="s">
        <v>94</v>
      </c>
      <c r="D24" s="13" t="s">
        <v>81</v>
      </c>
      <c r="E24" s="46">
        <v>557.4</v>
      </c>
      <c r="F24" s="46">
        <v>502.4</v>
      </c>
      <c r="G24" s="21">
        <f>(F24-E24)/E24</f>
        <v>-9.8672407606745602E-2</v>
      </c>
      <c r="H24" s="46">
        <v>517.4</v>
      </c>
      <c r="I24" s="21">
        <f>(F24-H24)/H24</f>
        <v>-2.8991109393119444E-2</v>
      </c>
    </row>
    <row r="25" spans="1:9" ht="16.5" x14ac:dyDescent="0.3">
      <c r="A25" s="37"/>
      <c r="B25" s="34" t="s">
        <v>11</v>
      </c>
      <c r="C25" s="15" t="s">
        <v>91</v>
      </c>
      <c r="D25" s="13" t="s">
        <v>81</v>
      </c>
      <c r="E25" s="46">
        <v>398.71937500000001</v>
      </c>
      <c r="F25" s="46">
        <v>406.45000000000005</v>
      </c>
      <c r="G25" s="21">
        <f>(F25-E25)/E25</f>
        <v>1.9388636431324741E-2</v>
      </c>
      <c r="H25" s="46">
        <v>409.4</v>
      </c>
      <c r="I25" s="21">
        <f>(F25-H25)/H25</f>
        <v>-7.2056668295064292E-3</v>
      </c>
    </row>
    <row r="26" spans="1:9" ht="16.5" x14ac:dyDescent="0.3">
      <c r="A26" s="37"/>
      <c r="B26" s="34" t="s">
        <v>19</v>
      </c>
      <c r="C26" s="15" t="s">
        <v>99</v>
      </c>
      <c r="D26" s="13" t="s">
        <v>161</v>
      </c>
      <c r="E26" s="46">
        <v>846.55824999999993</v>
      </c>
      <c r="F26" s="46">
        <v>1273</v>
      </c>
      <c r="G26" s="21">
        <f>(F26-E26)/E26</f>
        <v>0.50373586223984013</v>
      </c>
      <c r="H26" s="46">
        <v>1253.5</v>
      </c>
      <c r="I26" s="21">
        <f>(F26-H26)/H26</f>
        <v>1.5556441962504986E-2</v>
      </c>
    </row>
    <row r="27" spans="1:9" ht="16.5" x14ac:dyDescent="0.3">
      <c r="A27" s="37"/>
      <c r="B27" s="34" t="s">
        <v>9</v>
      </c>
      <c r="C27" s="15" t="s">
        <v>88</v>
      </c>
      <c r="D27" s="13" t="s">
        <v>161</v>
      </c>
      <c r="E27" s="46">
        <v>1639.6857500000001</v>
      </c>
      <c r="F27" s="46">
        <v>1590.1999999999998</v>
      </c>
      <c r="G27" s="21">
        <f>(F27-E27)/E27</f>
        <v>-3.0180020775322513E-2</v>
      </c>
      <c r="H27" s="46">
        <v>1561.45</v>
      </c>
      <c r="I27" s="21">
        <f>(F27-H27)/H27</f>
        <v>1.8412373114732955E-2</v>
      </c>
    </row>
    <row r="28" spans="1:9" ht="16.5" x14ac:dyDescent="0.3">
      <c r="A28" s="37"/>
      <c r="B28" s="34" t="s">
        <v>7</v>
      </c>
      <c r="C28" s="15" t="s">
        <v>87</v>
      </c>
      <c r="D28" s="13" t="s">
        <v>161</v>
      </c>
      <c r="E28" s="46">
        <v>678.875</v>
      </c>
      <c r="F28" s="46">
        <v>998.5</v>
      </c>
      <c r="G28" s="21">
        <f>(F28-E28)/E28</f>
        <v>0.47081568771865218</v>
      </c>
      <c r="H28" s="46">
        <v>951</v>
      </c>
      <c r="I28" s="21">
        <f>(F28-H28)/H28</f>
        <v>4.9947423764458466E-2</v>
      </c>
    </row>
    <row r="29" spans="1:9" ht="17.25" thickBot="1" x14ac:dyDescent="0.35">
      <c r="A29" s="38"/>
      <c r="B29" s="34" t="s">
        <v>10</v>
      </c>
      <c r="C29" s="15" t="s">
        <v>90</v>
      </c>
      <c r="D29" s="13" t="s">
        <v>161</v>
      </c>
      <c r="E29" s="46">
        <v>1220.0625</v>
      </c>
      <c r="F29" s="46">
        <v>1264.4000000000001</v>
      </c>
      <c r="G29" s="21">
        <f>(F29-E29)/E29</f>
        <v>3.6340351416423416E-2</v>
      </c>
      <c r="H29" s="46">
        <v>1202.3499999999999</v>
      </c>
      <c r="I29" s="21">
        <f>(F29-H29)/H29</f>
        <v>5.1607269098016537E-2</v>
      </c>
    </row>
    <row r="30" spans="1:9" ht="16.5" x14ac:dyDescent="0.3">
      <c r="A30" s="33"/>
      <c r="B30" s="34" t="s">
        <v>4</v>
      </c>
      <c r="C30" s="15" t="s">
        <v>84</v>
      </c>
      <c r="D30" s="13" t="s">
        <v>161</v>
      </c>
      <c r="E30" s="46">
        <v>1621.0374999999999</v>
      </c>
      <c r="F30" s="46">
        <v>2081.9</v>
      </c>
      <c r="G30" s="21">
        <f>(F30-E30)/E30</f>
        <v>0.28430094923775684</v>
      </c>
      <c r="H30" s="46">
        <v>1943.1999999999998</v>
      </c>
      <c r="I30" s="21">
        <f>(F30-H30)/H30</f>
        <v>7.1377109921778661E-2</v>
      </c>
    </row>
    <row r="31" spans="1:9" ht="17.25" thickBot="1" x14ac:dyDescent="0.35">
      <c r="A31" s="38"/>
      <c r="B31" s="36" t="s">
        <v>18</v>
      </c>
      <c r="C31" s="16" t="s">
        <v>98</v>
      </c>
      <c r="D31" s="12" t="s">
        <v>83</v>
      </c>
      <c r="E31" s="49">
        <v>1531.1937499999999</v>
      </c>
      <c r="F31" s="49">
        <v>1386.2083333333335</v>
      </c>
      <c r="G31" s="23">
        <f>(F31-E31)/E31</f>
        <v>-9.468783207002146E-2</v>
      </c>
      <c r="H31" s="49">
        <v>1269.9916666666666</v>
      </c>
      <c r="I31" s="23">
        <f>(F31-H31)/H31</f>
        <v>9.1509786809624946E-2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22933.220779761901</v>
      </c>
      <c r="F32" s="107">
        <f>SUM(F16:F31)</f>
        <v>23788.216333333337</v>
      </c>
      <c r="G32" s="108">
        <f t="shared" ref="G32" si="0">(F32-E32)/E32</f>
        <v>3.7281965833859336E-2</v>
      </c>
      <c r="H32" s="107">
        <f>SUM(H16:H31)</f>
        <v>24519.063888888886</v>
      </c>
      <c r="I32" s="111">
        <f t="shared" ref="I32" si="1">(F32-H32)/H32</f>
        <v>-2.9807318862884534E-2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2445.8270000000002</v>
      </c>
      <c r="F34" s="54">
        <v>2352.0169999999998</v>
      </c>
      <c r="G34" s="21">
        <f>(F34-E34)/E34</f>
        <v>-3.8355124871873765E-2</v>
      </c>
      <c r="H34" s="54">
        <v>2385.8000000000002</v>
      </c>
      <c r="I34" s="21">
        <f>(F34-H34)/H34</f>
        <v>-1.4160030178556608E-2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1247.5835</v>
      </c>
      <c r="F35" s="46">
        <v>1749.375</v>
      </c>
      <c r="G35" s="21">
        <f>(F35-E35)/E35</f>
        <v>0.40221075382930288</v>
      </c>
      <c r="H35" s="46">
        <v>1735.35</v>
      </c>
      <c r="I35" s="21">
        <f>(F35-H35)/H35</f>
        <v>8.0819431238655561E-3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2494.9832500000002</v>
      </c>
      <c r="F36" s="46">
        <v>2216.567</v>
      </c>
      <c r="G36" s="21">
        <f>(F36-E36)/E36</f>
        <v>-0.11159042851289691</v>
      </c>
      <c r="H36" s="46">
        <v>2166</v>
      </c>
      <c r="I36" s="21">
        <f>(F36-H36)/H36</f>
        <v>2.3345798707294557E-2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1290.2750000000001</v>
      </c>
      <c r="F37" s="46">
        <v>1042.2</v>
      </c>
      <c r="G37" s="21">
        <f>(F37-E37)/E37</f>
        <v>-0.19226521477979502</v>
      </c>
      <c r="H37" s="46">
        <v>993.5</v>
      </c>
      <c r="I37" s="21">
        <f>(F37-H37)/H37</f>
        <v>4.9018621036738846E-2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1631.50225</v>
      </c>
      <c r="F38" s="49">
        <v>1513.9580000000001</v>
      </c>
      <c r="G38" s="23">
        <f>(F38-E38)/E38</f>
        <v>-7.2046636772949549E-2</v>
      </c>
      <c r="H38" s="49">
        <v>1343.6875</v>
      </c>
      <c r="I38" s="23">
        <f>(F38-H38)/H38</f>
        <v>0.12671882413135502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9110.1710000000003</v>
      </c>
      <c r="F39" s="109">
        <f>SUM(F34:F38)</f>
        <v>8874.1170000000002</v>
      </c>
      <c r="G39" s="110">
        <f t="shared" ref="G39" si="2">(F39-E39)/E39</f>
        <v>-2.5911039430544177E-2</v>
      </c>
      <c r="H39" s="109">
        <f>SUM(H34:H38)</f>
        <v>8624.3374999999996</v>
      </c>
      <c r="I39" s="111">
        <f t="shared" ref="I39" si="3">(F39-H39)/H39</f>
        <v>2.8962166659178234E-2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33</v>
      </c>
      <c r="C41" s="15" t="s">
        <v>107</v>
      </c>
      <c r="D41" s="20" t="s">
        <v>161</v>
      </c>
      <c r="E41" s="46">
        <v>10068</v>
      </c>
      <c r="F41" s="46">
        <v>10960.375</v>
      </c>
      <c r="G41" s="21">
        <f>(F41-E41)/E41</f>
        <v>8.8634783472387763E-2</v>
      </c>
      <c r="H41" s="46">
        <v>11216.625</v>
      </c>
      <c r="I41" s="21">
        <f>(F41-H41)/H41</f>
        <v>-2.2845552918101478E-2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26452.725083333331</v>
      </c>
      <c r="F42" s="46">
        <v>26201.077777777777</v>
      </c>
      <c r="G42" s="21">
        <f>(F42-E42)/E42</f>
        <v>-9.5130957117951515E-3</v>
      </c>
      <c r="H42" s="46">
        <v>26701.077777777777</v>
      </c>
      <c r="I42" s="21">
        <f>(F42-H42)/H42</f>
        <v>-1.8725835869296995E-2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5778.2</v>
      </c>
      <c r="F43" s="57">
        <v>5530</v>
      </c>
      <c r="G43" s="21">
        <f>(F43-E43)/E43</f>
        <v>-4.2954553321103428E-2</v>
      </c>
      <c r="H43" s="57">
        <v>5540</v>
      </c>
      <c r="I43" s="21">
        <f>(F43-H43)/H43</f>
        <v>-1.8050541516245488E-3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9968.5714285714294</v>
      </c>
      <c r="F44" s="47">
        <v>9966</v>
      </c>
      <c r="G44" s="21">
        <f>(F44-E44)/E44</f>
        <v>-2.5795356835777382E-4</v>
      </c>
      <c r="H44" s="47">
        <v>9966.6666666666661</v>
      </c>
      <c r="I44" s="21">
        <f>(F44-H44)/H44</f>
        <v>-6.6889632106962573E-5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12135.416666666666</v>
      </c>
      <c r="F45" s="47">
        <v>12757.5</v>
      </c>
      <c r="G45" s="21">
        <f>(F45-E45)/E45</f>
        <v>5.1261802575107346E-2</v>
      </c>
      <c r="H45" s="47">
        <v>12757.5</v>
      </c>
      <c r="I45" s="21">
        <f>(F45-H45)/H45</f>
        <v>0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15113.193055555555</v>
      </c>
      <c r="F46" s="50">
        <v>15615.966666666667</v>
      </c>
      <c r="G46" s="31">
        <f>(F46-E46)/E46</f>
        <v>3.3267199675338886E-2</v>
      </c>
      <c r="H46" s="50">
        <v>15546.522222222222</v>
      </c>
      <c r="I46" s="31">
        <f>(F46-H46)/H46</f>
        <v>4.4668796951372993E-3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79516.106234126972</v>
      </c>
      <c r="F47" s="86">
        <f>SUM(F41:F46)</f>
        <v>81030.919444444444</v>
      </c>
      <c r="G47" s="110">
        <f t="shared" ref="G47" si="4">(F47-E47)/E47</f>
        <v>1.9050394719495708E-2</v>
      </c>
      <c r="H47" s="109">
        <f>SUM(H41:H46)</f>
        <v>81728.391666666663</v>
      </c>
      <c r="I47" s="111">
        <f t="shared" ref="I47" si="5">(F47-H47)/H47</f>
        <v>-8.5340260342684146E-3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46</v>
      </c>
      <c r="C49" s="15" t="s">
        <v>111</v>
      </c>
      <c r="D49" s="20" t="s">
        <v>110</v>
      </c>
      <c r="E49" s="43">
        <v>6035.1111111111113</v>
      </c>
      <c r="F49" s="43">
        <v>6035.333333333333</v>
      </c>
      <c r="G49" s="21">
        <f>(F49-E49)/E49</f>
        <v>3.6821562707037567E-5</v>
      </c>
      <c r="H49" s="43">
        <v>6035.333333333333</v>
      </c>
      <c r="I49" s="21">
        <f>(F49-H49)/H49</f>
        <v>0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19273.75</v>
      </c>
      <c r="F50" s="47">
        <v>19026.428571428572</v>
      </c>
      <c r="G50" s="21">
        <f>(F50-E50)/E50</f>
        <v>-1.2832034688186136E-2</v>
      </c>
      <c r="H50" s="47">
        <v>19026.428571428572</v>
      </c>
      <c r="I50" s="21">
        <f>(F50-H50)/H50</f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19342.448642857144</v>
      </c>
      <c r="F51" s="47">
        <v>19130.892749999999</v>
      </c>
      <c r="G51" s="21">
        <f>(F51-E51)/E51</f>
        <v>-1.093738940520691E-2</v>
      </c>
      <c r="H51" s="47">
        <v>19130.892749999999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2220.8928571428569</v>
      </c>
      <c r="F52" s="47">
        <v>2267.8571428571427</v>
      </c>
      <c r="G52" s="21">
        <f>(F52-E52)/E52</f>
        <v>2.1146578756934983E-2</v>
      </c>
      <c r="H52" s="47">
        <v>2267.8571428571427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24625.833333333332</v>
      </c>
      <c r="F53" s="47">
        <v>27486</v>
      </c>
      <c r="G53" s="21">
        <f>(F53-E53)/E53</f>
        <v>0.11614496971337693</v>
      </c>
      <c r="H53" s="47">
        <v>27486</v>
      </c>
      <c r="I53" s="21">
        <f>(F53-H53)/H53</f>
        <v>0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5502.0833333333339</v>
      </c>
      <c r="F54" s="50">
        <v>6590.333333333333</v>
      </c>
      <c r="G54" s="31">
        <f>(F54-E54)/E54</f>
        <v>0.19778871639530463</v>
      </c>
      <c r="H54" s="50">
        <v>6570.333333333333</v>
      </c>
      <c r="I54" s="31">
        <f>(F54-H54)/H54</f>
        <v>3.0439855918015322E-3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77000.119277777761</v>
      </c>
      <c r="F55" s="86">
        <f>SUM(F49:F54)</f>
        <v>80536.845130952381</v>
      </c>
      <c r="G55" s="110">
        <f t="shared" ref="G55" si="6">(F55-E55)/E55</f>
        <v>4.593143343604298E-2</v>
      </c>
      <c r="H55" s="86">
        <f>SUM(H49:H54)</f>
        <v>80516.845130952381</v>
      </c>
      <c r="I55" s="111">
        <f t="shared" ref="I55" si="7">(F55-H55)/H55</f>
        <v>2.4839522670656129E-4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54</v>
      </c>
      <c r="C57" s="19" t="s">
        <v>121</v>
      </c>
      <c r="D57" s="20" t="s">
        <v>120</v>
      </c>
      <c r="E57" s="43">
        <v>5130.46875</v>
      </c>
      <c r="F57" s="66">
        <v>5081.125</v>
      </c>
      <c r="G57" s="22">
        <f>(F57-E57)/E57</f>
        <v>-9.6177858991929339E-3</v>
      </c>
      <c r="H57" s="66">
        <v>5125</v>
      </c>
      <c r="I57" s="22">
        <f>(F57-H57)/H57</f>
        <v>-8.5609756097560982E-3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3625</v>
      </c>
      <c r="F58" s="70">
        <v>3750</v>
      </c>
      <c r="G58" s="21">
        <f>(F58-E58)/E58</f>
        <v>3.4482758620689655E-2</v>
      </c>
      <c r="H58" s="70">
        <v>3750</v>
      </c>
      <c r="I58" s="21">
        <f>(F58-H58)/H58</f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3948</v>
      </c>
      <c r="F59" s="70">
        <v>3606.1428571428573</v>
      </c>
      <c r="G59" s="21">
        <f>(F59-E59)/E59</f>
        <v>-8.6589955130988522E-2</v>
      </c>
      <c r="H59" s="70">
        <v>3606.1428571428573</v>
      </c>
      <c r="I59" s="21">
        <f>(F59-H59)/H59</f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2047.5</v>
      </c>
      <c r="F60" s="70">
        <v>2881.25</v>
      </c>
      <c r="G60" s="21">
        <f>(F60-E60)/E60</f>
        <v>0.4072039072039072</v>
      </c>
      <c r="H60" s="70">
        <v>2881.25</v>
      </c>
      <c r="I60" s="21">
        <f>(F60-H60)/H60</f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2078.4375</v>
      </c>
      <c r="F61" s="105">
        <v>2026</v>
      </c>
      <c r="G61" s="21">
        <f>(F61-E61)/E61</f>
        <v>-2.5229288828747556E-2</v>
      </c>
      <c r="H61" s="105">
        <v>2026</v>
      </c>
      <c r="I61" s="21">
        <f>(F61-H61)/H61</f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4451.208333333333</v>
      </c>
      <c r="F62" s="50">
        <v>4105.333333333333</v>
      </c>
      <c r="G62" s="29">
        <f>(F62-E62)/E62</f>
        <v>-7.7703619803611387E-2</v>
      </c>
      <c r="H62" s="50">
        <v>4105.333333333333</v>
      </c>
      <c r="I62" s="29">
        <f>(F62-H62)/H62</f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4930</v>
      </c>
      <c r="F63" s="68">
        <v>4829.5</v>
      </c>
      <c r="G63" s="21">
        <f>(F63-E63)/E63</f>
        <v>-2.0385395537525355E-2</v>
      </c>
      <c r="H63" s="68">
        <v>4829.5</v>
      </c>
      <c r="I63" s="21">
        <f>(F63-H63)/H63</f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20089.84375</v>
      </c>
      <c r="F64" s="70">
        <v>20963.75</v>
      </c>
      <c r="G64" s="21">
        <f>(F64-E64)/E64</f>
        <v>4.3499902780478321E-2</v>
      </c>
      <c r="H64" s="70">
        <v>20963.75</v>
      </c>
      <c r="I64" s="21">
        <f>(F64-H64)/H64</f>
        <v>0</v>
      </c>
    </row>
    <row r="65" spans="1:9" ht="16.5" customHeight="1" thickBot="1" x14ac:dyDescent="0.35">
      <c r="A65" s="119"/>
      <c r="B65" s="100" t="s">
        <v>41</v>
      </c>
      <c r="C65" s="16" t="s">
        <v>118</v>
      </c>
      <c r="D65" s="12" t="s">
        <v>114</v>
      </c>
      <c r="E65" s="50">
        <v>5500</v>
      </c>
      <c r="F65" s="73">
        <v>4650</v>
      </c>
      <c r="G65" s="29">
        <f>(F65-E65)/E65</f>
        <v>-0.15454545454545454</v>
      </c>
      <c r="H65" s="73">
        <v>4582.5</v>
      </c>
      <c r="I65" s="29">
        <f>(F65-H65)/H65</f>
        <v>1.4729950900163666E-2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51800.458333333328</v>
      </c>
      <c r="F66" s="106">
        <f>SUM(F57:F65)</f>
        <v>51893.101190476184</v>
      </c>
      <c r="G66" s="108">
        <f t="shared" ref="G66" si="8">(F66-E66)/E66</f>
        <v>1.7884563211140521E-3</v>
      </c>
      <c r="H66" s="106">
        <f>SUM(H57:H65)</f>
        <v>51869.476190476184</v>
      </c>
      <c r="I66" s="111">
        <f t="shared" ref="I66" si="9">(F66-H66)/H66</f>
        <v>4.5547018661310125E-4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3438.6547619047619</v>
      </c>
      <c r="F68" s="54">
        <v>3156.6666666666665</v>
      </c>
      <c r="G68" s="21">
        <f>(F68-E68)/E68</f>
        <v>-8.2005352314547197E-2</v>
      </c>
      <c r="H68" s="54">
        <v>3387.5</v>
      </c>
      <c r="I68" s="21">
        <f>(F68-H68)/H68</f>
        <v>-6.8142681426814317E-2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46491.857142857145</v>
      </c>
      <c r="G69" s="21">
        <f>(F69-E69)/E69</f>
        <v>-1.1791873639030538E-2</v>
      </c>
      <c r="H69" s="46">
        <v>46491.857142857145</v>
      </c>
      <c r="I69" s="21">
        <f>(F69-H69)/H69</f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12748.75</v>
      </c>
      <c r="F70" s="46">
        <v>10958.333333333334</v>
      </c>
      <c r="G70" s="21">
        <f>(F70-E70)/E70</f>
        <v>-0.14043860509200243</v>
      </c>
      <c r="H70" s="46">
        <v>10958.333333333334</v>
      </c>
      <c r="I70" s="21">
        <f>(F70-H70)/H70</f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7471.9111111111115</v>
      </c>
      <c r="F71" s="46">
        <v>7639</v>
      </c>
      <c r="G71" s="21">
        <f>(F71-E71)/E71</f>
        <v>2.2362269358426768E-2</v>
      </c>
      <c r="H71" s="46">
        <v>7639</v>
      </c>
      <c r="I71" s="21">
        <f>(F71-H71)/H71</f>
        <v>0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3852.5111111111109</v>
      </c>
      <c r="F72" s="46">
        <v>3714</v>
      </c>
      <c r="G72" s="21">
        <f>(F72-E72)/E72</f>
        <v>-3.595346181134379E-2</v>
      </c>
      <c r="H72" s="46">
        <v>3695</v>
      </c>
      <c r="I72" s="21">
        <f>(F72-H72)/H72</f>
        <v>5.142083897158322E-3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6487.75</v>
      </c>
      <c r="F73" s="58">
        <v>6409</v>
      </c>
      <c r="G73" s="31">
        <f>(F73-E73)/E73</f>
        <v>-1.2138260567993527E-2</v>
      </c>
      <c r="H73" s="58">
        <v>6354</v>
      </c>
      <c r="I73" s="31">
        <f>(F73-H73)/H73</f>
        <v>8.6559647466163039E-3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81046.201984126994</v>
      </c>
      <c r="F74" s="86">
        <f>SUM(F68:F73)</f>
        <v>78368.857142857145</v>
      </c>
      <c r="G74" s="110">
        <f t="shared" ref="G74" si="10">(F74-E74)/E74</f>
        <v>-3.3034797136998605E-2</v>
      </c>
      <c r="H74" s="86">
        <f>SUM(H68:H73)</f>
        <v>78525.690476190473</v>
      </c>
      <c r="I74" s="111">
        <f t="shared" ref="I74" si="11">(F74-H74)/H74</f>
        <v>-1.9972232320692733E-3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1684.6833333333334</v>
      </c>
      <c r="F76" s="43">
        <v>1539</v>
      </c>
      <c r="G76" s="21">
        <f>(F76-E76)/E76</f>
        <v>-8.6475203054975747E-2</v>
      </c>
      <c r="H76" s="43">
        <v>1614.5</v>
      </c>
      <c r="I76" s="21">
        <f>(F76-H76)/H76</f>
        <v>-4.6763703933106228E-2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3655.85</v>
      </c>
      <c r="F77" s="47">
        <v>3670</v>
      </c>
      <c r="G77" s="21">
        <f>(F77-E77)/E77</f>
        <v>3.8705089103765449E-3</v>
      </c>
      <c r="H77" s="47">
        <v>3670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2727.6111111111113</v>
      </c>
      <c r="F78" s="47">
        <v>2740.375</v>
      </c>
      <c r="G78" s="21">
        <f>(F78-E78)/E78</f>
        <v>4.679511986475678E-3</v>
      </c>
      <c r="H78" s="47">
        <v>2740.375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2039.375</v>
      </c>
      <c r="F79" s="47">
        <v>2262.875</v>
      </c>
      <c r="G79" s="21">
        <f>(F79-E79)/E79</f>
        <v>0.10959239963224027</v>
      </c>
      <c r="H79" s="47">
        <v>2262.875</v>
      </c>
      <c r="I79" s="21">
        <f>(F79-H79)/H79</f>
        <v>0</v>
      </c>
    </row>
    <row r="80" spans="1:9" ht="16.5" customHeight="1" thickBot="1" x14ac:dyDescent="0.35">
      <c r="A80" s="38"/>
      <c r="B80" s="34" t="s">
        <v>69</v>
      </c>
      <c r="C80" s="15" t="s">
        <v>140</v>
      </c>
      <c r="D80" s="12" t="s">
        <v>136</v>
      </c>
      <c r="E80" s="50">
        <v>1320</v>
      </c>
      <c r="F80" s="50">
        <v>1311.875</v>
      </c>
      <c r="G80" s="21">
        <f>(F80-E80)/E80</f>
        <v>-6.15530303030303E-3</v>
      </c>
      <c r="H80" s="50">
        <v>1310</v>
      </c>
      <c r="I80" s="21">
        <f>(F80-H80)/H80</f>
        <v>1.4312977099236641E-3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11427.519444444444</v>
      </c>
      <c r="F81" s="86">
        <f>SUM(F76:F80)</f>
        <v>11524.125</v>
      </c>
      <c r="G81" s="110">
        <f t="shared" ref="G81" si="12">(F81-E81)/E81</f>
        <v>8.4537642683706997E-3</v>
      </c>
      <c r="H81" s="86">
        <f>SUM(H76:H80)</f>
        <v>11597.75</v>
      </c>
      <c r="I81" s="111">
        <f t="shared" ref="I81" si="13">(F81-H81)/H81</f>
        <v>-6.3482140932508459E-3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1456.6666666666667</v>
      </c>
      <c r="G83" s="22">
        <f>(F83-E83)/E83</f>
        <v>-6.6569248254585607E-3</v>
      </c>
      <c r="H83" s="43">
        <v>1456.6666666666667</v>
      </c>
      <c r="I83" s="22">
        <f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1433.6666666666667</v>
      </c>
      <c r="F84" s="32">
        <v>1196.6666666666667</v>
      </c>
      <c r="G84" s="21">
        <f>(F84-E84)/E84</f>
        <v>-0.1653103929318763</v>
      </c>
      <c r="H84" s="32">
        <v>1196.6666666666667</v>
      </c>
      <c r="I84" s="21">
        <f>(F84-H84)/H84</f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823.94444444444446</v>
      </c>
      <c r="F85" s="47">
        <v>880.375</v>
      </c>
      <c r="G85" s="21">
        <f>(F85-E85)/E85</f>
        <v>6.8488301530577833E-2</v>
      </c>
      <c r="H85" s="47">
        <v>880.375</v>
      </c>
      <c r="I85" s="21">
        <f>(F85-H85)/H85</f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1492.4250000000002</v>
      </c>
      <c r="F86" s="47">
        <v>1501.8</v>
      </c>
      <c r="G86" s="21">
        <f>(F86-E86)/E86</f>
        <v>6.2817226996329939E-3</v>
      </c>
      <c r="H86" s="47">
        <v>1501.8</v>
      </c>
      <c r="I86" s="21">
        <f>(F86-H86)/H86</f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8375</v>
      </c>
      <c r="F87" s="61">
        <v>8830</v>
      </c>
      <c r="G87" s="21">
        <f>(F87-E87)/E87</f>
        <v>5.4328358208955221E-2</v>
      </c>
      <c r="H87" s="61">
        <v>8830</v>
      </c>
      <c r="I87" s="21">
        <f>(F87-H87)/H87</f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1931.8222222222221</v>
      </c>
      <c r="F88" s="61">
        <v>1940.3</v>
      </c>
      <c r="G88" s="21">
        <f>(F88-E88)/E88</f>
        <v>4.3884875534901339E-3</v>
      </c>
      <c r="H88" s="61">
        <v>1937.8</v>
      </c>
      <c r="I88" s="21">
        <f>(F88-H88)/H88</f>
        <v>1.2901228196924347E-3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3980.45</v>
      </c>
      <c r="F89" s="50">
        <v>3939.3</v>
      </c>
      <c r="G89" s="23">
        <f>(F89-E89)/E89</f>
        <v>-1.0338027107487756E-2</v>
      </c>
      <c r="H89" s="50">
        <v>3919.3</v>
      </c>
      <c r="I89" s="23">
        <f>(F89-H89)/H89</f>
        <v>5.1029520577654175E-3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19503.736904761907</v>
      </c>
      <c r="F90" s="86">
        <f>SUM(F83:F89)</f>
        <v>19745.108333333334</v>
      </c>
      <c r="G90" s="120">
        <f t="shared" ref="G90:G91" si="14">(F90-E90)/E90</f>
        <v>1.2375650356137398E-2</v>
      </c>
      <c r="H90" s="86">
        <f>SUM(H83:H89)</f>
        <v>19722.608333333334</v>
      </c>
      <c r="I90" s="111">
        <f t="shared" ref="I90" si="15">(F90-H90)/H90</f>
        <v>1.1408227360055908E-3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352337.53395833331</v>
      </c>
      <c r="F91" s="106">
        <f>SUM(F32,F39,F47,F55,F66,F74,F81,F90)</f>
        <v>355761.2895753968</v>
      </c>
      <c r="G91" s="108">
        <f t="shared" si="14"/>
        <v>9.7172605444538832E-3</v>
      </c>
      <c r="H91" s="106">
        <f>SUM(H32,H39,H47,H55,H66,H74,H81,H90)</f>
        <v>357104.16318650794</v>
      </c>
      <c r="I91" s="121">
        <f>(F91-H91)/H91</f>
        <v>-3.7604535302204842E-3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1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25" customWidth="1"/>
    <col min="4" max="4" width="12.125" customWidth="1"/>
    <col min="5" max="5" width="11.62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1750</v>
      </c>
      <c r="E16" s="135">
        <v>2500</v>
      </c>
      <c r="F16" s="135">
        <v>2625</v>
      </c>
      <c r="G16" s="135">
        <v>2250</v>
      </c>
      <c r="H16" s="136">
        <v>2000</v>
      </c>
      <c r="I16" s="83">
        <v>2225</v>
      </c>
    </row>
    <row r="17" spans="1:9" ht="16.5" x14ac:dyDescent="0.3">
      <c r="A17" s="92"/>
      <c r="B17" s="141" t="s">
        <v>5</v>
      </c>
      <c r="C17" s="15" t="s">
        <v>164</v>
      </c>
      <c r="D17" s="93">
        <v>1375</v>
      </c>
      <c r="E17" s="93">
        <v>1500</v>
      </c>
      <c r="F17" s="93">
        <v>2000</v>
      </c>
      <c r="G17" s="93">
        <v>1000</v>
      </c>
      <c r="H17" s="32">
        <v>1500</v>
      </c>
      <c r="I17" s="83">
        <v>1475</v>
      </c>
    </row>
    <row r="18" spans="1:9" ht="16.5" x14ac:dyDescent="0.3">
      <c r="A18" s="92"/>
      <c r="B18" s="141" t="s">
        <v>6</v>
      </c>
      <c r="C18" s="15" t="s">
        <v>165</v>
      </c>
      <c r="D18" s="93">
        <v>1833.33</v>
      </c>
      <c r="E18" s="93">
        <v>3000</v>
      </c>
      <c r="F18" s="93">
        <v>1000</v>
      </c>
      <c r="G18" s="93">
        <v>3000</v>
      </c>
      <c r="H18" s="32">
        <v>2166</v>
      </c>
      <c r="I18" s="83">
        <v>2199.866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750</v>
      </c>
      <c r="F19" s="93">
        <v>1000</v>
      </c>
      <c r="G19" s="93">
        <v>1250</v>
      </c>
      <c r="H19" s="32">
        <v>1166</v>
      </c>
      <c r="I19" s="83">
        <v>1033.2</v>
      </c>
    </row>
    <row r="20" spans="1:9" ht="16.5" x14ac:dyDescent="0.3">
      <c r="A20" s="92"/>
      <c r="B20" s="141" t="s">
        <v>8</v>
      </c>
      <c r="C20" s="15" t="s">
        <v>167</v>
      </c>
      <c r="D20" s="93">
        <v>5000</v>
      </c>
      <c r="E20" s="93">
        <v>6000</v>
      </c>
      <c r="F20" s="93">
        <v>6500</v>
      </c>
      <c r="G20" s="93">
        <v>6000</v>
      </c>
      <c r="H20" s="32">
        <v>5333</v>
      </c>
      <c r="I20" s="83">
        <v>5766.6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2000</v>
      </c>
      <c r="F21" s="93">
        <v>1375</v>
      </c>
      <c r="G21" s="93">
        <v>1500</v>
      </c>
      <c r="H21" s="32">
        <v>1333</v>
      </c>
      <c r="I21" s="83">
        <v>1541.6</v>
      </c>
    </row>
    <row r="22" spans="1:9" ht="16.5" x14ac:dyDescent="0.3">
      <c r="A22" s="92"/>
      <c r="B22" s="141" t="s">
        <v>10</v>
      </c>
      <c r="C22" s="15" t="s">
        <v>169</v>
      </c>
      <c r="D22" s="93">
        <v>1000</v>
      </c>
      <c r="E22" s="93">
        <v>1500</v>
      </c>
      <c r="F22" s="93">
        <v>1000</v>
      </c>
      <c r="G22" s="93">
        <v>1000</v>
      </c>
      <c r="H22" s="32">
        <v>1000</v>
      </c>
      <c r="I22" s="83">
        <v>1100</v>
      </c>
    </row>
    <row r="23" spans="1:9" ht="16.5" x14ac:dyDescent="0.3">
      <c r="A23" s="92"/>
      <c r="B23" s="141" t="s">
        <v>11</v>
      </c>
      <c r="C23" s="15" t="s">
        <v>170</v>
      </c>
      <c r="D23" s="93">
        <v>300</v>
      </c>
      <c r="E23" s="93">
        <v>350</v>
      </c>
      <c r="F23" s="93">
        <v>250</v>
      </c>
      <c r="G23" s="93">
        <v>500</v>
      </c>
      <c r="H23" s="32">
        <v>383</v>
      </c>
      <c r="I23" s="83">
        <v>356.6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375</v>
      </c>
      <c r="E25" s="93">
        <v>350</v>
      </c>
      <c r="F25" s="93">
        <v>500</v>
      </c>
      <c r="G25" s="93">
        <v>500</v>
      </c>
      <c r="H25" s="32">
        <v>500</v>
      </c>
      <c r="I25" s="83">
        <v>445</v>
      </c>
    </row>
    <row r="26" spans="1:9" ht="16.5" x14ac:dyDescent="0.3">
      <c r="A26" s="92"/>
      <c r="B26" s="141" t="s">
        <v>14</v>
      </c>
      <c r="C26" s="15" t="s">
        <v>173</v>
      </c>
      <c r="D26" s="93">
        <v>425</v>
      </c>
      <c r="E26" s="93">
        <v>350</v>
      </c>
      <c r="F26" s="93">
        <v>500</v>
      </c>
      <c r="G26" s="93">
        <v>500</v>
      </c>
      <c r="H26" s="32">
        <v>500</v>
      </c>
      <c r="I26" s="83">
        <v>455</v>
      </c>
    </row>
    <row r="27" spans="1:9" ht="16.5" x14ac:dyDescent="0.3">
      <c r="A27" s="92"/>
      <c r="B27" s="141" t="s">
        <v>15</v>
      </c>
      <c r="C27" s="15" t="s">
        <v>174</v>
      </c>
      <c r="D27" s="93">
        <v>1250</v>
      </c>
      <c r="E27" s="93">
        <v>1000</v>
      </c>
      <c r="F27" s="93">
        <v>1125</v>
      </c>
      <c r="G27" s="93">
        <v>1750</v>
      </c>
      <c r="H27" s="32">
        <v>1333</v>
      </c>
      <c r="I27" s="83">
        <v>1291.5999999999999</v>
      </c>
    </row>
    <row r="28" spans="1:9" ht="16.5" x14ac:dyDescent="0.3">
      <c r="A28" s="92"/>
      <c r="B28" s="141" t="s">
        <v>16</v>
      </c>
      <c r="C28" s="15" t="s">
        <v>175</v>
      </c>
      <c r="D28" s="93">
        <v>350</v>
      </c>
      <c r="E28" s="93">
        <v>500</v>
      </c>
      <c r="F28" s="93">
        <v>500</v>
      </c>
      <c r="G28" s="93">
        <v>500</v>
      </c>
      <c r="H28" s="32">
        <v>500</v>
      </c>
      <c r="I28" s="83">
        <v>470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93">
        <v>1250</v>
      </c>
      <c r="H29" s="32">
        <v>1333</v>
      </c>
      <c r="I29" s="83">
        <v>1270.75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1500</v>
      </c>
      <c r="F30" s="93">
        <v>1125</v>
      </c>
      <c r="G30" s="93">
        <v>1000</v>
      </c>
      <c r="H30" s="32">
        <v>666</v>
      </c>
      <c r="I30" s="83">
        <v>1072.75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1500</v>
      </c>
      <c r="F31" s="49">
        <v>1000</v>
      </c>
      <c r="G31" s="49">
        <v>1375</v>
      </c>
      <c r="H31" s="134">
        <v>1166</v>
      </c>
      <c r="I31" s="85">
        <v>1258.2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1666.67</v>
      </c>
      <c r="E33" s="135">
        <v>3000</v>
      </c>
      <c r="F33" s="135">
        <v>2000</v>
      </c>
      <c r="G33" s="135">
        <v>3000</v>
      </c>
      <c r="H33" s="136">
        <v>1666</v>
      </c>
      <c r="I33" s="83">
        <v>2266.5340000000001</v>
      </c>
    </row>
    <row r="34" spans="1:9" ht="16.5" x14ac:dyDescent="0.3">
      <c r="A34" s="92"/>
      <c r="B34" s="141" t="s">
        <v>27</v>
      </c>
      <c r="C34" s="15" t="s">
        <v>180</v>
      </c>
      <c r="D34" s="93">
        <v>1666.67</v>
      </c>
      <c r="E34" s="93">
        <v>3000</v>
      </c>
      <c r="F34" s="93">
        <v>2000</v>
      </c>
      <c r="G34" s="93">
        <v>3000</v>
      </c>
      <c r="H34" s="32">
        <v>2000</v>
      </c>
      <c r="I34" s="83">
        <v>2333.3339999999998</v>
      </c>
    </row>
    <row r="35" spans="1:9" ht="16.5" x14ac:dyDescent="0.3">
      <c r="A35" s="92"/>
      <c r="B35" s="140" t="s">
        <v>28</v>
      </c>
      <c r="C35" s="15" t="s">
        <v>181</v>
      </c>
      <c r="D35" s="93">
        <v>2000</v>
      </c>
      <c r="E35" s="93">
        <v>1000</v>
      </c>
      <c r="F35" s="93">
        <v>1250</v>
      </c>
      <c r="G35" s="93">
        <v>1750</v>
      </c>
      <c r="H35" s="32">
        <v>2000</v>
      </c>
      <c r="I35" s="83">
        <v>1600</v>
      </c>
    </row>
    <row r="36" spans="1:9" ht="16.5" x14ac:dyDescent="0.3">
      <c r="A36" s="92"/>
      <c r="B36" s="141" t="s">
        <v>29</v>
      </c>
      <c r="C36" s="15" t="s">
        <v>182</v>
      </c>
      <c r="D36" s="93">
        <v>1833.33</v>
      </c>
      <c r="E36" s="93">
        <v>1500</v>
      </c>
      <c r="F36" s="93">
        <v>1000</v>
      </c>
      <c r="G36" s="93">
        <v>2000</v>
      </c>
      <c r="H36" s="32">
        <v>1500</v>
      </c>
      <c r="I36" s="83">
        <v>1566.6659999999999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1000</v>
      </c>
      <c r="E37" s="137">
        <v>1000</v>
      </c>
      <c r="F37" s="137">
        <v>1500</v>
      </c>
      <c r="G37" s="137">
        <v>1000</v>
      </c>
      <c r="H37" s="138">
        <v>553</v>
      </c>
      <c r="I37" s="83">
        <v>1010.6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25000</v>
      </c>
      <c r="G39" s="42">
        <v>20000</v>
      </c>
      <c r="H39" s="136">
        <v>24333</v>
      </c>
      <c r="I39" s="84">
        <v>24266.6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18000</v>
      </c>
      <c r="E40" s="49">
        <v>17000</v>
      </c>
      <c r="F40" s="49">
        <v>15000</v>
      </c>
      <c r="G40" s="49">
        <v>15000</v>
      </c>
      <c r="H40" s="134">
        <v>16333</v>
      </c>
      <c r="I40" s="85">
        <v>16266.6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26-03-2019</vt:lpstr>
      <vt:lpstr>By Order</vt:lpstr>
      <vt:lpstr>All Stores</vt:lpstr>
      <vt:lpstr>'26-03-2019'!Print_Titles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2019-03-29T07:35:05Z</cp:lastPrinted>
  <dcterms:created xsi:type="dcterms:W3CDTF">2010-10-20T06:23:14Z</dcterms:created>
  <dcterms:modified xsi:type="dcterms:W3CDTF">2019-03-29T07:35:14Z</dcterms:modified>
</cp:coreProperties>
</file>