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1-04-2019" sheetId="9" r:id="rId4"/>
    <sheet name="By Order" sheetId="11" r:id="rId5"/>
    <sheet name="All Stores" sheetId="12" r:id="rId6"/>
  </sheets>
  <definedNames>
    <definedName name="_xlnm.Print_Titles" localSheetId="3">'01-04-2019'!$12:$14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9" i="11"/>
  <c r="G89" i="11"/>
  <c r="I87" i="11"/>
  <c r="G87" i="11"/>
  <c r="I86" i="11"/>
  <c r="G86" i="11"/>
  <c r="I85" i="11"/>
  <c r="G85" i="11"/>
  <c r="I84" i="11"/>
  <c r="G84" i="11"/>
  <c r="I83" i="11"/>
  <c r="G83" i="11"/>
  <c r="I76" i="11"/>
  <c r="G76" i="11"/>
  <c r="I79" i="11"/>
  <c r="G79" i="11"/>
  <c r="I78" i="11"/>
  <c r="G78" i="11"/>
  <c r="I77" i="11"/>
  <c r="G77" i="11"/>
  <c r="I80" i="11"/>
  <c r="G80" i="11"/>
  <c r="I72" i="11"/>
  <c r="G72" i="11"/>
  <c r="I73" i="11"/>
  <c r="G73" i="11"/>
  <c r="I71" i="11"/>
  <c r="G71" i="11"/>
  <c r="I68" i="11"/>
  <c r="G68" i="11"/>
  <c r="I70" i="11"/>
  <c r="G70" i="11"/>
  <c r="I69" i="11"/>
  <c r="G69" i="11"/>
  <c r="I59" i="11"/>
  <c r="G59" i="11"/>
  <c r="I60" i="11"/>
  <c r="G60" i="11"/>
  <c r="I58" i="11"/>
  <c r="G58" i="11"/>
  <c r="I57" i="11"/>
  <c r="G57" i="11"/>
  <c r="I65" i="11"/>
  <c r="G65" i="11"/>
  <c r="I64" i="11"/>
  <c r="G64" i="11"/>
  <c r="I63" i="11"/>
  <c r="G63" i="11"/>
  <c r="I62" i="11"/>
  <c r="G62" i="11"/>
  <c r="I61" i="11"/>
  <c r="G61" i="11"/>
  <c r="I52" i="11"/>
  <c r="G52" i="11"/>
  <c r="I51" i="11"/>
  <c r="G51" i="11"/>
  <c r="I53" i="11"/>
  <c r="G53" i="11"/>
  <c r="I50" i="11"/>
  <c r="G50" i="11"/>
  <c r="I49" i="11"/>
  <c r="G49" i="11"/>
  <c r="I54" i="11"/>
  <c r="G54" i="11"/>
  <c r="I44" i="11"/>
  <c r="G44" i="11"/>
  <c r="I45" i="11"/>
  <c r="G45" i="11"/>
  <c r="I46" i="11"/>
  <c r="G46" i="11"/>
  <c r="I41" i="11"/>
  <c r="G41" i="11"/>
  <c r="I42" i="11"/>
  <c r="G42" i="11"/>
  <c r="I43" i="11"/>
  <c r="G43" i="11"/>
  <c r="I34" i="11"/>
  <c r="G34" i="11"/>
  <c r="I36" i="11"/>
  <c r="G36" i="11"/>
  <c r="I38" i="11"/>
  <c r="G38" i="11"/>
  <c r="I35" i="11"/>
  <c r="G35" i="11"/>
  <c r="I37" i="11"/>
  <c r="G37" i="11"/>
  <c r="I23" i="11"/>
  <c r="G23" i="11"/>
  <c r="I20" i="11"/>
  <c r="G20" i="11"/>
  <c r="I29" i="11"/>
  <c r="G29" i="11"/>
  <c r="I30" i="11"/>
  <c r="G30" i="11"/>
  <c r="I31" i="11"/>
  <c r="G31" i="11"/>
  <c r="I26" i="11"/>
  <c r="G26" i="11"/>
  <c r="I19" i="11"/>
  <c r="G19" i="11"/>
  <c r="I28" i="11"/>
  <c r="G28" i="11"/>
  <c r="I24" i="11"/>
  <c r="G24" i="11"/>
  <c r="I22" i="11"/>
  <c r="G22" i="11"/>
  <c r="I21" i="11"/>
  <c r="G21" i="11"/>
  <c r="I17" i="11"/>
  <c r="G17" i="11"/>
  <c r="I25" i="11"/>
  <c r="G25" i="11"/>
  <c r="I18" i="11"/>
  <c r="G18" i="11"/>
  <c r="I27" i="11"/>
  <c r="G27" i="11"/>
  <c r="I16" i="11"/>
  <c r="G16" i="11"/>
  <c r="D40" i="8" l="1"/>
  <c r="E40" i="8" l="1"/>
  <c r="I17" i="5" l="1"/>
  <c r="I15" i="5"/>
  <c r="G19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<sst xmlns="http://schemas.openxmlformats.org/spreadsheetml/2006/main" count="848" uniqueCount="225">
  <si>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</si>
  <si>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</si>
  <si>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</si>
  <si>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</si>
  <si>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</si>
  <si>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</si>
  <si>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</si>
  <si>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</si>
  <si>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</si>
  <si>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</si>
  <si>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</si>
  <si>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</si>
  <si>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</si>
  <si>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</si>
  <si>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</si>
  <si>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</si>
  <si>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</si>
  <si>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</si>
  <si>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</si>
  <si>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</si>
  <si>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</si>
  <si>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</si>
  <si>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</si>
  <si>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</si>
  <si>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</si>
  <si>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</si>
  <si>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</si>
  <si>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</si>
  <si>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</si>
  <si>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</si>
  <si>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</si>
  <si>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</si>
  <si>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</si>
  <si>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</si>
  <si>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</si>
  <si>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</si>
  <si>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</si>
  <si>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</si>
  <si>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</si>
  <si>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</si>
  <si>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</si>
  <si>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</si>
  <si>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</si>
  <si>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</si>
  <si>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</si>
  <si>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</si>
  <si>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</si>
  <si>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</si>
  <si>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</si>
  <si>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</si>
  <si>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</si>
  <si>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</si>
  <si>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</si>
  <si>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</si>
  <si>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</si>
  <si>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</si>
  <si>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</si>
  <si>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</si>
  <si>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</si>
  <si>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</si>
  <si>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</si>
  <si>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</si>
  <si>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</si>
  <si>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</si>
  <si>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</si>
  <si>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</si>
  <si>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</si>
  <si>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</si>
  <si>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</si>
  <si>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</si>
  <si>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</si>
  <si>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</si>
  <si>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</si>
  <si>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</si>
  <si>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</si>
  <si>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</si>
  <si>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</si>
  <si>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</si>
  <si>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</si>
  <si>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</si>
  <si>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</si>
  <si>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</si>
  <si>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</si>
  <si>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</si>
  <si>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</si>
  <si>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</si>
  <si>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</si>
  <si>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</si>
  <si>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</si>
  <si>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</si>
  <si>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</si>
  <si>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</si>
  <si>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</si>
  <si>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</si>
  <si>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</si>
  <si>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</si>
  <si>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</si>
  <si>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</si>
  <si>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</si>
  <si>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</si>
  <si>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</si>
  <si>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</si>
  <si>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</si>
  <si>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</si>
  <si>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</si>
  <si>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</si>
  <si>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</si>
  <si>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</si>
  <si>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</si>
  <si>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</si>
  <si>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</si>
  <si>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</si>
  <si>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</si>
  <si>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</si>
  <si>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</si>
  <si>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</si>
  <si>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</si>
  <si>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</si>
  <si>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</si>
  <si>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</si>
  <si>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</si>
  <si>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</si>
  <si>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</si>
  <si>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</si>
  <si>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</si>
  <si>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</si>
  <si>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</si>
  <si>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</si>
  <si>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</si>
  <si>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</si>
  <si>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</si>
  <si>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</si>
  <si>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</si>
  <si>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</si>
  <si>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</si>
  <si>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</si>
  <si>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</si>
  <si>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</si>
  <si>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</si>
  <si>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</si>
  <si>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</si>
  <si>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</si>
  <si>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</si>
  <si>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</si>
  <si>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</si>
  <si>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</si>
  <si>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</si>
  <si>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</si>
  <si>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</si>
  <si>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</si>
  <si>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</si>
  <si>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</si>
  <si>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</si>
  <si>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</si>
  <si>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</si>
  <si>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</si>
  <si>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</si>
  <si>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</si>
  <si>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</si>
  <si>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</si>
  <si>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</si>
  <si>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</si>
  <si>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</si>
  <si>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</si>
  <si>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</si>
  <si>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</si>
  <si>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</si>
  <si>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</si>
  <si>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</si>
  <si>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</si>
  <si>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</si>
  <si>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</si>
  <si>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</si>
  <si>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</si>
  <si>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</si>
  <si>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</si>
  <si>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</si>
  <si>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</si>
  <si>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</si>
  <si>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</si>
  <si>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</si>
  <si>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</si>
  <si>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</si>
  <si>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</si>
  <si>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</si>
  <si>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</si>
  <si>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</si>
  <si>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</si>
  <si>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</si>
  <si>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</si>
  <si>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</si>
  <si>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</si>
  <si>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</si>
  <si>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</si>
  <si>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</si>
  <si>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</si>
  <si>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</si>
  <si>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</si>
  <si>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</si>
  <si>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</si>
  <si>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</si>
  <si>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</si>
  <si>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</si>
  <si>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</si>
  <si>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</si>
  <si>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</si>
  <si>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</si>
  <si>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</si>
  <si>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</si>
  <si>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</si>
  <si>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</si>
  <si>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</si>
  <si>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</si>
  <si>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</si>
  <si>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</si>
  <si>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</si>
  <si>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</si>
  <si>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26-03-2019 (ل.ل.)</t>
  </si>
  <si>
    <t>معدل أسعار المحلات والملاحم في 26-03-2019 (ل.ل.)</t>
  </si>
  <si>
    <t>المعدل العام للأسعار في 26-03-2019  (ل.ل.)</t>
  </si>
  <si>
    <t>معدل أسعار  السوبرماركات في 01-04-2019 (ل.ل.)</t>
  </si>
  <si>
    <t>معدل الأسعار في نيسان 2018 (ل.ل.)</t>
  </si>
  <si>
    <t>معدل أسعار المحلات والملاحم في 01-04-2019 (ل.ل.)</t>
  </si>
  <si>
    <t xml:space="preserve"> التاريخ 1 نيسان 2019</t>
  </si>
  <si>
    <t>المعدل العام للأسعار في 01-04-2019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</si>
</sst>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221</v>
      </c>
      <c r="F12" s="149" t="s">
        <v>220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1511.1343999999999</v>
      </c>
      <c r="F15" s="43">
        <v>1778.8</v>
      </c>
      <c r="G15" s="45">
        <f t="shared" ref="G15:G30" si="0">(F15-E15)/E15</f>
        <v>0.17712891718962923</v>
      </c>
      <c r="H15" s="43">
        <v>1938.8</v>
      </c>
      <c r="I15" s="45">
        <f>(F15-H15)/H15</f>
        <v>-8.2525273364968024E-2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1736.7506000000001</v>
      </c>
      <c r="F16" s="47">
        <v>1608.7</v>
      </c>
      <c r="G16" s="48">
        <f t="shared" si="0"/>
        <v>-7.37299874835224E-2</v>
      </c>
      <c r="H16" s="47">
        <v>1634.7</v>
      </c>
      <c r="I16" s="44">
        <f t="shared" ref="I16:I30" si="1">(F16-H16)/H16</f>
        <v>-1.5905059032238329E-2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1458.5962</v>
      </c>
      <c r="F17" s="47">
        <v>2143.8000000000002</v>
      </c>
      <c r="G17" s="48">
        <f t="shared" si="0"/>
        <v>0.46976935768789213</v>
      </c>
      <c r="H17" s="47">
        <v>2269.8000000000002</v>
      </c>
      <c r="I17" s="44">
        <f>(F17-H17)/H17</f>
        <v>-5.551149881046788E-2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679.14930000000004</v>
      </c>
      <c r="F18" s="47">
        <v>1029.8</v>
      </c>
      <c r="G18" s="48">
        <f t="shared" si="0"/>
        <v>0.51630871150128532</v>
      </c>
      <c r="H18" s="47">
        <v>963.8</v>
      </c>
      <c r="I18" s="44">
        <f t="shared" si="1"/>
        <v>6.8478937538908491E-2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4189.0738047619043</v>
      </c>
      <c r="F19" s="47">
        <v>6083.333333333333</v>
      </c>
      <c r="G19" s="48">
        <f>(F19-E19)/E19</f>
        <v>0.4521905358693229</v>
      </c>
      <c r="H19" s="47">
        <v>6349</v>
      </c>
      <c r="I19" s="44">
        <f t="shared" si="1"/>
        <v>-4.1843859925447625E-2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1534.0260000000001</v>
      </c>
      <c r="F20" s="47">
        <v>1468.8</v>
      </c>
      <c r="G20" s="48">
        <f t="shared" si="0"/>
        <v>-4.2519487935667392E-2</v>
      </c>
      <c r="H20" s="47">
        <v>1638.8</v>
      </c>
      <c r="I20" s="44">
        <f t="shared" si="1"/>
        <v>-0.1037344398340249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1284.0104000000001</v>
      </c>
      <c r="F21" s="47">
        <v>1303.8</v>
      </c>
      <c r="G21" s="48">
        <f t="shared" si="0"/>
        <v>1.5412336224067838E-2</v>
      </c>
      <c r="H21" s="47">
        <v>1428.8</v>
      </c>
      <c r="I21" s="44">
        <f t="shared" si="1"/>
        <v>-8.7486002239641661E-2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374.49339999999995</v>
      </c>
      <c r="F22" s="47">
        <v>389.8</v>
      </c>
      <c r="G22" s="48">
        <f t="shared" si="0"/>
        <v>4.0872816450169915E-2</v>
      </c>
      <c r="H22" s="47">
        <v>456.3</v>
      </c>
      <c r="I22" s="44">
        <f t="shared" si="1"/>
        <v>-0.1457374534297611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491.02499999999998</v>
      </c>
      <c r="F23" s="47">
        <v>549.79999999999995</v>
      </c>
      <c r="G23" s="48">
        <f t="shared" si="0"/>
        <v>0.11969858968484288</v>
      </c>
      <c r="H23" s="47">
        <v>527.29999999999995</v>
      </c>
      <c r="I23" s="44">
        <f t="shared" si="1"/>
        <v>4.267020671344586E-2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483.06659999999999</v>
      </c>
      <c r="F24" s="47">
        <v>482.3</v>
      </c>
      <c r="G24" s="48">
        <f t="shared" si="0"/>
        <v>-1.5869447401248248E-3</v>
      </c>
      <c r="H24" s="47">
        <v>574.79999999999995</v>
      </c>
      <c r="I24" s="44">
        <f t="shared" si="1"/>
        <v>-0.16092553931802359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489.99519999999995</v>
      </c>
      <c r="F25" s="47">
        <v>554.79999999999995</v>
      </c>
      <c r="G25" s="48">
        <f t="shared" si="0"/>
        <v>0.13225598944642725</v>
      </c>
      <c r="H25" s="47">
        <v>549.79999999999995</v>
      </c>
      <c r="I25" s="44">
        <f t="shared" si="1"/>
        <v>9.0942160785740279E-3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1289.6181999999999</v>
      </c>
      <c r="F26" s="47">
        <v>1769.8</v>
      </c>
      <c r="G26" s="48">
        <f t="shared" si="0"/>
        <v>0.37234415581293756</v>
      </c>
      <c r="H26" s="47">
        <v>1814.8</v>
      </c>
      <c r="I26" s="44">
        <f t="shared" si="1"/>
        <v>-2.4796120784659467E-2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519.11419999999998</v>
      </c>
      <c r="F27" s="47">
        <v>564.79999999999995</v>
      </c>
      <c r="G27" s="48">
        <f t="shared" si="0"/>
        <v>8.8007224614545271E-2</v>
      </c>
      <c r="H27" s="47">
        <v>574.79999999999995</v>
      </c>
      <c r="I27" s="44">
        <f t="shared" si="1"/>
        <v>-1.7397355601948505E-2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1010.865</v>
      </c>
      <c r="F28" s="47">
        <v>1443.8</v>
      </c>
      <c r="G28" s="48">
        <f t="shared" si="0"/>
        <v>0.42828171912174223</v>
      </c>
      <c r="H28" s="47">
        <v>1443.8</v>
      </c>
      <c r="I28" s="44">
        <f t="shared" si="1"/>
        <v>0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1494.8799999999999</v>
      </c>
      <c r="F29" s="47">
        <v>1495.5</v>
      </c>
      <c r="G29" s="48">
        <f t="shared" si="0"/>
        <v>4.1474900995405538E-4</v>
      </c>
      <c r="H29" s="47">
        <v>1699.6666666666667</v>
      </c>
      <c r="I29" s="44">
        <f t="shared" si="1"/>
        <v>-0.12012159246911162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847.49399999999991</v>
      </c>
      <c r="F30" s="50">
        <v>1262.8</v>
      </c>
      <c r="G30" s="51">
        <f t="shared" si="0"/>
        <v>0.4900400474811622</v>
      </c>
      <c r="H30" s="50">
        <v>1287.8</v>
      </c>
      <c r="I30" s="56">
        <f t="shared" si="1"/>
        <v>-1.94129523217891E-2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43">
        <v>2342.5</v>
      </c>
      <c r="G32" s="45">
        <f>(F32-E32)/E32</f>
        <v>-5.4050714350210118E-2</v>
      </c>
      <c r="H32" s="43">
        <v>2437.5</v>
      </c>
      <c r="I32" s="44">
        <f>(F32-H32)/H32</f>
        <v>-3.8974358974358976E-2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47">
        <v>2023.8</v>
      </c>
      <c r="G33" s="48">
        <f>(F33-E33)/E33</f>
        <v>-0.17331132969510799</v>
      </c>
      <c r="H33" s="47">
        <v>2099.8000000000002</v>
      </c>
      <c r="I33" s="44">
        <f>(F33-H33)/H33</f>
        <v>-3.6193923230783992E-2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47">
        <v>1961.25</v>
      </c>
      <c r="G34" s="48">
        <f>(F34-E34)/E34</f>
        <v>0.30654326192073761</v>
      </c>
      <c r="H34" s="47">
        <v>1898.75</v>
      </c>
      <c r="I34" s="44">
        <f>(F34-H34)/H34</f>
        <v>3.2916392363396975E-2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47">
        <v>1398.75</v>
      </c>
      <c r="G35" s="48">
        <f>(F35-E35)/E35</f>
        <v>-0.14644267206922434</v>
      </c>
      <c r="H35" s="47">
        <v>1461.25</v>
      </c>
      <c r="I35" s="44">
        <f>(F35-H35)/H35</f>
        <v>-4.2771599657827203E-2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50">
        <v>1008.8</v>
      </c>
      <c r="G36" s="51">
        <f>(F36-E36)/E36</f>
        <v>-0.26563146521664316</v>
      </c>
      <c r="H36" s="50">
        <v>1073.8</v>
      </c>
      <c r="I36" s="56">
        <f>(F36-H36)/H36</f>
        <v>-6.0532687651331719E-2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26910.522288888889</v>
      </c>
      <c r="F38" s="43">
        <v>28135.555555555555</v>
      </c>
      <c r="G38" s="45">
        <f t="shared" ref="G38:G43" si="2">(F38-E38)/E38</f>
        <v>4.5522463425857425E-2</v>
      </c>
      <c r="H38" s="43">
        <v>28135.555555555555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15273.18888888889</v>
      </c>
      <c r="F39" s="57">
        <v>14965.333333333334</v>
      </c>
      <c r="G39" s="48">
        <f t="shared" si="2"/>
        <v>-2.0156599764147357E-2</v>
      </c>
      <c r="H39" s="57">
        <v>14965.333333333334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10351</v>
      </c>
      <c r="F40" s="57">
        <v>10147.875</v>
      </c>
      <c r="G40" s="48">
        <f t="shared" si="2"/>
        <v>-1.9623707854313593E-2</v>
      </c>
      <c r="H40" s="57">
        <v>10960.375</v>
      </c>
      <c r="I40" s="44">
        <f t="shared" si="3"/>
        <v>-7.4130675273428148E-2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5843.2</v>
      </c>
      <c r="F41" s="47">
        <v>5740</v>
      </c>
      <c r="G41" s="48">
        <f t="shared" si="2"/>
        <v>-1.7661555312157691E-2</v>
      </c>
      <c r="H41" s="47">
        <v>5530</v>
      </c>
      <c r="I41" s="44">
        <f t="shared" si="3"/>
        <v>3.7974683544303799E-2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9968.4761904761908</v>
      </c>
      <c r="F42" s="47">
        <v>9966.6666666666661</v>
      </c>
      <c r="G42" s="48">
        <f t="shared" si="2"/>
        <v>-1.8152461569337629E-4</v>
      </c>
      <c r="H42" s="47">
        <v>9966</v>
      </c>
      <c r="I42" s="44">
        <f t="shared" si="3"/>
        <v>6.689410662914513E-5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12125</v>
      </c>
      <c r="F43" s="50">
        <v>12757.5</v>
      </c>
      <c r="G43" s="51">
        <f t="shared" si="2"/>
        <v>5.2164948453608251E-2</v>
      </c>
      <c r="H43" s="50">
        <v>12757.5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5542.7777777777774</v>
      </c>
      <c r="F45" s="43">
        <v>6628.666666666667</v>
      </c>
      <c r="G45" s="45">
        <f t="shared" ref="G45:G50" si="4">(F45-E45)/E45</f>
        <v>0.19591059436704433</v>
      </c>
      <c r="H45" s="43">
        <v>6590.333333333333</v>
      </c>
      <c r="I45" s="44">
        <f t="shared" ref="I45:I50" si="5">(F45-H45)/H45</f>
        <v>5.8166000708108762E-3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19026.428571428572</v>
      </c>
      <c r="G47" s="48">
        <f t="shared" si="4"/>
        <v>-1.3378669689090383E-2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19384.591428571432</v>
      </c>
      <c r="F48" s="47">
        <v>19130.892749999999</v>
      </c>
      <c r="G48" s="48">
        <f t="shared" si="4"/>
        <v>-1.308764641783988E-2</v>
      </c>
      <c r="H48" s="47">
        <v>19130.892500000002</v>
      </c>
      <c r="I48" s="87">
        <f t="shared" si="5"/>
        <v>1.3067869014602824E-8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2199.2857142857142</v>
      </c>
      <c r="F49" s="47">
        <v>2267.8571428571427</v>
      </c>
      <c r="G49" s="48">
        <f t="shared" si="4"/>
        <v>3.1178954205910953E-2</v>
      </c>
      <c r="H49" s="47">
        <v>2267.8571428571427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25302.577777777777</v>
      </c>
      <c r="F50" s="50">
        <v>27486</v>
      </c>
      <c r="G50" s="56">
        <f t="shared" si="4"/>
        <v>8.6292481398469775E-2</v>
      </c>
      <c r="H50" s="50">
        <v>27486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3947.1666666666665</v>
      </c>
      <c r="F53" s="70">
        <v>3606.1428571428573</v>
      </c>
      <c r="G53" s="48">
        <f t="shared" si="6"/>
        <v>-8.6397114265205216E-2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2881.25</v>
      </c>
      <c r="G54" s="48">
        <f t="shared" si="6"/>
        <v>0.4072039072039072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4650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2060.25</v>
      </c>
      <c r="F56" s="105">
        <v>2026</v>
      </c>
      <c r="G56" s="55">
        <f t="shared" si="6"/>
        <v>-1.6624196092707197E-2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4407.3388888888894</v>
      </c>
      <c r="F57" s="50">
        <v>3936.4444444444443</v>
      </c>
      <c r="G57" s="51">
        <f t="shared" si="6"/>
        <v>-0.10684325764728288</v>
      </c>
      <c r="H57" s="50">
        <v>4105.333333333333</v>
      </c>
      <c r="I57" s="126">
        <f t="shared" si="7"/>
        <v>-4.1138897910576983E-2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5063.75</v>
      </c>
      <c r="F58" s="68">
        <v>4981.125</v>
      </c>
      <c r="G58" s="44">
        <f t="shared" si="6"/>
        <v>-1.631695877561096E-2</v>
      </c>
      <c r="H58" s="68">
        <v>5081.125</v>
      </c>
      <c r="I58" s="44">
        <f t="shared" si="7"/>
        <v>-1.9680680951560923E-2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4991</v>
      </c>
      <c r="F59" s="70">
        <v>4809.5</v>
      </c>
      <c r="G59" s="48">
        <f t="shared" si="6"/>
        <v>-3.6365457824083347E-2</v>
      </c>
      <c r="H59" s="70">
        <v>4829.5</v>
      </c>
      <c r="I59" s="44">
        <f t="shared" si="7"/>
        <v>-4.1412154467336164E-3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20716.25</v>
      </c>
      <c r="F60" s="73">
        <v>20815.714285714286</v>
      </c>
      <c r="G60" s="51">
        <f t="shared" si="6"/>
        <v>4.8012688451957389E-3</v>
      </c>
      <c r="H60" s="73">
        <v>20963.75</v>
      </c>
      <c r="I60" s="51">
        <f t="shared" si="7"/>
        <v>-7.0615092378851002E-3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6502.75</v>
      </c>
      <c r="F62" s="54">
        <v>6287.7777777777774</v>
      </c>
      <c r="G62" s="45">
        <f t="shared" ref="G62:G67" si="8">(F62-E62)/E62</f>
        <v>-3.3058663215135536E-2</v>
      </c>
      <c r="H62" s="54">
        <v>6409</v>
      </c>
      <c r="I62" s="44">
        <f t="shared" ref="I62:I67" si="9">(F62-H62)/H62</f>
        <v>-1.8914373883947982E-2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10718.5</v>
      </c>
      <c r="G64" s="48">
        <f t="shared" si="8"/>
        <v>-0.15925090695166194</v>
      </c>
      <c r="H64" s="46">
        <v>10958.333333333334</v>
      </c>
      <c r="I64" s="87">
        <f t="shared" si="9"/>
        <v>-2.1885931558935416E-2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7425.8933333333334</v>
      </c>
      <c r="F65" s="46">
        <v>7639</v>
      </c>
      <c r="G65" s="48">
        <f t="shared" si="8"/>
        <v>2.8697781815700724E-2</v>
      </c>
      <c r="H65" s="46">
        <v>7639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3877.12</v>
      </c>
      <c r="F66" s="46">
        <v>3784</v>
      </c>
      <c r="G66" s="48">
        <f t="shared" si="8"/>
        <v>-2.4017827665896309E-2</v>
      </c>
      <c r="H66" s="46">
        <v>3714</v>
      </c>
      <c r="I66" s="87">
        <f t="shared" si="9"/>
        <v>1.8847603661820141E-2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3464.4666666666662</v>
      </c>
      <c r="F67" s="58">
        <v>3156.6666666666665</v>
      </c>
      <c r="G67" s="51">
        <f t="shared" si="8"/>
        <v>-8.8844843843208121E-2</v>
      </c>
      <c r="H67" s="58">
        <v>3156.6666666666665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3714.1400000000003</v>
      </c>
      <c r="F69" s="43">
        <v>3695</v>
      </c>
      <c r="G69" s="45">
        <f>(F69-E69)/E69</f>
        <v>-5.1532790901797796E-3</v>
      </c>
      <c r="H69" s="43">
        <v>3670</v>
      </c>
      <c r="I69" s="44">
        <f>(F69-H69)/H69</f>
        <v>6.8119891008174387E-3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2740.375</v>
      </c>
      <c r="G70" s="48">
        <f>(F70-E70)/E70</f>
        <v>-2.4924165824064528E-3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2085.4821428571427</v>
      </c>
      <c r="F72" s="47">
        <v>2262.875</v>
      </c>
      <c r="G72" s="48">
        <f>(F72-E72)/E72</f>
        <v>8.5060837250721499E-2</v>
      </c>
      <c r="H72" s="47">
        <v>2262.875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1702.6533333333332</v>
      </c>
      <c r="F73" s="50">
        <v>1473.75</v>
      </c>
      <c r="G73" s="48">
        <f>(F73-E73)/E73</f>
        <v>-0.13443918903045435</v>
      </c>
      <c r="H73" s="50">
        <v>1539</v>
      </c>
      <c r="I73" s="59">
        <f>(F73-H73)/H73</f>
        <v>-4.2397660818713448E-2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1422.8888888888889</v>
      </c>
      <c r="F76" s="32">
        <v>1196.6666666666667</v>
      </c>
      <c r="G76" s="48">
        <f t="shared" si="10"/>
        <v>-0.15898797438700604</v>
      </c>
      <c r="H76" s="32">
        <v>1196.6666666666667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826.64722222222224</v>
      </c>
      <c r="F77" s="47">
        <v>880.375</v>
      </c>
      <c r="G77" s="48">
        <f t="shared" si="10"/>
        <v>6.499480834562639E-2</v>
      </c>
      <c r="H77" s="47">
        <v>880.375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1501.8</v>
      </c>
      <c r="G78" s="48">
        <f t="shared" si="10"/>
        <v>-2.0599375373779893E-3</v>
      </c>
      <c r="H78" s="47">
        <v>1501.8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1960.068888888889</v>
      </c>
      <c r="F79" s="61">
        <v>1940.3</v>
      </c>
      <c r="G79" s="48">
        <f t="shared" si="10"/>
        <v>-1.0085813310416596E-2</v>
      </c>
      <c r="H79" s="61">
        <v>1940.3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8250</v>
      </c>
      <c r="F80" s="61">
        <v>8899.3333333333339</v>
      </c>
      <c r="G80" s="48">
        <f t="shared" si="10"/>
        <v>7.8707070707070781E-2</v>
      </c>
      <c r="H80" s="61">
        <v>8830</v>
      </c>
      <c r="I80" s="44">
        <f t="shared" si="11"/>
        <v>7.8520196300491431E-3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3939.3</v>
      </c>
      <c r="G81" s="51">
        <f t="shared" si="10"/>
        <v>-1.4189189189189143E-2</v>
      </c>
      <c r="H81" s="50">
        <v>3939.3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3" zoomScaleNormal="100" workbookViewId="0">
      <selection activeCell="I20" sqref="I2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221</v>
      </c>
      <c r="F12" s="157" t="s">
        <v>222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1511.1343999999999</v>
      </c>
      <c r="F15" s="83">
        <v>1641.5340000000001</v>
      </c>
      <c r="G15" s="44">
        <f>(F15-E15)/E15</f>
        <v>8.6292523021115924E-2</v>
      </c>
      <c r="H15" s="83">
        <v>2225</v>
      </c>
      <c r="I15" s="127">
        <f>(F15-H15)/H15</f>
        <v>-0.26223191011235952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1736.7506000000001</v>
      </c>
      <c r="F16" s="83">
        <v>1558.2</v>
      </c>
      <c r="G16" s="48">
        <f t="shared" ref="G16:G39" si="0">(F16-E16)/E16</f>
        <v>-0.10280727699187207</v>
      </c>
      <c r="H16" s="83">
        <v>1475</v>
      </c>
      <c r="I16" s="48">
        <f>(F16-H16)/H16</f>
        <v>5.6406779661016981E-2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1458.5962</v>
      </c>
      <c r="F17" s="83">
        <v>1874.866</v>
      </c>
      <c r="G17" s="48">
        <f t="shared" si="0"/>
        <v>0.28539070648888298</v>
      </c>
      <c r="H17" s="83">
        <v>2199.866</v>
      </c>
      <c r="I17" s="48">
        <f t="shared" ref="I17:I29" si="1">(F17-H17)/H17</f>
        <v>-0.14773627120924637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679.14930000000004</v>
      </c>
      <c r="F18" s="83">
        <v>980</v>
      </c>
      <c r="G18" s="48">
        <f t="shared" si="0"/>
        <v>0.44298168311444913</v>
      </c>
      <c r="H18" s="83">
        <v>1033.2</v>
      </c>
      <c r="I18" s="48">
        <f t="shared" si="1"/>
        <v>-5.1490514905149096E-2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4189.0738047619043</v>
      </c>
      <c r="F19" s="83">
        <v>4606.6000000000004</v>
      </c>
      <c r="G19" s="48">
        <f t="shared" si="0"/>
        <v>9.9670288635992921E-2</v>
      </c>
      <c r="H19" s="83">
        <v>5766.6</v>
      </c>
      <c r="I19" s="48">
        <f t="shared" si="1"/>
        <v>-0.20115839489473866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1534.0260000000001</v>
      </c>
      <c r="F20" s="83">
        <v>1541.5340000000001</v>
      </c>
      <c r="G20" s="48">
        <f t="shared" si="0"/>
        <v>4.8943107874312676E-3</v>
      </c>
      <c r="H20" s="83">
        <v>1541.6</v>
      </c>
      <c r="I20" s="48">
        <f t="shared" si="1"/>
        <v>-4.2812662169047455E-5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1284.0104000000001</v>
      </c>
      <c r="F21" s="83">
        <v>1133.3340000000001</v>
      </c>
      <c r="G21" s="48">
        <f t="shared" si="0"/>
        <v>-0.11734827069936508</v>
      </c>
      <c r="H21" s="83">
        <v>1100</v>
      </c>
      <c r="I21" s="48">
        <f t="shared" si="1"/>
        <v>3.0303636363636418E-2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374.49339999999995</v>
      </c>
      <c r="F22" s="83">
        <v>420</v>
      </c>
      <c r="G22" s="48">
        <f t="shared" si="0"/>
        <v>0.12151509212178387</v>
      </c>
      <c r="H22" s="83">
        <v>356.6</v>
      </c>
      <c r="I22" s="48">
        <f t="shared" si="1"/>
        <v>0.1777902411665731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491.02499999999998</v>
      </c>
      <c r="F23" s="83">
        <v>462.5</v>
      </c>
      <c r="G23" s="48">
        <f t="shared" si="0"/>
        <v>-5.8092765134158092E-2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483.06659999999999</v>
      </c>
      <c r="F24" s="83">
        <v>448.334</v>
      </c>
      <c r="G24" s="48">
        <f t="shared" si="0"/>
        <v>-7.1900230734230006E-2</v>
      </c>
      <c r="H24" s="83">
        <v>445</v>
      </c>
      <c r="I24" s="48">
        <f t="shared" si="1"/>
        <v>7.4921348314606817E-3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489.99519999999995</v>
      </c>
      <c r="F25" s="83">
        <v>456.666</v>
      </c>
      <c r="G25" s="48">
        <f t="shared" si="0"/>
        <v>-6.8019441823103488E-2</v>
      </c>
      <c r="H25" s="83">
        <v>455</v>
      </c>
      <c r="I25" s="48">
        <f t="shared" si="1"/>
        <v>3.6615384615384544E-3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1289.6181999999999</v>
      </c>
      <c r="F26" s="83">
        <v>1458.2</v>
      </c>
      <c r="G26" s="48">
        <f t="shared" si="0"/>
        <v>0.13072225562573495</v>
      </c>
      <c r="H26" s="83">
        <v>1291.5999999999999</v>
      </c>
      <c r="I26" s="48">
        <f t="shared" si="1"/>
        <v>0.12898730257045538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519.11419999999998</v>
      </c>
      <c r="F27" s="83">
        <v>519.86599999999999</v>
      </c>
      <c r="G27" s="48">
        <f t="shared" si="0"/>
        <v>1.4482362455120721E-3</v>
      </c>
      <c r="H27" s="83">
        <v>470</v>
      </c>
      <c r="I27" s="48">
        <f t="shared" si="1"/>
        <v>0.1060978723404255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1010.865</v>
      </c>
      <c r="F28" s="83">
        <v>1354</v>
      </c>
      <c r="G28" s="48">
        <f t="shared" si="0"/>
        <v>0.33944690933012817</v>
      </c>
      <c r="H28" s="83">
        <v>1270.75</v>
      </c>
      <c r="I28" s="48">
        <f t="shared" si="1"/>
        <v>6.5512492622467042E-2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1494.8799999999999</v>
      </c>
      <c r="F29" s="83">
        <v>1125</v>
      </c>
      <c r="G29" s="48">
        <f t="shared" si="0"/>
        <v>-0.24743123193834951</v>
      </c>
      <c r="H29" s="83">
        <v>1072.75</v>
      </c>
      <c r="I29" s="48">
        <f t="shared" si="1"/>
        <v>4.870659519925425E-2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847.49399999999991</v>
      </c>
      <c r="F30" s="95">
        <v>1216.6659999999999</v>
      </c>
      <c r="G30" s="51">
        <f t="shared" si="0"/>
        <v>0.43560426386499501</v>
      </c>
      <c r="H30" s="95">
        <v>1258.2</v>
      </c>
      <c r="I30" s="51">
        <f>(F30-H30)/H30</f>
        <v>-3.3010650135113735E-2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2476.3483999999999</v>
      </c>
      <c r="F32" s="83">
        <v>2233.2660000000001</v>
      </c>
      <c r="G32" s="44">
        <f t="shared" si="0"/>
        <v>-9.8161631860847934E-2</v>
      </c>
      <c r="H32" s="83">
        <v>2266.5340000000001</v>
      </c>
      <c r="I32" s="45">
        <f>(F32-H32)/H32</f>
        <v>-1.4677917913430828E-2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2448.08</v>
      </c>
      <c r="F33" s="83">
        <v>2166.6</v>
      </c>
      <c r="G33" s="48">
        <f t="shared" si="0"/>
        <v>-0.11497990261756152</v>
      </c>
      <c r="H33" s="83">
        <v>2333.3339999999998</v>
      </c>
      <c r="I33" s="48">
        <f>(F33-H33)/H33</f>
        <v>-7.1457408155026214E-2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1501.0983999999999</v>
      </c>
      <c r="F34" s="83">
        <v>1541.6659999999999</v>
      </c>
      <c r="G34" s="48">
        <f t="shared" si="0"/>
        <v>2.7025276957193537E-2</v>
      </c>
      <c r="H34" s="83">
        <v>1600</v>
      </c>
      <c r="I34" s="48">
        <f>(F34-H34)/H34</f>
        <v>-3.645875000000004E-2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1638.73</v>
      </c>
      <c r="F35" s="83">
        <v>1541.6675</v>
      </c>
      <c r="G35" s="48">
        <f t="shared" si="0"/>
        <v>-5.9230318600379563E-2</v>
      </c>
      <c r="H35" s="83">
        <v>1566.6659999999999</v>
      </c>
      <c r="I35" s="48">
        <f>(F35-H35)/H35</f>
        <v>-1.5956496151700441E-2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1373.6972000000001</v>
      </c>
      <c r="F36" s="83">
        <v>931.6</v>
      </c>
      <c r="G36" s="55">
        <f t="shared" si="0"/>
        <v>-0.32183016752163435</v>
      </c>
      <c r="H36" s="83">
        <v>1010.6</v>
      </c>
      <c r="I36" s="48">
        <f>(F36-H36)/H36</f>
        <v>-7.8171383336631706E-2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26910.522288888889</v>
      </c>
      <c r="F38" s="84">
        <v>23266.6</v>
      </c>
      <c r="G38" s="45">
        <f t="shared" si="0"/>
        <v>-0.13540882818143715</v>
      </c>
      <c r="H38" s="84">
        <v>24266.6</v>
      </c>
      <c r="I38" s="45">
        <f>(F38-H38)/H38</f>
        <v>-4.120890442006709E-2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15273.18888888889</v>
      </c>
      <c r="F39" s="85">
        <v>15666.6</v>
      </c>
      <c r="G39" s="51">
        <f t="shared" si="0"/>
        <v>2.5758282305885297E-2</v>
      </c>
      <c r="H39" s="85">
        <v>16266.6</v>
      </c>
      <c r="I39" s="51">
        <f>(F39-H39)/H39</f>
        <v>-3.6885397071299474E-2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9" zoomScaleNormal="100" workbookViewId="0">
      <selection activeCell="I42" sqref="I42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220</v>
      </c>
      <c r="E12" s="157" t="s">
        <v>222</v>
      </c>
      <c r="F12" s="164" t="s">
        <v>186</v>
      </c>
      <c r="G12" s="149" t="s">
        <v>221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1778.8</v>
      </c>
      <c r="E15" s="83">
        <v>1641.5340000000001</v>
      </c>
      <c r="F15" s="67">
        <f t="shared" ref="F15:F30" si="0">D15-E15</f>
        <v>137.26599999999985</v>
      </c>
      <c r="G15" s="42">
        <v>1511.1343999999999</v>
      </c>
      <c r="H15" s="66">
        <f>AVERAGE(D15:E15)</f>
        <v>1710.1669999999999</v>
      </c>
      <c r="I15" s="69">
        <f>(H15-G15)/G15</f>
        <v>0.13171072010537249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1608.7</v>
      </c>
      <c r="E16" s="83">
        <v>1558.2</v>
      </c>
      <c r="F16" s="71">
        <f t="shared" si="0"/>
        <v>50.5</v>
      </c>
      <c r="G16" s="46">
        <v>1736.7506000000001</v>
      </c>
      <c r="H16" s="68">
        <f t="shared" ref="H16:H30" si="1">AVERAGE(D16:E16)</f>
        <v>1583.45</v>
      </c>
      <c r="I16" s="72">
        <f t="shared" ref="I16:I39" si="2">(H16-G16)/G16</f>
        <v>-8.8268632237697237E-2</v>
      </c>
    </row>
    <row r="17" spans="1:9" ht="16.5" x14ac:dyDescent="0.3">
      <c r="A17" s="37"/>
      <c r="B17" s="34" t="s">
        <v>6</v>
      </c>
      <c r="C17" s="15" t="s">
        <v>165</v>
      </c>
      <c r="D17" s="47">
        <v>2143.8000000000002</v>
      </c>
      <c r="E17" s="83">
        <v>1874.866</v>
      </c>
      <c r="F17" s="71">
        <f t="shared" si="0"/>
        <v>268.9340000000002</v>
      </c>
      <c r="G17" s="46">
        <v>1458.5962</v>
      </c>
      <c r="H17" s="68">
        <f t="shared" si="1"/>
        <v>2009.3330000000001</v>
      </c>
      <c r="I17" s="72">
        <f t="shared" si="2"/>
        <v>0.37758003208838753</v>
      </c>
    </row>
    <row r="18" spans="1:9" ht="16.5" x14ac:dyDescent="0.3">
      <c r="A18" s="37"/>
      <c r="B18" s="34" t="s">
        <v>7</v>
      </c>
      <c r="C18" s="15" t="s">
        <v>166</v>
      </c>
      <c r="D18" s="47">
        <v>1029.8</v>
      </c>
      <c r="E18" s="83">
        <v>980</v>
      </c>
      <c r="F18" s="71">
        <f t="shared" si="0"/>
        <v>49.799999999999955</v>
      </c>
      <c r="G18" s="46">
        <v>679.14930000000004</v>
      </c>
      <c r="H18" s="68">
        <f t="shared" si="1"/>
        <v>1004.9</v>
      </c>
      <c r="I18" s="72">
        <f t="shared" si="2"/>
        <v>0.47964519730786725</v>
      </c>
    </row>
    <row r="19" spans="1:9" ht="16.5" x14ac:dyDescent="0.3">
      <c r="A19" s="37"/>
      <c r="B19" s="34" t="s">
        <v>8</v>
      </c>
      <c r="C19" s="15" t="s">
        <v>167</v>
      </c>
      <c r="D19" s="47">
        <v>6083.333333333333</v>
      </c>
      <c r="E19" s="83">
        <v>4606.6000000000004</v>
      </c>
      <c r="F19" s="71">
        <f t="shared" si="0"/>
        <v>1476.7333333333327</v>
      </c>
      <c r="G19" s="46">
        <v>4189.0738047619043</v>
      </c>
      <c r="H19" s="68">
        <f t="shared" si="1"/>
        <v>5344.9666666666672</v>
      </c>
      <c r="I19" s="72">
        <f t="shared" si="2"/>
        <v>0.27593041225265802</v>
      </c>
    </row>
    <row r="20" spans="1:9" ht="16.5" x14ac:dyDescent="0.3">
      <c r="A20" s="37"/>
      <c r="B20" s="34" t="s">
        <v>9</v>
      </c>
      <c r="C20" s="15" t="s">
        <v>168</v>
      </c>
      <c r="D20" s="47">
        <v>1468.8</v>
      </c>
      <c r="E20" s="83">
        <v>1541.5340000000001</v>
      </c>
      <c r="F20" s="71">
        <f t="shared" si="0"/>
        <v>-72.734000000000151</v>
      </c>
      <c r="G20" s="46">
        <v>1534.0260000000001</v>
      </c>
      <c r="H20" s="68">
        <f t="shared" si="1"/>
        <v>1505.1669999999999</v>
      </c>
      <c r="I20" s="72">
        <f t="shared" si="2"/>
        <v>-1.8812588574118137E-2</v>
      </c>
    </row>
    <row r="21" spans="1:9" ht="16.5" x14ac:dyDescent="0.3">
      <c r="A21" s="37"/>
      <c r="B21" s="34" t="s">
        <v>10</v>
      </c>
      <c r="C21" s="15" t="s">
        <v>169</v>
      </c>
      <c r="D21" s="47">
        <v>1303.8</v>
      </c>
      <c r="E21" s="83">
        <v>1133.3340000000001</v>
      </c>
      <c r="F21" s="71">
        <f t="shared" si="0"/>
        <v>170.46599999999989</v>
      </c>
      <c r="G21" s="46">
        <v>1284.0104000000001</v>
      </c>
      <c r="H21" s="68">
        <f t="shared" si="1"/>
        <v>1218.567</v>
      </c>
      <c r="I21" s="72">
        <f t="shared" si="2"/>
        <v>-5.0967967237648626E-2</v>
      </c>
    </row>
    <row r="22" spans="1:9" ht="16.5" x14ac:dyDescent="0.3">
      <c r="A22" s="37"/>
      <c r="B22" s="34" t="s">
        <v>11</v>
      </c>
      <c r="C22" s="15" t="s">
        <v>170</v>
      </c>
      <c r="D22" s="47">
        <v>389.8</v>
      </c>
      <c r="E22" s="83">
        <v>420</v>
      </c>
      <c r="F22" s="71">
        <f t="shared" si="0"/>
        <v>-30.199999999999989</v>
      </c>
      <c r="G22" s="46">
        <v>374.49339999999995</v>
      </c>
      <c r="H22" s="68">
        <f t="shared" si="1"/>
        <v>404.9</v>
      </c>
      <c r="I22" s="72">
        <f t="shared" si="2"/>
        <v>8.119395428597681E-2</v>
      </c>
    </row>
    <row r="23" spans="1:9" ht="16.5" x14ac:dyDescent="0.3">
      <c r="A23" s="37"/>
      <c r="B23" s="34" t="s">
        <v>12</v>
      </c>
      <c r="C23" s="15" t="s">
        <v>171</v>
      </c>
      <c r="D23" s="47">
        <v>549.79999999999995</v>
      </c>
      <c r="E23" s="83">
        <v>462.5</v>
      </c>
      <c r="F23" s="71">
        <f t="shared" si="0"/>
        <v>87.299999999999955</v>
      </c>
      <c r="G23" s="46">
        <v>491.02499999999998</v>
      </c>
      <c r="H23" s="68">
        <f t="shared" si="1"/>
        <v>506.15</v>
      </c>
      <c r="I23" s="72">
        <f t="shared" si="2"/>
        <v>3.0802912275342396E-2</v>
      </c>
    </row>
    <row r="24" spans="1:9" ht="16.5" x14ac:dyDescent="0.3">
      <c r="A24" s="37"/>
      <c r="B24" s="34" t="s">
        <v>13</v>
      </c>
      <c r="C24" s="15" t="s">
        <v>172</v>
      </c>
      <c r="D24" s="47">
        <v>482.3</v>
      </c>
      <c r="E24" s="83">
        <v>448.334</v>
      </c>
      <c r="F24" s="71">
        <f t="shared" si="0"/>
        <v>33.966000000000008</v>
      </c>
      <c r="G24" s="46">
        <v>483.06659999999999</v>
      </c>
      <c r="H24" s="68">
        <f t="shared" si="1"/>
        <v>465.31700000000001</v>
      </c>
      <c r="I24" s="72">
        <f t="shared" si="2"/>
        <v>-3.6743587737177411E-2</v>
      </c>
    </row>
    <row r="25" spans="1:9" ht="16.5" x14ac:dyDescent="0.3">
      <c r="A25" s="37"/>
      <c r="B25" s="34" t="s">
        <v>14</v>
      </c>
      <c r="C25" s="15" t="s">
        <v>173</v>
      </c>
      <c r="D25" s="47">
        <v>554.79999999999995</v>
      </c>
      <c r="E25" s="83">
        <v>456.666</v>
      </c>
      <c r="F25" s="71">
        <f t="shared" si="0"/>
        <v>98.133999999999958</v>
      </c>
      <c r="G25" s="46">
        <v>489.99519999999995</v>
      </c>
      <c r="H25" s="68">
        <f t="shared" si="1"/>
        <v>505.73299999999995</v>
      </c>
      <c r="I25" s="72">
        <f t="shared" si="2"/>
        <v>3.2118273811661817E-2</v>
      </c>
    </row>
    <row r="26" spans="1:9" ht="16.5" x14ac:dyDescent="0.3">
      <c r="A26" s="37"/>
      <c r="B26" s="34" t="s">
        <v>15</v>
      </c>
      <c r="C26" s="15" t="s">
        <v>174</v>
      </c>
      <c r="D26" s="47">
        <v>1769.8</v>
      </c>
      <c r="E26" s="83">
        <v>1458.2</v>
      </c>
      <c r="F26" s="71">
        <f t="shared" si="0"/>
        <v>311.59999999999991</v>
      </c>
      <c r="G26" s="46">
        <v>1289.6181999999999</v>
      </c>
      <c r="H26" s="68">
        <f t="shared" si="1"/>
        <v>1614</v>
      </c>
      <c r="I26" s="72">
        <f t="shared" si="2"/>
        <v>0.25153320571933624</v>
      </c>
    </row>
    <row r="27" spans="1:9" ht="16.5" x14ac:dyDescent="0.3">
      <c r="A27" s="37"/>
      <c r="B27" s="34" t="s">
        <v>16</v>
      </c>
      <c r="C27" s="15" t="s">
        <v>175</v>
      </c>
      <c r="D27" s="47">
        <v>564.79999999999995</v>
      </c>
      <c r="E27" s="83">
        <v>519.86599999999999</v>
      </c>
      <c r="F27" s="71">
        <f t="shared" si="0"/>
        <v>44.933999999999969</v>
      </c>
      <c r="G27" s="46">
        <v>519.11419999999998</v>
      </c>
      <c r="H27" s="68">
        <f t="shared" si="1"/>
        <v>542.33299999999997</v>
      </c>
      <c r="I27" s="72">
        <f t="shared" si="2"/>
        <v>4.4727730430028666E-2</v>
      </c>
    </row>
    <row r="28" spans="1:9" ht="16.5" x14ac:dyDescent="0.3">
      <c r="A28" s="37"/>
      <c r="B28" s="34" t="s">
        <v>17</v>
      </c>
      <c r="C28" s="15" t="s">
        <v>176</v>
      </c>
      <c r="D28" s="47">
        <v>1443.8</v>
      </c>
      <c r="E28" s="83">
        <v>1354</v>
      </c>
      <c r="F28" s="71">
        <f t="shared" si="0"/>
        <v>89.799999999999955</v>
      </c>
      <c r="G28" s="46">
        <v>1010.865</v>
      </c>
      <c r="H28" s="68">
        <f t="shared" si="1"/>
        <v>1398.9</v>
      </c>
      <c r="I28" s="72">
        <f t="shared" si="2"/>
        <v>0.38386431422593531</v>
      </c>
    </row>
    <row r="29" spans="1:9" ht="16.5" x14ac:dyDescent="0.3">
      <c r="A29" s="37"/>
      <c r="B29" s="34" t="s">
        <v>18</v>
      </c>
      <c r="C29" s="15" t="s">
        <v>177</v>
      </c>
      <c r="D29" s="47">
        <v>1495.5</v>
      </c>
      <c r="E29" s="83">
        <v>1125</v>
      </c>
      <c r="F29" s="71">
        <f t="shared" si="0"/>
        <v>370.5</v>
      </c>
      <c r="G29" s="46">
        <v>1494.8799999999999</v>
      </c>
      <c r="H29" s="68">
        <f t="shared" si="1"/>
        <v>1310.25</v>
      </c>
      <c r="I29" s="72">
        <f t="shared" si="2"/>
        <v>-0.12350824146419773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1262.8</v>
      </c>
      <c r="E30" s="95">
        <v>1216.6659999999999</v>
      </c>
      <c r="F30" s="74">
        <f t="shared" si="0"/>
        <v>46.134000000000015</v>
      </c>
      <c r="G30" s="49">
        <v>847.49399999999991</v>
      </c>
      <c r="H30" s="107">
        <f t="shared" si="1"/>
        <v>1239.7329999999999</v>
      </c>
      <c r="I30" s="75">
        <f t="shared" si="2"/>
        <v>0.46282215567307861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2342.5</v>
      </c>
      <c r="E32" s="83">
        <v>2233.2660000000001</v>
      </c>
      <c r="F32" s="67">
        <f>D32-E32</f>
        <v>109.23399999999992</v>
      </c>
      <c r="G32" s="54">
        <v>2476.3483999999999</v>
      </c>
      <c r="H32" s="68">
        <f>AVERAGE(D32:E32)</f>
        <v>2287.8829999999998</v>
      </c>
      <c r="I32" s="78">
        <f t="shared" si="2"/>
        <v>-7.6106173105529112E-2</v>
      </c>
    </row>
    <row r="33" spans="1:9" ht="16.5" x14ac:dyDescent="0.3">
      <c r="A33" s="37"/>
      <c r="B33" s="34" t="s">
        <v>27</v>
      </c>
      <c r="C33" s="15" t="s">
        <v>180</v>
      </c>
      <c r="D33" s="47">
        <v>2023.8</v>
      </c>
      <c r="E33" s="83">
        <v>2166.6</v>
      </c>
      <c r="F33" s="79">
        <f>D33-E33</f>
        <v>-142.79999999999995</v>
      </c>
      <c r="G33" s="46">
        <v>2448.08</v>
      </c>
      <c r="H33" s="68">
        <f>AVERAGE(D33:E33)</f>
        <v>2095.1999999999998</v>
      </c>
      <c r="I33" s="72">
        <f t="shared" si="2"/>
        <v>-0.14414561615633481</v>
      </c>
    </row>
    <row r="34" spans="1:9" ht="16.5" x14ac:dyDescent="0.3">
      <c r="A34" s="37"/>
      <c r="B34" s="39" t="s">
        <v>28</v>
      </c>
      <c r="C34" s="15" t="s">
        <v>181</v>
      </c>
      <c r="D34" s="47">
        <v>1961.25</v>
      </c>
      <c r="E34" s="83">
        <v>1541.6659999999999</v>
      </c>
      <c r="F34" s="71">
        <f>D34-E34</f>
        <v>419.58400000000006</v>
      </c>
      <c r="G34" s="46">
        <v>1501.0983999999999</v>
      </c>
      <c r="H34" s="68">
        <f>AVERAGE(D34:E34)</f>
        <v>1751.4580000000001</v>
      </c>
      <c r="I34" s="72">
        <f t="shared" si="2"/>
        <v>0.16678426943896565</v>
      </c>
    </row>
    <row r="35" spans="1:9" ht="16.5" x14ac:dyDescent="0.3">
      <c r="A35" s="37"/>
      <c r="B35" s="34" t="s">
        <v>29</v>
      </c>
      <c r="C35" s="15" t="s">
        <v>182</v>
      </c>
      <c r="D35" s="47">
        <v>1398.75</v>
      </c>
      <c r="E35" s="83">
        <v>1541.6675</v>
      </c>
      <c r="F35" s="79">
        <f>D35-E35</f>
        <v>-142.91750000000002</v>
      </c>
      <c r="G35" s="46">
        <v>1638.73</v>
      </c>
      <c r="H35" s="68">
        <f>AVERAGE(D35:E35)</f>
        <v>1470.20875</v>
      </c>
      <c r="I35" s="72">
        <f t="shared" si="2"/>
        <v>-0.10283649533480195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1008.8</v>
      </c>
      <c r="E36" s="83">
        <v>931.6</v>
      </c>
      <c r="F36" s="71">
        <f>D36-E36</f>
        <v>77.199999999999932</v>
      </c>
      <c r="G36" s="49">
        <v>1373.6972000000001</v>
      </c>
      <c r="H36" s="68">
        <f>AVERAGE(D36:E36)</f>
        <v>970.2</v>
      </c>
      <c r="I36" s="80">
        <f t="shared" si="2"/>
        <v>-0.29373081636913873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23266.6</v>
      </c>
      <c r="F38" s="67">
        <f>D38-E38</f>
        <v>4868.9555555555562</v>
      </c>
      <c r="G38" s="46">
        <v>26910.522288888889</v>
      </c>
      <c r="H38" s="67">
        <f>AVERAGE(D38:E38)</f>
        <v>25701.077777777777</v>
      </c>
      <c r="I38" s="78">
        <f t="shared" si="2"/>
        <v>-4.4943182377789874E-2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15666.6</v>
      </c>
      <c r="F39" s="74">
        <f>D39-E39</f>
        <v>-701.26666666666642</v>
      </c>
      <c r="G39" s="46">
        <v>15273.18888888889</v>
      </c>
      <c r="H39" s="81">
        <f>AVERAGE(D39:E39)</f>
        <v>15315.966666666667</v>
      </c>
      <c r="I39" s="75">
        <f t="shared" si="2"/>
        <v>2.8008412708689688E-3</v>
      </c>
    </row>
    <row r="40" spans="1:9" ht="15.75" customHeight="1" thickBot="1" x14ac:dyDescent="0.25">
      <c r="A40" s="159"/>
      <c r="B40" s="160"/>
      <c r="C40" s="161"/>
      <c r="D40" s="86">
        <f>SUM(D15:D39)</f>
        <v>75766.422222222216</v>
      </c>
      <c r="E40" s="86">
        <f t="shared" ref="E40" si="3">SUM(E15:E39)</f>
        <v>68145.299499999994</v>
      </c>
      <c r="F40" s="86">
        <f>SUM(F15:F39)</f>
        <v>7621.1227222222224</v>
      </c>
      <c r="G40" s="86">
        <f>SUM(G15:G39)</f>
        <v>71014.957482539685</v>
      </c>
      <c r="H40" s="86">
        <f>AVERAGE(D40:E40)</f>
        <v>71955.860861111112</v>
      </c>
      <c r="I40" s="75">
        <f>(H40-G40)/G40</f>
        <v>1.3249369033316192E-2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221</v>
      </c>
      <c r="F13" s="166" t="s">
        <v>224</v>
      </c>
      <c r="G13" s="149" t="s">
        <v>197</v>
      </c>
      <c r="H13" s="166" t="s">
        <v>219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1511.1343999999999</v>
      </c>
      <c r="F16" s="42">
        <v>1710.1669999999999</v>
      </c>
      <c r="G16" s="21">
        <f>(F16-E16)/E16</f>
        <v>0.13171072010537249</v>
      </c>
      <c r="H16" s="42">
        <v>2081.9</v>
      </c>
      <c r="I16" s="21">
        <f>(F16-H16)/H16</f>
        <v>-0.17855468562370919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1736.7506000000001</v>
      </c>
      <c r="F17" s="46">
        <v>1583.45</v>
      </c>
      <c r="G17" s="21">
        <f t="shared" ref="G17:G80" si="0">(F17-E17)/E17</f>
        <v>-8.8268632237697237E-2</v>
      </c>
      <c r="H17" s="46">
        <v>1554.85</v>
      </c>
      <c r="I17" s="21">
        <f t="shared" ref="I17:I31" si="1">(F17-H17)/H17</f>
        <v>1.8394057304563231E-2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1458.5962</v>
      </c>
      <c r="F18" s="46">
        <v>2009.3330000000001</v>
      </c>
      <c r="G18" s="21">
        <f t="shared" si="0"/>
        <v>0.37758003208838753</v>
      </c>
      <c r="H18" s="46">
        <v>2234.8330000000001</v>
      </c>
      <c r="I18" s="21">
        <f t="shared" si="1"/>
        <v>-0.10090239404913029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679.14930000000004</v>
      </c>
      <c r="F19" s="46">
        <v>1004.9</v>
      </c>
      <c r="G19" s="21">
        <f t="shared" si="0"/>
        <v>0.47964519730786725</v>
      </c>
      <c r="H19" s="46">
        <v>998.5</v>
      </c>
      <c r="I19" s="21">
        <f t="shared" si="1"/>
        <v>6.4096144216324261E-3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4189.0738047619043</v>
      </c>
      <c r="F20" s="46">
        <v>5344.9666666666672</v>
      </c>
      <c r="G20" s="21">
        <f>(F20-E20)/E20</f>
        <v>0.27593041225265802</v>
      </c>
      <c r="H20" s="46">
        <v>6057.8</v>
      </c>
      <c r="I20" s="21">
        <f t="shared" si="1"/>
        <v>-0.11767198212772509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1534.0260000000001</v>
      </c>
      <c r="F21" s="46">
        <v>1505.1669999999999</v>
      </c>
      <c r="G21" s="21">
        <f t="shared" si="0"/>
        <v>-1.8812588574118137E-2</v>
      </c>
      <c r="H21" s="46">
        <v>1590.1999999999998</v>
      </c>
      <c r="I21" s="21">
        <f t="shared" si="1"/>
        <v>-5.3473148031694069E-2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1284.0104000000001</v>
      </c>
      <c r="F22" s="46">
        <v>1218.567</v>
      </c>
      <c r="G22" s="21">
        <f t="shared" si="0"/>
        <v>-5.0967967237648626E-2</v>
      </c>
      <c r="H22" s="46">
        <v>1264.4000000000001</v>
      </c>
      <c r="I22" s="21">
        <f t="shared" si="1"/>
        <v>-3.6248813666561276E-2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374.49339999999995</v>
      </c>
      <c r="F23" s="46">
        <v>404.9</v>
      </c>
      <c r="G23" s="21">
        <f t="shared" si="0"/>
        <v>8.119395428597681E-2</v>
      </c>
      <c r="H23" s="46">
        <v>406.45000000000005</v>
      </c>
      <c r="I23" s="21">
        <f t="shared" si="1"/>
        <v>-3.813507196457296E-3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491.02499999999998</v>
      </c>
      <c r="F24" s="46">
        <v>506.15</v>
      </c>
      <c r="G24" s="21">
        <f t="shared" si="0"/>
        <v>3.0802912275342396E-2</v>
      </c>
      <c r="H24" s="46">
        <v>494.9</v>
      </c>
      <c r="I24" s="21">
        <f t="shared" si="1"/>
        <v>2.273186502323702E-2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483.06659999999999</v>
      </c>
      <c r="F25" s="46">
        <v>465.31700000000001</v>
      </c>
      <c r="G25" s="21">
        <f t="shared" si="0"/>
        <v>-3.6743587737177411E-2</v>
      </c>
      <c r="H25" s="46">
        <v>509.9</v>
      </c>
      <c r="I25" s="21">
        <f t="shared" si="1"/>
        <v>-8.7434791135516707E-2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489.99519999999995</v>
      </c>
      <c r="F26" s="46">
        <v>505.73299999999995</v>
      </c>
      <c r="G26" s="21">
        <f t="shared" si="0"/>
        <v>3.2118273811661817E-2</v>
      </c>
      <c r="H26" s="46">
        <v>502.4</v>
      </c>
      <c r="I26" s="21">
        <f t="shared" si="1"/>
        <v>6.6341560509553549E-3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1289.6181999999999</v>
      </c>
      <c r="F27" s="46">
        <v>1614</v>
      </c>
      <c r="G27" s="21">
        <f t="shared" si="0"/>
        <v>0.25153320571933624</v>
      </c>
      <c r="H27" s="46">
        <v>1553.1999999999998</v>
      </c>
      <c r="I27" s="21">
        <f t="shared" si="1"/>
        <v>3.914499098635088E-2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519.11419999999998</v>
      </c>
      <c r="F28" s="46">
        <v>542.33299999999997</v>
      </c>
      <c r="G28" s="21">
        <f t="shared" si="0"/>
        <v>4.4727730430028666E-2</v>
      </c>
      <c r="H28" s="46">
        <v>522.4</v>
      </c>
      <c r="I28" s="21">
        <f t="shared" si="1"/>
        <v>3.8156584992343021E-2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1010.865</v>
      </c>
      <c r="F29" s="46">
        <v>1398.9</v>
      </c>
      <c r="G29" s="21">
        <f t="shared" si="0"/>
        <v>0.38386431422593531</v>
      </c>
      <c r="H29" s="46">
        <v>1357.2750000000001</v>
      </c>
      <c r="I29" s="21">
        <f t="shared" si="1"/>
        <v>3.0668066530364146E-2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1494.8799999999999</v>
      </c>
      <c r="F30" s="46">
        <v>1310.25</v>
      </c>
      <c r="G30" s="21">
        <f t="shared" si="0"/>
        <v>-0.12350824146419773</v>
      </c>
      <c r="H30" s="46">
        <v>1386.2083333333335</v>
      </c>
      <c r="I30" s="21">
        <f t="shared" si="1"/>
        <v>-5.4795755808710912E-2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847.49399999999991</v>
      </c>
      <c r="F31" s="49">
        <v>1239.7329999999999</v>
      </c>
      <c r="G31" s="23">
        <f t="shared" si="0"/>
        <v>0.46282215567307861</v>
      </c>
      <c r="H31" s="49">
        <v>1273</v>
      </c>
      <c r="I31" s="23">
        <f t="shared" si="1"/>
        <v>-2.613275726630012E-2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2476.3483999999999</v>
      </c>
      <c r="F33" s="54">
        <v>2287.8829999999998</v>
      </c>
      <c r="G33" s="21">
        <f t="shared" si="0"/>
        <v>-7.6106173105529112E-2</v>
      </c>
      <c r="H33" s="54">
        <v>2352.0169999999998</v>
      </c>
      <c r="I33" s="21">
        <f>(F33-H33)/H33</f>
        <v>-2.7267660055178181E-2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2448.08</v>
      </c>
      <c r="F34" s="46">
        <v>2095.1999999999998</v>
      </c>
      <c r="G34" s="21">
        <f t="shared" si="0"/>
        <v>-0.14414561615633481</v>
      </c>
      <c r="H34" s="46">
        <v>2216.567</v>
      </c>
      <c r="I34" s="21">
        <f>(F34-H34)/H34</f>
        <v>-5.4754491968887105E-2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1501.0983999999999</v>
      </c>
      <c r="F35" s="46">
        <v>1751.4580000000001</v>
      </c>
      <c r="G35" s="21">
        <f t="shared" si="0"/>
        <v>0.16678426943896565</v>
      </c>
      <c r="H35" s="46">
        <v>1749.375</v>
      </c>
      <c r="I35" s="21">
        <f>(F35-H35)/H35</f>
        <v>1.1907109682029774E-3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1638.73</v>
      </c>
      <c r="F36" s="46">
        <v>1470.20875</v>
      </c>
      <c r="G36" s="21">
        <f t="shared" si="0"/>
        <v>-0.10283649533480195</v>
      </c>
      <c r="H36" s="46">
        <v>1513.9580000000001</v>
      </c>
      <c r="I36" s="21">
        <f>(F36-H36)/H36</f>
        <v>-2.8897267955914279E-2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1373.6972000000001</v>
      </c>
      <c r="F37" s="49">
        <v>970.2</v>
      </c>
      <c r="G37" s="23">
        <f t="shared" si="0"/>
        <v>-0.29373081636913873</v>
      </c>
      <c r="H37" s="49">
        <v>1042.2</v>
      </c>
      <c r="I37" s="23">
        <f>(F37-H37)/H37</f>
        <v>-6.9084628670120898E-2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26910.522288888889</v>
      </c>
      <c r="F39" s="46">
        <v>25701.077777777777</v>
      </c>
      <c r="G39" s="21">
        <f t="shared" si="0"/>
        <v>-4.4943182377789874E-2</v>
      </c>
      <c r="H39" s="46">
        <v>26201.077777777777</v>
      </c>
      <c r="I39" s="21">
        <f t="shared" ref="I39:I44" si="2">(F39-H39)/H39</f>
        <v>-1.90831844491554E-2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15273.18888888889</v>
      </c>
      <c r="F40" s="46">
        <v>15315.966666666667</v>
      </c>
      <c r="G40" s="21">
        <f t="shared" si="0"/>
        <v>2.8008412708689688E-3</v>
      </c>
      <c r="H40" s="46">
        <v>15615.966666666667</v>
      </c>
      <c r="I40" s="21">
        <f t="shared" si="2"/>
        <v>-1.9211106581084745E-2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10351</v>
      </c>
      <c r="F41" s="57">
        <v>10147.875</v>
      </c>
      <c r="G41" s="21">
        <f t="shared" si="0"/>
        <v>-1.9623707854313593E-2</v>
      </c>
      <c r="H41" s="57">
        <v>10960.375</v>
      </c>
      <c r="I41" s="21">
        <f t="shared" si="2"/>
        <v>-7.4130675273428148E-2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5843.2</v>
      </c>
      <c r="F42" s="47">
        <v>5740</v>
      </c>
      <c r="G42" s="21">
        <f t="shared" si="0"/>
        <v>-1.7661555312157691E-2</v>
      </c>
      <c r="H42" s="47">
        <v>5530</v>
      </c>
      <c r="I42" s="21">
        <f t="shared" si="2"/>
        <v>3.7974683544303799E-2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9968.4761904761908</v>
      </c>
      <c r="F43" s="47">
        <v>9966.6666666666661</v>
      </c>
      <c r="G43" s="21">
        <f t="shared" si="0"/>
        <v>-1.8152461569337629E-4</v>
      </c>
      <c r="H43" s="47">
        <v>9966</v>
      </c>
      <c r="I43" s="21">
        <f t="shared" si="2"/>
        <v>6.689410662914513E-5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12125</v>
      </c>
      <c r="F44" s="50">
        <v>12757.5</v>
      </c>
      <c r="G44" s="31">
        <f t="shared" si="0"/>
        <v>5.2164948453608251E-2</v>
      </c>
      <c r="H44" s="50">
        <v>12757.5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5542.7777777777774</v>
      </c>
      <c r="F46" s="43">
        <v>6628.666666666667</v>
      </c>
      <c r="G46" s="21">
        <f t="shared" si="0"/>
        <v>0.19591059436704433</v>
      </c>
      <c r="H46" s="43">
        <v>6590.333333333333</v>
      </c>
      <c r="I46" s="21">
        <f t="shared" ref="I46:I51" si="3">(F46-H46)/H46</f>
        <v>5.8166000708108762E-3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19026.428571428572</v>
      </c>
      <c r="G48" s="21">
        <f t="shared" si="0"/>
        <v>-1.3378669689090383E-2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19384.591428571432</v>
      </c>
      <c r="F49" s="47">
        <v>19130.892749999999</v>
      </c>
      <c r="G49" s="21">
        <f t="shared" si="0"/>
        <v>-1.308764641783988E-2</v>
      </c>
      <c r="H49" s="47">
        <v>19130.892500000002</v>
      </c>
      <c r="I49" s="21">
        <f t="shared" si="3"/>
        <v>1.3067869014602824E-8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2199.2857142857142</v>
      </c>
      <c r="F50" s="47">
        <v>2267.8571428571427</v>
      </c>
      <c r="G50" s="21">
        <f t="shared" si="0"/>
        <v>3.1178954205910953E-2</v>
      </c>
      <c r="H50" s="47">
        <v>2267.8571428571427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25302.577777777777</v>
      </c>
      <c r="F51" s="50">
        <v>27486</v>
      </c>
      <c r="G51" s="31">
        <f t="shared" si="0"/>
        <v>8.6292481398469775E-2</v>
      </c>
      <c r="H51" s="50">
        <v>27486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3947.1666666666665</v>
      </c>
      <c r="F54" s="70">
        <v>3606.1428571428573</v>
      </c>
      <c r="G54" s="21">
        <f t="shared" si="0"/>
        <v>-8.6397114265205216E-2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2881.25</v>
      </c>
      <c r="G55" s="21">
        <f t="shared" si="0"/>
        <v>0.4072039072039072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4650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2060.25</v>
      </c>
      <c r="F57" s="105">
        <v>2026</v>
      </c>
      <c r="G57" s="21">
        <f t="shared" si="0"/>
        <v>-1.6624196092707197E-2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4407.3388888888894</v>
      </c>
      <c r="F58" s="50">
        <v>3936.4444444444443</v>
      </c>
      <c r="G58" s="29">
        <f t="shared" si="0"/>
        <v>-0.10684325764728288</v>
      </c>
      <c r="H58" s="50">
        <v>4105.333333333333</v>
      </c>
      <c r="I58" s="29">
        <f t="shared" si="4"/>
        <v>-4.1138897910576983E-2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5063.75</v>
      </c>
      <c r="F59" s="68">
        <v>4981.125</v>
      </c>
      <c r="G59" s="21">
        <f t="shared" si="0"/>
        <v>-1.631695877561096E-2</v>
      </c>
      <c r="H59" s="68">
        <v>5081.125</v>
      </c>
      <c r="I59" s="21">
        <f t="shared" si="4"/>
        <v>-1.9680680951560923E-2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4991</v>
      </c>
      <c r="F60" s="70">
        <v>4809.5</v>
      </c>
      <c r="G60" s="21">
        <f t="shared" si="0"/>
        <v>-3.6365457824083347E-2</v>
      </c>
      <c r="H60" s="70">
        <v>4829.5</v>
      </c>
      <c r="I60" s="21">
        <f t="shared" si="4"/>
        <v>-4.1412154467336164E-3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20716.25</v>
      </c>
      <c r="F61" s="73">
        <v>20815.714285714286</v>
      </c>
      <c r="G61" s="29">
        <f t="shared" si="0"/>
        <v>4.8012688451957389E-3</v>
      </c>
      <c r="H61" s="73">
        <v>20963.75</v>
      </c>
      <c r="I61" s="29">
        <f t="shared" si="4"/>
        <v>-7.0615092378851002E-3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6502.75</v>
      </c>
      <c r="F63" s="54">
        <v>6287.7777777777774</v>
      </c>
      <c r="G63" s="21">
        <f t="shared" si="0"/>
        <v>-3.3058663215135536E-2</v>
      </c>
      <c r="H63" s="54">
        <v>6409</v>
      </c>
      <c r="I63" s="21">
        <f t="shared" ref="I63:I74" si="5">(F63-H63)/H63</f>
        <v>-1.8914373883947982E-2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10718.5</v>
      </c>
      <c r="G65" s="21">
        <f t="shared" si="0"/>
        <v>-0.15925090695166194</v>
      </c>
      <c r="H65" s="46">
        <v>10958.333333333334</v>
      </c>
      <c r="I65" s="21">
        <f t="shared" si="5"/>
        <v>-2.1885931558935416E-2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7425.8933333333334</v>
      </c>
      <c r="F66" s="46">
        <v>7639</v>
      </c>
      <c r="G66" s="21">
        <f t="shared" si="0"/>
        <v>2.8697781815700724E-2</v>
      </c>
      <c r="H66" s="46">
        <v>7639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3877.12</v>
      </c>
      <c r="F67" s="46">
        <v>3784</v>
      </c>
      <c r="G67" s="21">
        <f t="shared" si="0"/>
        <v>-2.4017827665896309E-2</v>
      </c>
      <c r="H67" s="46">
        <v>3714</v>
      </c>
      <c r="I67" s="21">
        <f t="shared" si="5"/>
        <v>1.8847603661820141E-2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3464.4666666666662</v>
      </c>
      <c r="F68" s="58">
        <v>3156.6666666666665</v>
      </c>
      <c r="G68" s="31">
        <f t="shared" si="0"/>
        <v>-8.8844843843208121E-2</v>
      </c>
      <c r="H68" s="58">
        <v>3156.6666666666665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3714.1400000000003</v>
      </c>
      <c r="F70" s="43">
        <v>3695</v>
      </c>
      <c r="G70" s="21">
        <f t="shared" si="0"/>
        <v>-5.1532790901797796E-3</v>
      </c>
      <c r="H70" s="43">
        <v>3670</v>
      </c>
      <c r="I70" s="21">
        <f t="shared" si="5"/>
        <v>6.8119891008174387E-3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2740.375</v>
      </c>
      <c r="G71" s="21">
        <f t="shared" si="0"/>
        <v>-2.4924165824064528E-3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2085.4821428571427</v>
      </c>
      <c r="F73" s="47">
        <v>2262.875</v>
      </c>
      <c r="G73" s="21">
        <f t="shared" si="0"/>
        <v>8.5060837250721499E-2</v>
      </c>
      <c r="H73" s="47">
        <v>2262.875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1702.6533333333332</v>
      </c>
      <c r="F74" s="50">
        <v>1473.75</v>
      </c>
      <c r="G74" s="21">
        <f t="shared" si="0"/>
        <v>-0.13443918903045435</v>
      </c>
      <c r="H74" s="50">
        <v>1539</v>
      </c>
      <c r="I74" s="21">
        <f t="shared" si="5"/>
        <v>-4.2397660818713448E-2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1422.8888888888889</v>
      </c>
      <c r="F77" s="32">
        <v>1196.6666666666667</v>
      </c>
      <c r="G77" s="21">
        <f t="shared" si="0"/>
        <v>-0.15898797438700604</v>
      </c>
      <c r="H77" s="32">
        <v>1196.6666666666667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826.64722222222224</v>
      </c>
      <c r="F78" s="47">
        <v>880.375</v>
      </c>
      <c r="G78" s="21">
        <f t="shared" si="0"/>
        <v>6.499480834562639E-2</v>
      </c>
      <c r="H78" s="47">
        <v>880.375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1501.8</v>
      </c>
      <c r="G79" s="21">
        <f t="shared" si="0"/>
        <v>-2.0599375373779893E-3</v>
      </c>
      <c r="H79" s="47">
        <v>1501.8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1960.068888888889</v>
      </c>
      <c r="F80" s="61">
        <v>1940.3</v>
      </c>
      <c r="G80" s="21">
        <f t="shared" si="0"/>
        <v>-1.0085813310416596E-2</v>
      </c>
      <c r="H80" s="61">
        <v>1940.3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8250</v>
      </c>
      <c r="F81" s="61">
        <v>8899.3333333333339</v>
      </c>
      <c r="G81" s="21">
        <f>(F81-E81)/E81</f>
        <v>7.8707070707070781E-2</v>
      </c>
      <c r="H81" s="61">
        <v>8830</v>
      </c>
      <c r="I81" s="21">
        <f t="shared" si="6"/>
        <v>7.8520196300491431E-3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3939.3</v>
      </c>
      <c r="G82" s="23">
        <f>(F82-E82)/E82</f>
        <v>-1.4189189189189143E-2</v>
      </c>
      <c r="H82" s="50">
        <v>3939.3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16" zoomScaleNormal="100" workbookViewId="0">
      <selection activeCell="E90" sqref="E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221</v>
      </c>
      <c r="F13" s="166" t="s">
        <v>224</v>
      </c>
      <c r="G13" s="149" t="s">
        <v>196</v>
      </c>
      <c r="H13" s="166" t="s">
        <v>219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1511.1343999999999</v>
      </c>
      <c r="F16" s="42">
        <v>1710.1669999999999</v>
      </c>
      <c r="G16" s="21">
        <f t="shared" ref="G16:G31" si="0">(F16-E16)/E16</f>
        <v>0.13171072010537249</v>
      </c>
      <c r="H16" s="42">
        <v>2081.9</v>
      </c>
      <c r="I16" s="21">
        <f t="shared" ref="I16:I31" si="1">(F16-H16)/H16</f>
        <v>-0.17855468562370919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4189.0738047619043</v>
      </c>
      <c r="F17" s="46">
        <v>5344.9666666666672</v>
      </c>
      <c r="G17" s="21">
        <f t="shared" si="0"/>
        <v>0.27593041225265802</v>
      </c>
      <c r="H17" s="46">
        <v>6057.8</v>
      </c>
      <c r="I17" s="21">
        <f t="shared" si="1"/>
        <v>-0.11767198212772509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1458.5962</v>
      </c>
      <c r="F18" s="46">
        <v>2009.3330000000001</v>
      </c>
      <c r="G18" s="21">
        <f t="shared" si="0"/>
        <v>0.37758003208838753</v>
      </c>
      <c r="H18" s="46">
        <v>2234.8330000000001</v>
      </c>
      <c r="I18" s="21">
        <f t="shared" si="1"/>
        <v>-0.10090239404913029</v>
      </c>
    </row>
    <row r="19" spans="1:9" ht="16.5" x14ac:dyDescent="0.3">
      <c r="A19" s="37"/>
      <c r="B19" s="34" t="s">
        <v>13</v>
      </c>
      <c r="C19" s="15" t="s">
        <v>93</v>
      </c>
      <c r="D19" s="11" t="s">
        <v>81</v>
      </c>
      <c r="E19" s="46">
        <v>483.06659999999999</v>
      </c>
      <c r="F19" s="46">
        <v>465.31700000000001</v>
      </c>
      <c r="G19" s="21">
        <f t="shared" si="0"/>
        <v>-3.6743587737177411E-2</v>
      </c>
      <c r="H19" s="46">
        <v>509.9</v>
      </c>
      <c r="I19" s="21">
        <f t="shared" si="1"/>
        <v>-8.7434791135516707E-2</v>
      </c>
    </row>
    <row r="20" spans="1:9" ht="16.5" x14ac:dyDescent="0.3">
      <c r="A20" s="37"/>
      <c r="B20" s="34" t="s">
        <v>18</v>
      </c>
      <c r="C20" s="15" t="s">
        <v>98</v>
      </c>
      <c r="D20" s="11" t="s">
        <v>83</v>
      </c>
      <c r="E20" s="46">
        <v>1494.8799999999999</v>
      </c>
      <c r="F20" s="46">
        <v>1310.25</v>
      </c>
      <c r="G20" s="21">
        <f t="shared" si="0"/>
        <v>-0.12350824146419773</v>
      </c>
      <c r="H20" s="46">
        <v>1386.2083333333335</v>
      </c>
      <c r="I20" s="21">
        <f t="shared" si="1"/>
        <v>-5.4795755808710912E-2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1534.0260000000001</v>
      </c>
      <c r="F21" s="46">
        <v>1505.1669999999999</v>
      </c>
      <c r="G21" s="21">
        <f t="shared" si="0"/>
        <v>-1.8812588574118137E-2</v>
      </c>
      <c r="H21" s="46">
        <v>1590.1999999999998</v>
      </c>
      <c r="I21" s="21">
        <f t="shared" si="1"/>
        <v>-5.3473148031694069E-2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1284.0104000000001</v>
      </c>
      <c r="F22" s="46">
        <v>1218.567</v>
      </c>
      <c r="G22" s="21">
        <f t="shared" si="0"/>
        <v>-5.0967967237648626E-2</v>
      </c>
      <c r="H22" s="46">
        <v>1264.4000000000001</v>
      </c>
      <c r="I22" s="21">
        <f t="shared" si="1"/>
        <v>-3.6248813666561276E-2</v>
      </c>
    </row>
    <row r="23" spans="1:9" ht="16.5" x14ac:dyDescent="0.3">
      <c r="A23" s="37"/>
      <c r="B23" s="34" t="s">
        <v>19</v>
      </c>
      <c r="C23" s="15" t="s">
        <v>99</v>
      </c>
      <c r="D23" s="13" t="s">
        <v>161</v>
      </c>
      <c r="E23" s="46">
        <v>847.49399999999991</v>
      </c>
      <c r="F23" s="46">
        <v>1239.7329999999999</v>
      </c>
      <c r="G23" s="21">
        <f t="shared" si="0"/>
        <v>0.46282215567307861</v>
      </c>
      <c r="H23" s="46">
        <v>1273</v>
      </c>
      <c r="I23" s="21">
        <f t="shared" si="1"/>
        <v>-2.613275726630012E-2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374.49339999999995</v>
      </c>
      <c r="F24" s="46">
        <v>404.9</v>
      </c>
      <c r="G24" s="21">
        <f t="shared" si="0"/>
        <v>8.119395428597681E-2</v>
      </c>
      <c r="H24" s="46">
        <v>406.45000000000005</v>
      </c>
      <c r="I24" s="21">
        <f t="shared" si="1"/>
        <v>-3.813507196457296E-3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679.14930000000004</v>
      </c>
      <c r="F25" s="46">
        <v>1004.9</v>
      </c>
      <c r="G25" s="21">
        <f t="shared" si="0"/>
        <v>0.47964519730786725</v>
      </c>
      <c r="H25" s="46">
        <v>998.5</v>
      </c>
      <c r="I25" s="21">
        <f t="shared" si="1"/>
        <v>6.4096144216324261E-3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489.99519999999995</v>
      </c>
      <c r="F26" s="46">
        <v>505.73299999999995</v>
      </c>
      <c r="G26" s="21">
        <f t="shared" si="0"/>
        <v>3.2118273811661817E-2</v>
      </c>
      <c r="H26" s="46">
        <v>502.4</v>
      </c>
      <c r="I26" s="21">
        <f t="shared" si="1"/>
        <v>6.6341560509553549E-3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1736.7506000000001</v>
      </c>
      <c r="F27" s="46">
        <v>1583.45</v>
      </c>
      <c r="G27" s="21">
        <f t="shared" si="0"/>
        <v>-8.8268632237697237E-2</v>
      </c>
      <c r="H27" s="46">
        <v>1554.85</v>
      </c>
      <c r="I27" s="21">
        <f t="shared" si="1"/>
        <v>1.8394057304563231E-2</v>
      </c>
    </row>
    <row r="28" spans="1:9" ht="16.5" x14ac:dyDescent="0.3">
      <c r="A28" s="37"/>
      <c r="B28" s="34" t="s">
        <v>12</v>
      </c>
      <c r="C28" s="15" t="s">
        <v>92</v>
      </c>
      <c r="D28" s="13" t="s">
        <v>81</v>
      </c>
      <c r="E28" s="46">
        <v>491.02499999999998</v>
      </c>
      <c r="F28" s="46">
        <v>506.15</v>
      </c>
      <c r="G28" s="21">
        <f t="shared" si="0"/>
        <v>3.0802912275342396E-2</v>
      </c>
      <c r="H28" s="46">
        <v>494.9</v>
      </c>
      <c r="I28" s="21">
        <f t="shared" si="1"/>
        <v>2.273186502323702E-2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1010.865</v>
      </c>
      <c r="F29" s="46">
        <v>1398.9</v>
      </c>
      <c r="G29" s="21">
        <f t="shared" si="0"/>
        <v>0.38386431422593531</v>
      </c>
      <c r="H29" s="46">
        <v>1357.2750000000001</v>
      </c>
      <c r="I29" s="21">
        <f t="shared" si="1"/>
        <v>3.0668066530364146E-2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519.11419999999998</v>
      </c>
      <c r="F30" s="46">
        <v>542.33299999999997</v>
      </c>
      <c r="G30" s="21">
        <f t="shared" si="0"/>
        <v>4.4727730430028666E-2</v>
      </c>
      <c r="H30" s="46">
        <v>522.4</v>
      </c>
      <c r="I30" s="21">
        <f t="shared" si="1"/>
        <v>3.8156584992343021E-2</v>
      </c>
    </row>
    <row r="31" spans="1:9" ht="17.25" thickBot="1" x14ac:dyDescent="0.35">
      <c r="A31" s="38"/>
      <c r="B31" s="36" t="s">
        <v>15</v>
      </c>
      <c r="C31" s="16" t="s">
        <v>95</v>
      </c>
      <c r="D31" s="12" t="s">
        <v>82</v>
      </c>
      <c r="E31" s="49">
        <v>1289.6181999999999</v>
      </c>
      <c r="F31" s="49">
        <v>1614</v>
      </c>
      <c r="G31" s="23">
        <f t="shared" si="0"/>
        <v>0.25153320571933624</v>
      </c>
      <c r="H31" s="49">
        <v>1553.1999999999998</v>
      </c>
      <c r="I31" s="23">
        <f t="shared" si="1"/>
        <v>3.914499098635088E-2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19393.292304761904</v>
      </c>
      <c r="F32" s="107">
        <f>SUM(F16:F31)</f>
        <v>22363.866666666669</v>
      </c>
      <c r="G32" s="108">
        <f t="shared" ref="G32" si="2">(F32-E32)/E32</f>
        <v>0.15317535131336921</v>
      </c>
      <c r="H32" s="107">
        <f>SUM(H16:H31)</f>
        <v>23788.216333333337</v>
      </c>
      <c r="I32" s="111">
        <f t="shared" ref="I32" si="3">(F32-H32)/H32</f>
        <v>-5.9876270112391439E-2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1373.6972000000001</v>
      </c>
      <c r="F34" s="54">
        <v>970.2</v>
      </c>
      <c r="G34" s="21">
        <f>(F34-E34)/E34</f>
        <v>-0.29373081636913873</v>
      </c>
      <c r="H34" s="54">
        <v>1042.2</v>
      </c>
      <c r="I34" s="21">
        <f>(F34-H34)/H34</f>
        <v>-6.9084628670120898E-2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2448.08</v>
      </c>
      <c r="F35" s="46">
        <v>2095.1999999999998</v>
      </c>
      <c r="G35" s="21">
        <f>(F35-E35)/E35</f>
        <v>-0.14414561615633481</v>
      </c>
      <c r="H35" s="46">
        <v>2216.567</v>
      </c>
      <c r="I35" s="21">
        <f>(F35-H35)/H35</f>
        <v>-5.4754491968887105E-2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1638.73</v>
      </c>
      <c r="F36" s="46">
        <v>1470.20875</v>
      </c>
      <c r="G36" s="21">
        <f>(F36-E36)/E36</f>
        <v>-0.10283649533480195</v>
      </c>
      <c r="H36" s="46">
        <v>1513.9580000000001</v>
      </c>
      <c r="I36" s="21">
        <f>(F36-H36)/H36</f>
        <v>-2.8897267955914279E-2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2476.3483999999999</v>
      </c>
      <c r="F37" s="46">
        <v>2287.8829999999998</v>
      </c>
      <c r="G37" s="21">
        <f>(F37-E37)/E37</f>
        <v>-7.6106173105529112E-2</v>
      </c>
      <c r="H37" s="46">
        <v>2352.0169999999998</v>
      </c>
      <c r="I37" s="21">
        <f>(F37-H37)/H37</f>
        <v>-2.7267660055178181E-2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1501.0983999999999</v>
      </c>
      <c r="F38" s="49">
        <v>1751.4580000000001</v>
      </c>
      <c r="G38" s="23">
        <f>(F38-E38)/E38</f>
        <v>0.16678426943896565</v>
      </c>
      <c r="H38" s="49">
        <v>1749.375</v>
      </c>
      <c r="I38" s="23">
        <f>(F38-H38)/H38</f>
        <v>1.1907109682029774E-3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9437.9539999999997</v>
      </c>
      <c r="F39" s="109">
        <f>SUM(F34:F38)</f>
        <v>8574.9497499999998</v>
      </c>
      <c r="G39" s="110">
        <f t="shared" ref="G39" si="4">(F39-E39)/E39</f>
        <v>-9.1439760142929274E-2</v>
      </c>
      <c r="H39" s="109">
        <f>SUM(H34:H38)</f>
        <v>8874.1170000000002</v>
      </c>
      <c r="I39" s="111">
        <f t="shared" ref="I39" si="5">(F39-H39)/H39</f>
        <v>-3.3712340055917722E-2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10351</v>
      </c>
      <c r="F41" s="46">
        <v>10147.875</v>
      </c>
      <c r="G41" s="21">
        <f t="shared" ref="G41:G46" si="6">(F41-E41)/E41</f>
        <v>-1.9623707854313593E-2</v>
      </c>
      <c r="H41" s="46">
        <v>10960.375</v>
      </c>
      <c r="I41" s="21">
        <f t="shared" ref="I41:I46" si="7">(F41-H41)/H41</f>
        <v>-7.4130675273428148E-2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15273.18888888889</v>
      </c>
      <c r="F42" s="46">
        <v>15315.966666666667</v>
      </c>
      <c r="G42" s="21">
        <f t="shared" si="6"/>
        <v>2.8008412708689688E-3</v>
      </c>
      <c r="H42" s="46">
        <v>15615.966666666667</v>
      </c>
      <c r="I42" s="21">
        <f t="shared" si="7"/>
        <v>-1.9211106581084745E-2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26910.522288888889</v>
      </c>
      <c r="F43" s="57">
        <v>25701.077777777777</v>
      </c>
      <c r="G43" s="21">
        <f t="shared" si="6"/>
        <v>-4.4943182377789874E-2</v>
      </c>
      <c r="H43" s="57">
        <v>26201.077777777777</v>
      </c>
      <c r="I43" s="21">
        <f t="shared" si="7"/>
        <v>-1.90831844491554E-2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12125</v>
      </c>
      <c r="F44" s="47">
        <v>12757.5</v>
      </c>
      <c r="G44" s="21">
        <f t="shared" si="6"/>
        <v>5.2164948453608251E-2</v>
      </c>
      <c r="H44" s="47">
        <v>12757.5</v>
      </c>
      <c r="I44" s="21">
        <f t="shared" si="7"/>
        <v>0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9968.4761904761908</v>
      </c>
      <c r="F45" s="47">
        <v>9966.6666666666661</v>
      </c>
      <c r="G45" s="21">
        <f t="shared" si="6"/>
        <v>-1.8152461569337629E-4</v>
      </c>
      <c r="H45" s="47">
        <v>9966</v>
      </c>
      <c r="I45" s="21">
        <f t="shared" si="7"/>
        <v>6.689410662914513E-5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5843.2</v>
      </c>
      <c r="F46" s="50">
        <v>5740</v>
      </c>
      <c r="G46" s="31">
        <f t="shared" si="6"/>
        <v>-1.7661555312157691E-2</v>
      </c>
      <c r="H46" s="50">
        <v>5530</v>
      </c>
      <c r="I46" s="31">
        <f t="shared" si="7"/>
        <v>3.7974683544303799E-2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80471.387368253971</v>
      </c>
      <c r="F47" s="86">
        <f>SUM(F41:F46)</f>
        <v>79629.086111111115</v>
      </c>
      <c r="G47" s="110">
        <f t="shared" ref="G47" si="8">(F47-E47)/E47</f>
        <v>-1.0467090038951458E-2</v>
      </c>
      <c r="H47" s="109">
        <f>SUM(H41:H46)</f>
        <v>81030.919444444444</v>
      </c>
      <c r="I47" s="111">
        <f t="shared" ref="I47" si="9">(F47-H47)/H47</f>
        <v>-1.7299980586971353E-2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6035.1111111111113</v>
      </c>
      <c r="F49" s="43">
        <v>6035.333333333333</v>
      </c>
      <c r="G49" s="21">
        <f t="shared" ref="G49:G54" si="10">(F49-E49)/E49</f>
        <v>3.6821562707037567E-5</v>
      </c>
      <c r="H49" s="43">
        <v>6035.333333333333</v>
      </c>
      <c r="I49" s="21">
        <f t="shared" ref="I49:I54" si="11"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19284.428571428572</v>
      </c>
      <c r="F50" s="47">
        <v>19026.428571428572</v>
      </c>
      <c r="G50" s="21">
        <f t="shared" si="10"/>
        <v>-1.3378669689090383E-2</v>
      </c>
      <c r="H50" s="47">
        <v>19026.428571428572</v>
      </c>
      <c r="I50" s="21">
        <f t="shared" si="11"/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2199.2857142857142</v>
      </c>
      <c r="F51" s="47">
        <v>2267.8571428571427</v>
      </c>
      <c r="G51" s="21">
        <f t="shared" si="10"/>
        <v>3.1178954205910953E-2</v>
      </c>
      <c r="H51" s="47">
        <v>2267.8571428571427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25302.577777777777</v>
      </c>
      <c r="F52" s="47">
        <v>27486</v>
      </c>
      <c r="G52" s="21">
        <f t="shared" si="10"/>
        <v>8.6292481398469775E-2</v>
      </c>
      <c r="H52" s="47">
        <v>27486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19384.591428571432</v>
      </c>
      <c r="F53" s="47">
        <v>19130.892749999999</v>
      </c>
      <c r="G53" s="21">
        <f t="shared" si="10"/>
        <v>-1.308764641783988E-2</v>
      </c>
      <c r="H53" s="47">
        <v>19130.892500000002</v>
      </c>
      <c r="I53" s="21">
        <f t="shared" si="11"/>
        <v>1.3067869014602824E-8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5542.7777777777774</v>
      </c>
      <c r="F54" s="50">
        <v>6628.666666666667</v>
      </c>
      <c r="G54" s="31">
        <f t="shared" si="10"/>
        <v>0.19591059436704433</v>
      </c>
      <c r="H54" s="50">
        <v>6590.333333333333</v>
      </c>
      <c r="I54" s="31">
        <f t="shared" si="11"/>
        <v>5.8166000708108762E-3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77748.772380952374</v>
      </c>
      <c r="F55" s="86">
        <f>SUM(F49:F54)</f>
        <v>80575.178464285724</v>
      </c>
      <c r="G55" s="110">
        <f t="shared" ref="G55" si="12">(F55-E55)/E55</f>
        <v>3.6353063807677423E-2</v>
      </c>
      <c r="H55" s="86">
        <f>SUM(H49:H54)</f>
        <v>80536.844880952369</v>
      </c>
      <c r="I55" s="111">
        <f t="shared" ref="I55" si="13">(F55-H55)/H55</f>
        <v>4.7597572750731286E-4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4407.3388888888894</v>
      </c>
      <c r="F57" s="43">
        <v>3936.4444444444443</v>
      </c>
      <c r="G57" s="22">
        <f t="shared" ref="G57:G65" si="14">(F57-E57)/E57</f>
        <v>-0.10684325764728288</v>
      </c>
      <c r="H57" s="43">
        <v>4105.333333333333</v>
      </c>
      <c r="I57" s="22">
        <f t="shared" ref="I57:I65" si="15">(F57-H57)/H57</f>
        <v>-4.1138897910576983E-2</v>
      </c>
    </row>
    <row r="58" spans="1:9" ht="16.5" x14ac:dyDescent="0.3">
      <c r="A58" s="118"/>
      <c r="B58" s="99" t="s">
        <v>54</v>
      </c>
      <c r="C58" s="15" t="s">
        <v>121</v>
      </c>
      <c r="D58" s="11" t="s">
        <v>120</v>
      </c>
      <c r="E58" s="47">
        <v>5063.75</v>
      </c>
      <c r="F58" s="70">
        <v>4981.125</v>
      </c>
      <c r="G58" s="21">
        <f t="shared" si="14"/>
        <v>-1.631695877561096E-2</v>
      </c>
      <c r="H58" s="70">
        <v>5081.125</v>
      </c>
      <c r="I58" s="21">
        <f t="shared" si="15"/>
        <v>-1.9680680951560923E-2</v>
      </c>
    </row>
    <row r="59" spans="1:9" ht="16.5" x14ac:dyDescent="0.3">
      <c r="A59" s="118"/>
      <c r="B59" s="99" t="s">
        <v>56</v>
      </c>
      <c r="C59" s="15" t="s">
        <v>123</v>
      </c>
      <c r="D59" s="11" t="s">
        <v>120</v>
      </c>
      <c r="E59" s="47">
        <v>20716.25</v>
      </c>
      <c r="F59" s="70">
        <v>20815.714285714286</v>
      </c>
      <c r="G59" s="21">
        <f t="shared" si="14"/>
        <v>4.8012688451957389E-3</v>
      </c>
      <c r="H59" s="70">
        <v>20963.75</v>
      </c>
      <c r="I59" s="21">
        <f t="shared" si="15"/>
        <v>-7.0615092378851002E-3</v>
      </c>
    </row>
    <row r="60" spans="1:9" ht="16.5" x14ac:dyDescent="0.3">
      <c r="A60" s="118"/>
      <c r="B60" s="99" t="s">
        <v>55</v>
      </c>
      <c r="C60" s="15" t="s">
        <v>122</v>
      </c>
      <c r="D60" s="11" t="s">
        <v>120</v>
      </c>
      <c r="E60" s="47">
        <v>4991</v>
      </c>
      <c r="F60" s="70">
        <v>4809.5</v>
      </c>
      <c r="G60" s="21">
        <f t="shared" si="14"/>
        <v>-3.6365457824083347E-2</v>
      </c>
      <c r="H60" s="70">
        <v>4829.5</v>
      </c>
      <c r="I60" s="21">
        <f t="shared" si="15"/>
        <v>-4.1412154467336164E-3</v>
      </c>
    </row>
    <row r="61" spans="1:9" ht="16.5" x14ac:dyDescent="0.3">
      <c r="A61" s="118"/>
      <c r="B61" s="99" t="s">
        <v>38</v>
      </c>
      <c r="C61" s="15" t="s">
        <v>115</v>
      </c>
      <c r="D61" s="11" t="s">
        <v>114</v>
      </c>
      <c r="E61" s="47">
        <v>3750</v>
      </c>
      <c r="F61" s="105">
        <v>3750</v>
      </c>
      <c r="G61" s="21">
        <f t="shared" si="14"/>
        <v>0</v>
      </c>
      <c r="H61" s="105">
        <v>3750</v>
      </c>
      <c r="I61" s="21">
        <f t="shared" si="15"/>
        <v>0</v>
      </c>
    </row>
    <row r="62" spans="1:9" ht="17.25" thickBot="1" x14ac:dyDescent="0.35">
      <c r="A62" s="118"/>
      <c r="B62" s="100" t="s">
        <v>39</v>
      </c>
      <c r="C62" s="16" t="s">
        <v>116</v>
      </c>
      <c r="D62" s="12" t="s">
        <v>114</v>
      </c>
      <c r="E62" s="50">
        <v>3947.1666666666665</v>
      </c>
      <c r="F62" s="73">
        <v>3606.1428571428573</v>
      </c>
      <c r="G62" s="29">
        <f t="shared" si="14"/>
        <v>-8.6397114265205216E-2</v>
      </c>
      <c r="H62" s="73">
        <v>3606.1428571428573</v>
      </c>
      <c r="I62" s="29">
        <f t="shared" si="15"/>
        <v>0</v>
      </c>
    </row>
    <row r="63" spans="1:9" ht="16.5" x14ac:dyDescent="0.3">
      <c r="A63" s="118"/>
      <c r="B63" s="101" t="s">
        <v>40</v>
      </c>
      <c r="C63" s="14" t="s">
        <v>117</v>
      </c>
      <c r="D63" s="11" t="s">
        <v>114</v>
      </c>
      <c r="E63" s="43">
        <v>2047.5</v>
      </c>
      <c r="F63" s="68">
        <v>2881.25</v>
      </c>
      <c r="G63" s="21">
        <f t="shared" si="14"/>
        <v>0.4072039072039072</v>
      </c>
      <c r="H63" s="68">
        <v>2881.25</v>
      </c>
      <c r="I63" s="21">
        <f t="shared" si="15"/>
        <v>0</v>
      </c>
    </row>
    <row r="64" spans="1:9" ht="16.5" x14ac:dyDescent="0.3">
      <c r="A64" s="118"/>
      <c r="B64" s="99" t="s">
        <v>41</v>
      </c>
      <c r="C64" s="15" t="s">
        <v>118</v>
      </c>
      <c r="D64" s="13" t="s">
        <v>114</v>
      </c>
      <c r="E64" s="47">
        <v>5500</v>
      </c>
      <c r="F64" s="70">
        <v>4650</v>
      </c>
      <c r="G64" s="21">
        <f t="shared" si="14"/>
        <v>-0.15454545454545454</v>
      </c>
      <c r="H64" s="70">
        <v>4650</v>
      </c>
      <c r="I64" s="21">
        <f t="shared" si="15"/>
        <v>0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2060.25</v>
      </c>
      <c r="F65" s="73">
        <v>2026</v>
      </c>
      <c r="G65" s="29">
        <f t="shared" si="14"/>
        <v>-1.6624196092707197E-2</v>
      </c>
      <c r="H65" s="73">
        <v>2026</v>
      </c>
      <c r="I65" s="29">
        <f t="shared" si="15"/>
        <v>0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52483.255555555552</v>
      </c>
      <c r="F66" s="106">
        <f>SUM(F57:F65)</f>
        <v>51456.176587301583</v>
      </c>
      <c r="G66" s="108">
        <f t="shared" ref="G66" si="16">(F66-E66)/E66</f>
        <v>-1.9569650498657925E-2</v>
      </c>
      <c r="H66" s="106">
        <f>SUM(H57:H65)</f>
        <v>51893.101190476184</v>
      </c>
      <c r="I66" s="111">
        <f t="shared" ref="I66" si="17">(F66-H66)/H66</f>
        <v>-8.4197049925932802E-3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12748.75</v>
      </c>
      <c r="F68" s="54">
        <v>10718.5</v>
      </c>
      <c r="G68" s="21">
        <f t="shared" ref="G68:G73" si="18">(F68-E68)/E68</f>
        <v>-0.15925090695166194</v>
      </c>
      <c r="H68" s="54">
        <v>10958.333333333334</v>
      </c>
      <c r="I68" s="21">
        <f t="shared" ref="I68:I73" si="19">(F68-H68)/H68</f>
        <v>-2.1885931558935416E-2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6502.75</v>
      </c>
      <c r="F69" s="46">
        <v>6287.7777777777774</v>
      </c>
      <c r="G69" s="21">
        <f t="shared" si="18"/>
        <v>-3.3058663215135536E-2</v>
      </c>
      <c r="H69" s="46">
        <v>6409</v>
      </c>
      <c r="I69" s="21">
        <f t="shared" si="19"/>
        <v>-1.8914373883947982E-2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 t="shared" si="18"/>
        <v>-1.1791873639030538E-2</v>
      </c>
      <c r="H70" s="46">
        <v>46491.857142857145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7425.8933333333334</v>
      </c>
      <c r="F71" s="46">
        <v>7639</v>
      </c>
      <c r="G71" s="21">
        <f t="shared" si="18"/>
        <v>2.8697781815700724E-2</v>
      </c>
      <c r="H71" s="46">
        <v>7639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3464.4666666666662</v>
      </c>
      <c r="F72" s="46">
        <v>3156.6666666666665</v>
      </c>
      <c r="G72" s="21">
        <f t="shared" si="18"/>
        <v>-8.8844843843208121E-2</v>
      </c>
      <c r="H72" s="46">
        <v>3156.6666666666665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3877.12</v>
      </c>
      <c r="F73" s="58">
        <v>3784</v>
      </c>
      <c r="G73" s="31">
        <f t="shared" si="18"/>
        <v>-2.4017827665896309E-2</v>
      </c>
      <c r="H73" s="58">
        <v>3714</v>
      </c>
      <c r="I73" s="31">
        <f t="shared" si="19"/>
        <v>1.8847603661820141E-2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81065.604999999996</v>
      </c>
      <c r="F74" s="86">
        <f>SUM(F68:F73)</f>
        <v>78077.801587301597</v>
      </c>
      <c r="G74" s="110">
        <f t="shared" ref="G74" si="20">(F74-E74)/E74</f>
        <v>-3.6856610305917026E-2</v>
      </c>
      <c r="H74" s="86">
        <f>SUM(H68:H73)</f>
        <v>78368.857142857145</v>
      </c>
      <c r="I74" s="111">
        <f t="shared" ref="I74" si="21">(F74-H74)/H74</f>
        <v>-3.7139185917307391E-3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1702.6533333333332</v>
      </c>
      <c r="F76" s="43">
        <v>1473.75</v>
      </c>
      <c r="G76" s="21">
        <f>(F76-E76)/E76</f>
        <v>-0.13443918903045435</v>
      </c>
      <c r="H76" s="43">
        <v>1539</v>
      </c>
      <c r="I76" s="21">
        <f>(F76-H76)/H76</f>
        <v>-4.2397660818713448E-2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2747.2222222222222</v>
      </c>
      <c r="F77" s="47">
        <v>2740.375</v>
      </c>
      <c r="G77" s="21">
        <f>(F77-E77)/E77</f>
        <v>-2.4924165824064528E-3</v>
      </c>
      <c r="H77" s="47">
        <v>2740.375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1320</v>
      </c>
      <c r="F78" s="47">
        <v>1311.875</v>
      </c>
      <c r="G78" s="21">
        <f>(F78-E78)/E78</f>
        <v>-6.15530303030303E-3</v>
      </c>
      <c r="H78" s="47">
        <v>1311.875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2085.4821428571427</v>
      </c>
      <c r="F79" s="47">
        <v>2262.875</v>
      </c>
      <c r="G79" s="21">
        <f>(F79-E79)/E79</f>
        <v>8.5060837250721499E-2</v>
      </c>
      <c r="H79" s="47">
        <v>2262.875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3714.1400000000003</v>
      </c>
      <c r="F80" s="50">
        <v>3695</v>
      </c>
      <c r="G80" s="21">
        <f>(F80-E80)/E80</f>
        <v>-5.1532790901797796E-3</v>
      </c>
      <c r="H80" s="50">
        <v>3670</v>
      </c>
      <c r="I80" s="21">
        <f>(F80-H80)/H80</f>
        <v>6.8119891008174387E-3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11569.497698412699</v>
      </c>
      <c r="F81" s="86">
        <f>SUM(F76:F80)</f>
        <v>11483.875</v>
      </c>
      <c r="G81" s="110">
        <f t="shared" ref="G81" si="22">(F81-E81)/E81</f>
        <v>-7.4007273820060476E-3</v>
      </c>
      <c r="H81" s="86">
        <f>SUM(H76:H80)</f>
        <v>11524.125</v>
      </c>
      <c r="I81" s="111">
        <f t="shared" ref="I81" si="23">(F81-H81)/H81</f>
        <v>-3.4926729795103748E-3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 t="shared" ref="G83:G89" si="24">(F83-E83)/E83</f>
        <v>-6.6569248254585607E-3</v>
      </c>
      <c r="H83" s="43">
        <v>1456.6666666666667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1422.8888888888889</v>
      </c>
      <c r="F84" s="32">
        <v>1196.6666666666667</v>
      </c>
      <c r="G84" s="21">
        <f t="shared" si="24"/>
        <v>-0.15898797438700604</v>
      </c>
      <c r="H84" s="32">
        <v>1196.6666666666667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826.64722222222224</v>
      </c>
      <c r="F85" s="47">
        <v>880.375</v>
      </c>
      <c r="G85" s="21">
        <f t="shared" si="24"/>
        <v>6.499480834562639E-2</v>
      </c>
      <c r="H85" s="47">
        <v>880.375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1504.9</v>
      </c>
      <c r="F86" s="47">
        <v>1501.8</v>
      </c>
      <c r="G86" s="21">
        <f t="shared" si="24"/>
        <v>-2.0599375373779893E-3</v>
      </c>
      <c r="H86" s="47">
        <v>1501.8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1960.068888888889</v>
      </c>
      <c r="F87" s="61">
        <v>1940.3</v>
      </c>
      <c r="G87" s="21">
        <f t="shared" si="24"/>
        <v>-1.0085813310416596E-2</v>
      </c>
      <c r="H87" s="61">
        <v>1940.3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3996</v>
      </c>
      <c r="F88" s="61">
        <v>3939.3</v>
      </c>
      <c r="G88" s="21">
        <f t="shared" si="24"/>
        <v>-1.4189189189189143E-2</v>
      </c>
      <c r="H88" s="61">
        <v>3939.3</v>
      </c>
      <c r="I88" s="21">
        <f t="shared" si="25"/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8250</v>
      </c>
      <c r="F89" s="50">
        <v>8899.3333333333339</v>
      </c>
      <c r="G89" s="23">
        <f t="shared" si="24"/>
        <v>7.8707070707070781E-2</v>
      </c>
      <c r="H89" s="50">
        <v>8830</v>
      </c>
      <c r="I89" s="23">
        <f t="shared" si="25"/>
        <v>7.8520196300491431E-3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19426.93357142857</v>
      </c>
      <c r="F90" s="86">
        <f>SUM(F83:F89)</f>
        <v>19814.441666666666</v>
      </c>
      <c r="G90" s="120">
        <f t="shared" ref="G90:G91" si="26">(F90-E90)/E90</f>
        <v>1.9946951165160143E-2</v>
      </c>
      <c r="H90" s="86">
        <f>SUM(H83:H89)</f>
        <v>19745.108333333334</v>
      </c>
      <c r="I90" s="111">
        <f t="shared" ref="I90:I91" si="27">(F90-H90)/H90</f>
        <v>3.5114182289030468E-3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351596.69787936506</v>
      </c>
      <c r="F91" s="106">
        <f>SUM(F32,F39,F47,F55,F66,F74,F81,F90)</f>
        <v>351975.37583333335</v>
      </c>
      <c r="G91" s="108">
        <f t="shared" si="26"/>
        <v>1.0770236360360156E-3</v>
      </c>
      <c r="H91" s="106">
        <f>SUM(H32,H39,H47,H55,H66,H74,H81,H90)</f>
        <v>355761.28932539682</v>
      </c>
      <c r="I91" s="121">
        <f t="shared" si="27"/>
        <v>-1.0641724115747412E-2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2" zoomScaleNormal="100" workbookViewId="0">
      <selection activeCell="C16" sqref="C16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7.625" customWidth="1"/>
    <col min="4" max="4" width="11.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1541.67</v>
      </c>
      <c r="E16" s="135">
        <v>1750</v>
      </c>
      <c r="F16" s="135">
        <v>1500</v>
      </c>
      <c r="G16" s="135">
        <v>2000</v>
      </c>
      <c r="H16" s="136">
        <v>1416</v>
      </c>
      <c r="I16" s="83">
        <v>1641.5340000000001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1250</v>
      </c>
      <c r="F17" s="93">
        <v>1625</v>
      </c>
      <c r="G17" s="93">
        <v>2000</v>
      </c>
      <c r="H17" s="32">
        <v>1416</v>
      </c>
      <c r="I17" s="83">
        <v>1558.2</v>
      </c>
    </row>
    <row r="18" spans="1:9" ht="16.5" x14ac:dyDescent="0.3">
      <c r="A18" s="92"/>
      <c r="B18" s="141" t="s">
        <v>6</v>
      </c>
      <c r="C18" s="15" t="s">
        <v>165</v>
      </c>
      <c r="D18" s="93">
        <v>1958.33</v>
      </c>
      <c r="E18" s="93">
        <v>2000</v>
      </c>
      <c r="F18" s="93">
        <v>1000</v>
      </c>
      <c r="G18" s="93">
        <v>2750</v>
      </c>
      <c r="H18" s="32">
        <v>1666</v>
      </c>
      <c r="I18" s="83">
        <v>1874.866</v>
      </c>
    </row>
    <row r="19" spans="1:9" ht="16.5" x14ac:dyDescent="0.3">
      <c r="A19" s="92"/>
      <c r="B19" s="141" t="s">
        <v>7</v>
      </c>
      <c r="C19" s="15" t="s">
        <v>166</v>
      </c>
      <c r="D19" s="93">
        <v>1150</v>
      </c>
      <c r="E19" s="93">
        <v>500</v>
      </c>
      <c r="F19" s="93">
        <v>1000</v>
      </c>
      <c r="G19" s="93">
        <v>1250</v>
      </c>
      <c r="H19" s="32">
        <v>1000</v>
      </c>
      <c r="I19" s="83">
        <v>980</v>
      </c>
    </row>
    <row r="20" spans="1:9" ht="16.5" x14ac:dyDescent="0.3">
      <c r="A20" s="92"/>
      <c r="B20" s="141" t="s">
        <v>8</v>
      </c>
      <c r="C20" s="15" t="s">
        <v>167</v>
      </c>
      <c r="D20" s="93">
        <v>4200</v>
      </c>
      <c r="E20" s="93">
        <v>5000</v>
      </c>
      <c r="F20" s="93">
        <v>6000</v>
      </c>
      <c r="G20" s="93">
        <v>4500</v>
      </c>
      <c r="H20" s="32">
        <v>3333</v>
      </c>
      <c r="I20" s="83">
        <v>4606.6000000000004</v>
      </c>
    </row>
    <row r="21" spans="1:9" ht="16.5" x14ac:dyDescent="0.3">
      <c r="A21" s="92"/>
      <c r="B21" s="141" t="s">
        <v>9</v>
      </c>
      <c r="C21" s="15" t="s">
        <v>168</v>
      </c>
      <c r="D21" s="93">
        <v>1416.67</v>
      </c>
      <c r="E21" s="93">
        <v>1500</v>
      </c>
      <c r="F21" s="93">
        <v>1125</v>
      </c>
      <c r="G21" s="93">
        <v>2250</v>
      </c>
      <c r="H21" s="32">
        <v>1416</v>
      </c>
      <c r="I21" s="83">
        <v>1541.5340000000001</v>
      </c>
    </row>
    <row r="22" spans="1:9" ht="16.5" x14ac:dyDescent="0.3">
      <c r="A22" s="92"/>
      <c r="B22" s="141" t="s">
        <v>10</v>
      </c>
      <c r="C22" s="15" t="s">
        <v>169</v>
      </c>
      <c r="D22" s="93">
        <v>1166.67</v>
      </c>
      <c r="E22" s="93">
        <v>1500</v>
      </c>
      <c r="F22" s="93">
        <v>1000</v>
      </c>
      <c r="G22" s="93">
        <v>1000</v>
      </c>
      <c r="H22" s="32">
        <v>1000</v>
      </c>
      <c r="I22" s="83">
        <v>1133.3340000000001</v>
      </c>
    </row>
    <row r="23" spans="1:9" ht="16.5" x14ac:dyDescent="0.3">
      <c r="A23" s="92"/>
      <c r="B23" s="141" t="s">
        <v>11</v>
      </c>
      <c r="C23" s="15" t="s">
        <v>170</v>
      </c>
      <c r="D23" s="93">
        <v>350</v>
      </c>
      <c r="E23" s="93">
        <v>350</v>
      </c>
      <c r="F23" s="93">
        <v>500</v>
      </c>
      <c r="G23" s="93">
        <v>500</v>
      </c>
      <c r="H23" s="32">
        <v>400</v>
      </c>
      <c r="I23" s="83">
        <v>420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391.67</v>
      </c>
      <c r="E25" s="93">
        <v>350</v>
      </c>
      <c r="F25" s="93">
        <v>500</v>
      </c>
      <c r="G25" s="93">
        <v>500</v>
      </c>
      <c r="H25" s="32">
        <v>500</v>
      </c>
      <c r="I25" s="83">
        <v>448.334</v>
      </c>
    </row>
    <row r="26" spans="1:9" ht="16.5" x14ac:dyDescent="0.3">
      <c r="A26" s="92"/>
      <c r="B26" s="141" t="s">
        <v>14</v>
      </c>
      <c r="C26" s="15" t="s">
        <v>173</v>
      </c>
      <c r="D26" s="93">
        <v>433.33</v>
      </c>
      <c r="E26" s="93">
        <v>350</v>
      </c>
      <c r="F26" s="93">
        <v>500</v>
      </c>
      <c r="G26" s="93">
        <v>500</v>
      </c>
      <c r="H26" s="32">
        <v>500</v>
      </c>
      <c r="I26" s="83">
        <v>456.666</v>
      </c>
    </row>
    <row r="27" spans="1:9" ht="16.5" x14ac:dyDescent="0.3">
      <c r="A27" s="92"/>
      <c r="B27" s="141" t="s">
        <v>15</v>
      </c>
      <c r="C27" s="15" t="s">
        <v>174</v>
      </c>
      <c r="D27" s="93">
        <v>1375</v>
      </c>
      <c r="E27" s="93">
        <v>1750</v>
      </c>
      <c r="F27" s="93">
        <v>1000</v>
      </c>
      <c r="G27" s="93">
        <v>1500</v>
      </c>
      <c r="H27" s="32">
        <v>1666</v>
      </c>
      <c r="I27" s="83">
        <v>1458.2</v>
      </c>
    </row>
    <row r="28" spans="1:9" ht="16.5" x14ac:dyDescent="0.3">
      <c r="A28" s="92"/>
      <c r="B28" s="141" t="s">
        <v>16</v>
      </c>
      <c r="C28" s="15" t="s">
        <v>175</v>
      </c>
      <c r="D28" s="93">
        <v>433.33</v>
      </c>
      <c r="E28" s="93">
        <v>500</v>
      </c>
      <c r="F28" s="93">
        <v>500</v>
      </c>
      <c r="G28" s="93">
        <v>500</v>
      </c>
      <c r="H28" s="32">
        <v>666</v>
      </c>
      <c r="I28" s="83">
        <v>519.86599999999999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1125</v>
      </c>
      <c r="G29" s="93">
        <v>1375</v>
      </c>
      <c r="H29" s="32">
        <v>1416</v>
      </c>
      <c r="I29" s="83">
        <v>1354</v>
      </c>
    </row>
    <row r="30" spans="1:9" ht="16.5" x14ac:dyDescent="0.3">
      <c r="A30" s="92"/>
      <c r="B30" s="141" t="s">
        <v>18</v>
      </c>
      <c r="C30" s="15" t="s">
        <v>177</v>
      </c>
      <c r="D30" s="93">
        <v>1000</v>
      </c>
      <c r="E30" s="93">
        <v>1500</v>
      </c>
      <c r="F30" s="93">
        <v>1375</v>
      </c>
      <c r="G30" s="93">
        <v>1000</v>
      </c>
      <c r="H30" s="32">
        <v>750</v>
      </c>
      <c r="I30" s="83">
        <v>1125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1208.33</v>
      </c>
      <c r="E31" s="49">
        <v>1500</v>
      </c>
      <c r="F31" s="49">
        <v>750</v>
      </c>
      <c r="G31" s="49">
        <v>1375</v>
      </c>
      <c r="H31" s="134">
        <v>1250</v>
      </c>
      <c r="I31" s="85">
        <v>1216.6659999999999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1833.33</v>
      </c>
      <c r="E33" s="135">
        <v>2500</v>
      </c>
      <c r="F33" s="135">
        <v>2000</v>
      </c>
      <c r="G33" s="135">
        <v>3000</v>
      </c>
      <c r="H33" s="136">
        <v>1833</v>
      </c>
      <c r="I33" s="83">
        <v>2233.2660000000001</v>
      </c>
    </row>
    <row r="34" spans="1:9" ht="16.5" x14ac:dyDescent="0.3">
      <c r="A34" s="92"/>
      <c r="B34" s="141" t="s">
        <v>27</v>
      </c>
      <c r="C34" s="15" t="s">
        <v>180</v>
      </c>
      <c r="D34" s="93">
        <v>1500</v>
      </c>
      <c r="E34" s="93">
        <v>2500</v>
      </c>
      <c r="F34" s="93">
        <v>2000</v>
      </c>
      <c r="G34" s="93">
        <v>3000</v>
      </c>
      <c r="H34" s="32">
        <v>1833</v>
      </c>
      <c r="I34" s="83">
        <v>2166.6</v>
      </c>
    </row>
    <row r="35" spans="1:9" ht="16.5" x14ac:dyDescent="0.3">
      <c r="A35" s="92"/>
      <c r="B35" s="140" t="s">
        <v>28</v>
      </c>
      <c r="C35" s="15" t="s">
        <v>181</v>
      </c>
      <c r="D35" s="93">
        <v>1708.33</v>
      </c>
      <c r="E35" s="93">
        <v>1000</v>
      </c>
      <c r="F35" s="93">
        <v>1250</v>
      </c>
      <c r="G35" s="93">
        <v>1750</v>
      </c>
      <c r="H35" s="32">
        <v>2000</v>
      </c>
      <c r="I35" s="83">
        <v>1541.6659999999999</v>
      </c>
    </row>
    <row r="36" spans="1:9" ht="16.5" x14ac:dyDescent="0.3">
      <c r="A36" s="92"/>
      <c r="B36" s="141" t="s">
        <v>29</v>
      </c>
      <c r="C36" s="15" t="s">
        <v>182</v>
      </c>
      <c r="D36" s="93">
        <v>1416.67</v>
      </c>
      <c r="E36" s="93">
        <v>1500</v>
      </c>
      <c r="F36" s="93"/>
      <c r="G36" s="93">
        <v>2000</v>
      </c>
      <c r="H36" s="32">
        <v>1250</v>
      </c>
      <c r="I36" s="83">
        <v>1541.6675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875</v>
      </c>
      <c r="E37" s="137">
        <v>1000</v>
      </c>
      <c r="F37" s="137">
        <v>1375</v>
      </c>
      <c r="G37" s="137">
        <v>825</v>
      </c>
      <c r="H37" s="138">
        <v>583</v>
      </c>
      <c r="I37" s="83">
        <v>931.6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20000</v>
      </c>
      <c r="E39" s="42">
        <v>27000</v>
      </c>
      <c r="F39" s="42">
        <v>25000</v>
      </c>
      <c r="G39" s="42">
        <v>20000</v>
      </c>
      <c r="H39" s="136">
        <v>24333</v>
      </c>
      <c r="I39" s="84">
        <v>23266.6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15000</v>
      </c>
      <c r="E40" s="49">
        <v>17000</v>
      </c>
      <c r="F40" s="49">
        <v>15000</v>
      </c>
      <c r="G40" s="49">
        <v>15000</v>
      </c>
      <c r="H40" s="134">
        <v>16333</v>
      </c>
      <c r="I40" s="85">
        <v>15666.6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01-04-2019</vt:lpstr>
      <vt:lpstr>By Order</vt:lpstr>
      <vt:lpstr>All Stores</vt:lpstr>
      <vt:lpstr>'01-04-2019'!Print_Titles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2019-04-05T07:19:22Z</cp:lastPrinted>
  <dcterms:created xsi:type="dcterms:W3CDTF">2010-10-20T06:23:14Z</dcterms:created>
  <dcterms:modified xsi:type="dcterms:W3CDTF">2019-04-05T07:19:45Z</dcterms:modified>
</cp:coreProperties>
</file>