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8-04-2019" sheetId="9" r:id="rId4"/>
    <sheet name="By Order" sheetId="11" r:id="rId5"/>
    <sheet name="All Stores" sheetId="12" r:id="rId6"/>
  </sheets>
  <definedNames>
    <definedName name="_xlnm.Print_Titles" localSheetId="3">'08-04-2019'!$12:$14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9" i="11"/>
  <c r="G89" i="11"/>
  <c r="I85" i="11"/>
  <c r="G85" i="11"/>
  <c r="I83" i="11"/>
  <c r="G83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71" i="11"/>
  <c r="G71" i="11"/>
  <c r="I72" i="11"/>
  <c r="G72" i="11"/>
  <c r="I73" i="11"/>
  <c r="G73" i="11"/>
  <c r="I69" i="11"/>
  <c r="G69" i="11"/>
  <c r="I70" i="11"/>
  <c r="G70" i="11"/>
  <c r="I68" i="11"/>
  <c r="G68" i="11"/>
  <c r="I65" i="11"/>
  <c r="G65" i="11"/>
  <c r="I64" i="11"/>
  <c r="G64" i="11"/>
  <c r="I63" i="11"/>
  <c r="G63" i="11"/>
  <c r="I62" i="11"/>
  <c r="G62" i="11"/>
  <c r="I61" i="11"/>
  <c r="G61" i="11"/>
  <c r="I60" i="11"/>
  <c r="G60" i="11"/>
  <c r="I59" i="11"/>
  <c r="G59" i="11"/>
  <c r="I58" i="11"/>
  <c r="G58" i="11"/>
  <c r="I57" i="11"/>
  <c r="G57" i="11"/>
  <c r="I54" i="11"/>
  <c r="G54" i="11"/>
  <c r="I49" i="11"/>
  <c r="G49" i="11"/>
  <c r="I53" i="11"/>
  <c r="G53" i="11"/>
  <c r="I52" i="11"/>
  <c r="G52" i="11"/>
  <c r="I51" i="11"/>
  <c r="G51" i="11"/>
  <c r="I50" i="11"/>
  <c r="G50" i="11"/>
  <c r="I44" i="11"/>
  <c r="G44" i="11"/>
  <c r="I42" i="11"/>
  <c r="G42" i="11"/>
  <c r="I41" i="11"/>
  <c r="G41" i="11"/>
  <c r="I46" i="11"/>
  <c r="G46" i="11"/>
  <c r="I43" i="11"/>
  <c r="G43" i="11"/>
  <c r="I45" i="11"/>
  <c r="G45" i="11"/>
  <c r="I36" i="11"/>
  <c r="G36" i="11"/>
  <c r="I38" i="11"/>
  <c r="G38" i="11"/>
  <c r="I37" i="11"/>
  <c r="G37" i="11"/>
  <c r="I34" i="11"/>
  <c r="G34" i="11"/>
  <c r="I35" i="11"/>
  <c r="G35" i="11"/>
  <c r="I25" i="11"/>
  <c r="G25" i="11"/>
  <c r="I28" i="11"/>
  <c r="G28" i="11"/>
  <c r="I31" i="11"/>
  <c r="G31" i="11"/>
  <c r="I18" i="11"/>
  <c r="G18" i="11"/>
  <c r="I26" i="11"/>
  <c r="G26" i="11"/>
  <c r="I24" i="11"/>
  <c r="G24" i="11"/>
  <c r="I29" i="11"/>
  <c r="G29" i="11"/>
  <c r="I23" i="11"/>
  <c r="G23" i="11"/>
  <c r="I22" i="11"/>
  <c r="G22" i="11"/>
  <c r="I30" i="11"/>
  <c r="G30" i="11"/>
  <c r="I27" i="11"/>
  <c r="G27" i="11"/>
  <c r="I16" i="11"/>
  <c r="G16" i="11"/>
  <c r="I20" i="11"/>
  <c r="G20" i="11"/>
  <c r="I17" i="11"/>
  <c r="G17" i="11"/>
  <c r="I21" i="11"/>
  <c r="G21" i="11"/>
  <c r="I19" i="11"/>
  <c r="G19" i="11"/>
  <c r="D40" i="8" l="1"/>
  <c r="E40" i="8" l="1"/>
  <c r="I17" i="5" l="1"/>
  <c r="I15" i="5"/>
  <c r="G19" i="5"/>
  <c r="I16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<sst xmlns="http://schemas.openxmlformats.org/spreadsheetml/2006/main" count="848" uniqueCount="225">
  <si>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</si>
  <si>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</si>
  <si>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</si>
  <si>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</si>
  <si>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</si>
  <si>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</si>
  <si>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</si>
  <si>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</si>
  <si>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</si>
  <si>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</si>
  <si>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</si>
  <si>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</si>
  <si>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</si>
  <si>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</si>
  <si>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</si>
  <si>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</si>
  <si>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</si>
  <si>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</si>
  <si>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</si>
  <si>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</si>
  <si>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</si>
  <si>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</si>
  <si>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</si>
  <si>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</si>
  <si>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</si>
  <si>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</si>
  <si>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</si>
  <si>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</si>
  <si>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</si>
  <si>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</si>
  <si>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</si>
  <si>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</si>
  <si>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</si>
  <si>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</si>
  <si>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</si>
  <si>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</si>
  <si>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</si>
  <si>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</si>
  <si>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</si>
  <si>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</si>
  <si>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</si>
  <si>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</si>
  <si>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</si>
  <si>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</si>
  <si>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</si>
  <si>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</si>
  <si>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</si>
  <si>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</si>
  <si>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</si>
  <si>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</si>
  <si>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</si>
  <si>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</si>
  <si>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</si>
  <si>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</si>
  <si>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</si>
  <si>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</si>
  <si>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</si>
  <si>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</si>
  <si>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</si>
  <si>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</si>
  <si>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</si>
  <si>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</si>
  <si>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</si>
  <si>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</si>
  <si>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</si>
  <si>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</si>
  <si>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</si>
  <si>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</si>
  <si>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</si>
  <si>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</si>
  <si>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</si>
  <si>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</si>
  <si>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</si>
  <si>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</si>
  <si>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</si>
  <si>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</si>
  <si>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</si>
  <si>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</si>
  <si>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</si>
  <si>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</si>
  <si>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</si>
  <si>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</si>
  <si>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</si>
  <si>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</si>
  <si>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</si>
  <si>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</si>
  <si>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</si>
  <si>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</si>
  <si>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</si>
  <si>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</si>
  <si>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</si>
  <si>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</si>
  <si>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</si>
  <si>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</si>
  <si>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</si>
  <si>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</si>
  <si>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</si>
  <si>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</si>
  <si>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</si>
  <si>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</si>
  <si>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</si>
  <si>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</si>
  <si>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</si>
  <si>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</si>
  <si>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</si>
  <si>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</si>
  <si>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</si>
  <si>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</si>
  <si>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</si>
  <si>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</si>
  <si>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</si>
  <si>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</si>
  <si>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</si>
  <si>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</si>
  <si>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</si>
  <si>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</si>
  <si>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</si>
  <si>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</si>
  <si>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</si>
  <si>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</si>
  <si>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</si>
  <si>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</si>
  <si>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</si>
  <si>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</si>
  <si>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</si>
  <si>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</si>
  <si>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</si>
  <si>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</si>
  <si>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</si>
  <si>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</si>
  <si>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</si>
  <si>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</si>
  <si>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</si>
  <si>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</si>
  <si>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</si>
  <si>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</si>
  <si>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</si>
  <si>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</si>
  <si>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</si>
  <si>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</si>
  <si>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</si>
  <si>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</si>
  <si>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</si>
  <si>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</si>
  <si>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</si>
  <si>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</si>
  <si>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</si>
  <si>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</si>
  <si>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</si>
  <si>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</si>
  <si>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</si>
  <si>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</si>
  <si>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</si>
  <si>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</si>
  <si>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</si>
  <si>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</si>
  <si>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</si>
  <si>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</si>
  <si>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</si>
  <si>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</si>
  <si>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</si>
  <si>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</si>
  <si>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</si>
  <si>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</si>
  <si>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</si>
  <si>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</si>
  <si>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</si>
  <si>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</si>
  <si>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</si>
  <si>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</si>
  <si>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</si>
  <si>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</si>
  <si>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</si>
  <si>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</si>
  <si>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</si>
  <si>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</si>
  <si>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</si>
  <si>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</si>
  <si>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</si>
  <si>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</si>
  <si>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</si>
  <si>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</si>
  <si>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</si>
  <si>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</si>
  <si>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</si>
  <si>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</si>
  <si>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</si>
  <si>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</si>
  <si>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</si>
  <si>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</si>
  <si>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</si>
  <si>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</si>
  <si>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</si>
  <si>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</si>
  <si>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</si>
  <si>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</si>
  <si>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</si>
  <si>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</si>
  <si>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</si>
  <si>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</si>
  <si>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</si>
  <si>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</si>
  <si>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</si>
  <si>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</si>
  <si>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</si>
  <si>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</si>
  <si>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</si>
  <si>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</si>
  <si>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</si>
  <si>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</si>
  <si>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</si>
  <si>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</si>
  <si>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</si>
  <si>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</si>
  <si>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</si>
  <si>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</si>
  <si>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</si>
  <si>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01-04-2019 (ل.ل.)</t>
  </si>
  <si>
    <t>معدل الأسعار في نيسان 2018 (ل.ل.)</t>
  </si>
  <si>
    <t>معدل أسعار المحلات والملاحم في 01-04-2019 (ل.ل.)</t>
  </si>
  <si>
    <t>المعدل العام للأسعار في 01-04-2019  (ل.ل.)</t>
  </si>
  <si>
    <t>معدل أسعار  السوبرماركات في 08-04-2019 (ل.ل.)</t>
  </si>
  <si>
    <t xml:space="preserve"> التاريخ 8 نيسان 2019</t>
  </si>
  <si>
    <t>معدل أسعار المحلات والملاحم في 08-04-2019 (ل.ل.)</t>
  </si>
  <si>
    <t>المعدل العام للأسعار في 08-04-2019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</si>
</sst>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218</v>
      </c>
      <c r="F12" s="149" t="s">
        <v>221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1511.1343999999999</v>
      </c>
      <c r="F15" s="43">
        <v>1699.8</v>
      </c>
      <c r="G15" s="45">
        <f t="shared" ref="G15:G30" si="0">(F15-E15)/E15</f>
        <v>0.12485031113049908</v>
      </c>
      <c r="H15" s="43">
        <v>1778.8</v>
      </c>
      <c r="I15" s="45">
        <f>(F15-H15)/H15</f>
        <v>-4.4411963121205308E-2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1736.7506000000001</v>
      </c>
      <c r="F16" s="47">
        <v>1684.7</v>
      </c>
      <c r="G16" s="48">
        <f t="shared" si="0"/>
        <v>-2.9970106243233791E-2</v>
      </c>
      <c r="H16" s="47">
        <v>1608.7</v>
      </c>
      <c r="I16" s="44">
        <f t="shared" ref="I16:I30" si="1">(F16-H16)/H16</f>
        <v>4.7243115559147134E-2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1458.5962</v>
      </c>
      <c r="F17" s="47">
        <v>1963.8</v>
      </c>
      <c r="G17" s="48">
        <f t="shared" si="0"/>
        <v>0.34636303042610422</v>
      </c>
      <c r="H17" s="47">
        <v>2143.8000000000002</v>
      </c>
      <c r="I17" s="44">
        <f>(F17-H17)/H17</f>
        <v>-8.3963056255247789E-2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679.14930000000004</v>
      </c>
      <c r="F18" s="47">
        <v>1023.8</v>
      </c>
      <c r="G18" s="48">
        <f t="shared" si="0"/>
        <v>0.5074741297679316</v>
      </c>
      <c r="H18" s="47">
        <v>1029.8</v>
      </c>
      <c r="I18" s="44">
        <f t="shared" si="1"/>
        <v>-5.8263740532142165E-3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4189.0738047619043</v>
      </c>
      <c r="F19" s="47">
        <v>5905.5555555555557</v>
      </c>
      <c r="G19" s="48">
        <f>(F19-E19)/E19</f>
        <v>0.40975209098547061</v>
      </c>
      <c r="H19" s="47">
        <v>6083.333333333333</v>
      </c>
      <c r="I19" s="44">
        <f t="shared" si="1"/>
        <v>-2.922374429223738E-2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1534.0260000000001</v>
      </c>
      <c r="F20" s="47">
        <v>1673.8</v>
      </c>
      <c r="G20" s="48">
        <f t="shared" si="0"/>
        <v>9.111579595130713E-2</v>
      </c>
      <c r="H20" s="47">
        <v>1468.8</v>
      </c>
      <c r="I20" s="44">
        <f t="shared" si="1"/>
        <v>0.13956971677559912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1284.0104000000001</v>
      </c>
      <c r="F21" s="47">
        <v>1383.7</v>
      </c>
      <c r="G21" s="48">
        <f t="shared" si="0"/>
        <v>7.7639246535697773E-2</v>
      </c>
      <c r="H21" s="47">
        <v>1303.8</v>
      </c>
      <c r="I21" s="44">
        <f t="shared" si="1"/>
        <v>6.1282405276883029E-2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374.49339999999995</v>
      </c>
      <c r="F22" s="47">
        <v>422.3</v>
      </c>
      <c r="G22" s="48">
        <f t="shared" si="0"/>
        <v>0.12765672238816508</v>
      </c>
      <c r="H22" s="47">
        <v>389.8</v>
      </c>
      <c r="I22" s="44">
        <f t="shared" si="1"/>
        <v>8.3376090302719336E-2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491.02499999999998</v>
      </c>
      <c r="F23" s="47">
        <v>549.79999999999995</v>
      </c>
      <c r="G23" s="48">
        <f t="shared" si="0"/>
        <v>0.11969858968484288</v>
      </c>
      <c r="H23" s="47">
        <v>549.79999999999995</v>
      </c>
      <c r="I23" s="44">
        <f t="shared" si="1"/>
        <v>0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483.06659999999999</v>
      </c>
      <c r="F24" s="47">
        <v>564.79999999999995</v>
      </c>
      <c r="G24" s="48">
        <f t="shared" si="0"/>
        <v>0.16919695959107908</v>
      </c>
      <c r="H24" s="47">
        <v>482.3</v>
      </c>
      <c r="I24" s="44">
        <f t="shared" si="1"/>
        <v>0.17105535973460489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489.99519999999995</v>
      </c>
      <c r="F25" s="47">
        <v>569.79999999999995</v>
      </c>
      <c r="G25" s="48">
        <f t="shared" si="0"/>
        <v>0.16286853422237607</v>
      </c>
      <c r="H25" s="47">
        <v>554.79999999999995</v>
      </c>
      <c r="I25" s="44">
        <f t="shared" si="1"/>
        <v>2.7036770007209807E-2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1289.6181999999999</v>
      </c>
      <c r="F26" s="47">
        <v>1854.8</v>
      </c>
      <c r="G26" s="48">
        <f t="shared" si="0"/>
        <v>0.4382551362876238</v>
      </c>
      <c r="H26" s="47">
        <v>1769.8</v>
      </c>
      <c r="I26" s="44">
        <f t="shared" si="1"/>
        <v>4.8028025765623233E-2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519.11419999999998</v>
      </c>
      <c r="F27" s="47">
        <v>574.79999999999995</v>
      </c>
      <c r="G27" s="48">
        <f t="shared" si="0"/>
        <v>0.10727080861976031</v>
      </c>
      <c r="H27" s="47">
        <v>564.79999999999995</v>
      </c>
      <c r="I27" s="44">
        <f t="shared" si="1"/>
        <v>1.7705382436260624E-2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1010.865</v>
      </c>
      <c r="F28" s="47">
        <v>1439.8</v>
      </c>
      <c r="G28" s="48">
        <f t="shared" si="0"/>
        <v>0.42432471200407568</v>
      </c>
      <c r="H28" s="47">
        <v>1443.8</v>
      </c>
      <c r="I28" s="44">
        <f t="shared" si="1"/>
        <v>-2.7704668236597867E-3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1494.8799999999999</v>
      </c>
      <c r="F29" s="47">
        <v>1605.4</v>
      </c>
      <c r="G29" s="48">
        <f t="shared" si="0"/>
        <v>7.3932355774376679E-2</v>
      </c>
      <c r="H29" s="47">
        <v>1495.5</v>
      </c>
      <c r="I29" s="44">
        <f t="shared" si="1"/>
        <v>7.3487128050819181E-2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847.49399999999991</v>
      </c>
      <c r="F30" s="50">
        <v>1293.8</v>
      </c>
      <c r="G30" s="51">
        <f t="shared" si="0"/>
        <v>0.52661847753494428</v>
      </c>
      <c r="H30" s="50">
        <v>1262.8</v>
      </c>
      <c r="I30" s="56">
        <f t="shared" si="1"/>
        <v>2.4548622109597719E-2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2476.3483999999999</v>
      </c>
      <c r="F32" s="43">
        <v>2330</v>
      </c>
      <c r="G32" s="45">
        <f>(F32-E32)/E32</f>
        <v>-5.9098469343005153E-2</v>
      </c>
      <c r="H32" s="43">
        <v>2342.5</v>
      </c>
      <c r="I32" s="44">
        <f>(F32-H32)/H32</f>
        <v>-5.3361792956243331E-3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2448.08</v>
      </c>
      <c r="F33" s="47">
        <v>2093.8000000000002</v>
      </c>
      <c r="G33" s="48">
        <f>(F33-E33)/E33</f>
        <v>-0.14471749289238903</v>
      </c>
      <c r="H33" s="47">
        <v>2023.8</v>
      </c>
      <c r="I33" s="44">
        <f>(F33-H33)/H33</f>
        <v>3.4588398063049822E-2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1501.0983999999999</v>
      </c>
      <c r="F34" s="47">
        <v>2031.25</v>
      </c>
      <c r="G34" s="48">
        <f>(F34-E34)/E34</f>
        <v>0.35317578114799147</v>
      </c>
      <c r="H34" s="47">
        <v>1961.25</v>
      </c>
      <c r="I34" s="44">
        <f>(F34-H34)/H34</f>
        <v>3.5691523263224986E-2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1638.73</v>
      </c>
      <c r="F35" s="47">
        <v>1617.5</v>
      </c>
      <c r="G35" s="48">
        <f>(F35-E35)/E35</f>
        <v>-1.2955154296314841E-2</v>
      </c>
      <c r="H35" s="47">
        <v>1398.75</v>
      </c>
      <c r="I35" s="44">
        <f>(F35-H35)/H35</f>
        <v>0.15638963360142985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1373.6972000000001</v>
      </c>
      <c r="F36" s="50">
        <v>1034.5999999999999</v>
      </c>
      <c r="G36" s="51">
        <f>(F36-E36)/E36</f>
        <v>-0.24685003361730673</v>
      </c>
      <c r="H36" s="50">
        <v>1008.8</v>
      </c>
      <c r="I36" s="56">
        <f>(F36-H36)/H36</f>
        <v>2.5574940523394089E-2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26910.522288888889</v>
      </c>
      <c r="F38" s="43">
        <v>28135.555555555555</v>
      </c>
      <c r="G38" s="45">
        <f t="shared" ref="G38:G43" si="2">(F38-E38)/E38</f>
        <v>4.5522463425857425E-2</v>
      </c>
      <c r="H38" s="43">
        <v>28135.555555555555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15273.18888888889</v>
      </c>
      <c r="F39" s="57">
        <v>14575.888888888889</v>
      </c>
      <c r="G39" s="48">
        <f t="shared" si="2"/>
        <v>-4.5655167697643072E-2</v>
      </c>
      <c r="H39" s="57">
        <v>14965.333333333334</v>
      </c>
      <c r="I39" s="44">
        <f>(F39-H39)/H39</f>
        <v>-2.6023105250653416E-2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10351</v>
      </c>
      <c r="F40" s="57">
        <v>11147.875</v>
      </c>
      <c r="G40" s="48">
        <f t="shared" si="2"/>
        <v>7.6985315428461015E-2</v>
      </c>
      <c r="H40" s="57">
        <v>10147.875</v>
      </c>
      <c r="I40" s="44">
        <f t="shared" si="3"/>
        <v>9.8542798369116683E-2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5843.2</v>
      </c>
      <c r="F41" s="47">
        <v>5590</v>
      </c>
      <c r="G41" s="48">
        <f t="shared" si="2"/>
        <v>-4.3332420591456706E-2</v>
      </c>
      <c r="H41" s="47">
        <v>5740</v>
      </c>
      <c r="I41" s="44">
        <f t="shared" si="3"/>
        <v>-2.6132404181184669E-2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9968.4761904761908</v>
      </c>
      <c r="F42" s="47">
        <v>9966.6666666666661</v>
      </c>
      <c r="G42" s="48">
        <f t="shared" si="2"/>
        <v>-1.8152461569337629E-4</v>
      </c>
      <c r="H42" s="47">
        <v>9966.6666666666661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12125</v>
      </c>
      <c r="F43" s="50">
        <v>12883.333333333334</v>
      </c>
      <c r="G43" s="51">
        <f t="shared" si="2"/>
        <v>6.2542955326460536E-2</v>
      </c>
      <c r="H43" s="50">
        <v>12757.5</v>
      </c>
      <c r="I43" s="59">
        <f t="shared" si="3"/>
        <v>9.8634789992815153E-3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5542.7777777777774</v>
      </c>
      <c r="F45" s="43">
        <v>6589.7777777777774</v>
      </c>
      <c r="G45" s="45">
        <f t="shared" ref="G45:G50" si="4">(F45-E45)/E45</f>
        <v>0.18889445725167889</v>
      </c>
      <c r="H45" s="43">
        <v>6628.666666666667</v>
      </c>
      <c r="I45" s="44">
        <f t="shared" ref="I45:I50" si="5">(F45-H45)/H45</f>
        <v>-5.8667739448189067E-3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19284.428571428572</v>
      </c>
      <c r="F47" s="47">
        <v>19026.428571428572</v>
      </c>
      <c r="G47" s="48">
        <f t="shared" si="4"/>
        <v>-1.3378669689090383E-2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19384.591428571432</v>
      </c>
      <c r="F48" s="47">
        <v>19130.892749999999</v>
      </c>
      <c r="G48" s="48">
        <f t="shared" si="4"/>
        <v>-1.308764641783988E-2</v>
      </c>
      <c r="H48" s="47">
        <v>19130.892749999999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2199.2857142857142</v>
      </c>
      <c r="F49" s="47">
        <v>2241.6666666666665</v>
      </c>
      <c r="G49" s="48">
        <f t="shared" si="4"/>
        <v>1.9270325863375515E-2</v>
      </c>
      <c r="H49" s="47">
        <v>2267.8571428571427</v>
      </c>
      <c r="I49" s="44">
        <f t="shared" si="5"/>
        <v>-1.1548556430446177E-2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25302.577777777777</v>
      </c>
      <c r="F50" s="50">
        <v>27571</v>
      </c>
      <c r="G50" s="56">
        <f t="shared" si="4"/>
        <v>8.9651822914837004E-2</v>
      </c>
      <c r="H50" s="50">
        <v>27486</v>
      </c>
      <c r="I50" s="59">
        <f t="shared" si="5"/>
        <v>3.0924834461180236E-3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3947.1666666666665</v>
      </c>
      <c r="F53" s="70">
        <v>3606.1428571428573</v>
      </c>
      <c r="G53" s="48">
        <f t="shared" si="6"/>
        <v>-8.6397114265205216E-2</v>
      </c>
      <c r="H53" s="70">
        <v>3606.1428571428573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2881.25</v>
      </c>
      <c r="G54" s="48">
        <f t="shared" si="6"/>
        <v>0.4072039072039072</v>
      </c>
      <c r="H54" s="70">
        <v>2881.25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4650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2060.25</v>
      </c>
      <c r="F56" s="105">
        <v>2026</v>
      </c>
      <c r="G56" s="55">
        <f t="shared" si="6"/>
        <v>-1.6624196092707197E-2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4407.3388888888894</v>
      </c>
      <c r="F57" s="50">
        <v>3936.4444444444443</v>
      </c>
      <c r="G57" s="51">
        <f t="shared" si="6"/>
        <v>-0.10684325764728288</v>
      </c>
      <c r="H57" s="50">
        <v>3936.4444444444443</v>
      </c>
      <c r="I57" s="126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5063.75</v>
      </c>
      <c r="F58" s="68">
        <v>4981.125</v>
      </c>
      <c r="G58" s="44">
        <f t="shared" si="6"/>
        <v>-1.631695877561096E-2</v>
      </c>
      <c r="H58" s="68">
        <v>4981.125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4991</v>
      </c>
      <c r="F59" s="70">
        <v>4809.5</v>
      </c>
      <c r="G59" s="48">
        <f t="shared" si="6"/>
        <v>-3.6365457824083347E-2</v>
      </c>
      <c r="H59" s="70">
        <v>4809.5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20716.25</v>
      </c>
      <c r="F60" s="73">
        <v>20815.714285714286</v>
      </c>
      <c r="G60" s="51">
        <f t="shared" si="6"/>
        <v>4.8012688451957389E-3</v>
      </c>
      <c r="H60" s="73">
        <v>20815.714285714286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6502.75</v>
      </c>
      <c r="F62" s="54">
        <v>6249.4444444444443</v>
      </c>
      <c r="G62" s="45">
        <f t="shared" ref="G62:G67" si="8">(F62-E62)/E62</f>
        <v>-3.8953605098697573E-2</v>
      </c>
      <c r="H62" s="54">
        <v>6287.7777777777774</v>
      </c>
      <c r="I62" s="44">
        <f t="shared" ref="I62:I67" si="9">(F62-H62)/H62</f>
        <v>-6.0964834776461793E-3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10656</v>
      </c>
      <c r="G64" s="48">
        <f t="shared" si="8"/>
        <v>-0.16415334836748702</v>
      </c>
      <c r="H64" s="46">
        <v>10718.5</v>
      </c>
      <c r="I64" s="87">
        <f t="shared" si="9"/>
        <v>-5.831039791015534E-3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7425.8933333333334</v>
      </c>
      <c r="F65" s="46">
        <v>7789.5</v>
      </c>
      <c r="G65" s="48">
        <f t="shared" si="8"/>
        <v>4.8964703685482495E-2</v>
      </c>
      <c r="H65" s="46">
        <v>7639</v>
      </c>
      <c r="I65" s="87">
        <f t="shared" si="9"/>
        <v>1.9701531614085614E-2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3877.12</v>
      </c>
      <c r="F66" s="46">
        <v>3840</v>
      </c>
      <c r="G66" s="48">
        <f t="shared" si="8"/>
        <v>-9.5741168702541818E-3</v>
      </c>
      <c r="H66" s="46">
        <v>3784</v>
      </c>
      <c r="I66" s="87">
        <f t="shared" si="9"/>
        <v>1.4799154334038054E-2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3464.4666666666662</v>
      </c>
      <c r="F67" s="58">
        <v>3156.6666666666665</v>
      </c>
      <c r="G67" s="51">
        <f t="shared" si="8"/>
        <v>-8.8844843843208121E-2</v>
      </c>
      <c r="H67" s="58">
        <v>3156.6666666666665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3714.1400000000003</v>
      </c>
      <c r="F69" s="43">
        <v>3670</v>
      </c>
      <c r="G69" s="45">
        <f>(F69-E69)/E69</f>
        <v>-1.1884312384562867E-2</v>
      </c>
      <c r="H69" s="43">
        <v>3695</v>
      </c>
      <c r="I69" s="44">
        <f>(F69-H69)/H69</f>
        <v>-6.7658998646820028E-3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2740.375</v>
      </c>
      <c r="G70" s="48">
        <f>(F70-E70)/E70</f>
        <v>-2.4924165824064528E-3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2085.4821428571427</v>
      </c>
      <c r="F72" s="47">
        <v>2262.875</v>
      </c>
      <c r="G72" s="48">
        <f>(F72-E72)/E72</f>
        <v>8.5060837250721499E-2</v>
      </c>
      <c r="H72" s="47">
        <v>2262.875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1702.6533333333332</v>
      </c>
      <c r="F73" s="50">
        <v>1498.75</v>
      </c>
      <c r="G73" s="48">
        <f>(F73-E73)/E73</f>
        <v>-0.1197562236196054</v>
      </c>
      <c r="H73" s="50">
        <v>1473.75</v>
      </c>
      <c r="I73" s="59">
        <f>(F73-H73)/H73</f>
        <v>1.6963528413910092E-2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1422.8888888888889</v>
      </c>
      <c r="F76" s="32">
        <v>1180</v>
      </c>
      <c r="G76" s="48">
        <f t="shared" si="10"/>
        <v>-0.17070123379665783</v>
      </c>
      <c r="H76" s="32">
        <v>1196.6666666666667</v>
      </c>
      <c r="I76" s="44">
        <f t="shared" si="11"/>
        <v>-1.3927576601671371E-2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826.64722222222224</v>
      </c>
      <c r="F77" s="47">
        <v>880.375</v>
      </c>
      <c r="G77" s="48">
        <f t="shared" si="10"/>
        <v>6.499480834562639E-2</v>
      </c>
      <c r="H77" s="47">
        <v>880.375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1536.8</v>
      </c>
      <c r="G78" s="48">
        <f t="shared" si="10"/>
        <v>2.1197421755598286E-2</v>
      </c>
      <c r="H78" s="47">
        <v>1501.8</v>
      </c>
      <c r="I78" s="44">
        <f t="shared" si="11"/>
        <v>2.330536689306166E-2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1960.068888888889</v>
      </c>
      <c r="F79" s="61">
        <v>1940.3</v>
      </c>
      <c r="G79" s="48">
        <f t="shared" si="10"/>
        <v>-1.0085813310416596E-2</v>
      </c>
      <c r="H79" s="61">
        <v>1940.3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8250</v>
      </c>
      <c r="F80" s="61">
        <v>8899.3333333333339</v>
      </c>
      <c r="G80" s="48">
        <f t="shared" si="10"/>
        <v>7.8707070707070781E-2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3963.8</v>
      </c>
      <c r="G81" s="51">
        <f t="shared" si="10"/>
        <v>-8.0580580580580131E-3</v>
      </c>
      <c r="H81" s="50">
        <v>3939.3</v>
      </c>
      <c r="I81" s="56">
        <f t="shared" si="11"/>
        <v>6.2193790775010782E-3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8" zoomScaleNormal="100" workbookViewId="0">
      <selection activeCell="I39" sqref="I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218</v>
      </c>
      <c r="F12" s="157" t="s">
        <v>223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1511.1343999999999</v>
      </c>
      <c r="F15" s="83">
        <v>1600</v>
      </c>
      <c r="G15" s="44">
        <f>(F15-E15)/E15</f>
        <v>5.8807211324154944E-2</v>
      </c>
      <c r="H15" s="83">
        <v>1641.5340000000001</v>
      </c>
      <c r="I15" s="127">
        <f>(F15-H15)/H15</f>
        <v>-2.5301943182413585E-2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1736.7506000000001</v>
      </c>
      <c r="F16" s="83">
        <v>1466.6</v>
      </c>
      <c r="G16" s="48">
        <f t="shared" ref="G16:G39" si="0">(F16-E16)/E16</f>
        <v>-0.15554944964464107</v>
      </c>
      <c r="H16" s="83">
        <v>1558.2</v>
      </c>
      <c r="I16" s="48">
        <f>(F16-H16)/H16</f>
        <v>-5.8785778462328415E-2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1458.5962</v>
      </c>
      <c r="F17" s="83">
        <v>1883.2</v>
      </c>
      <c r="G17" s="48">
        <f t="shared" si="0"/>
        <v>0.29110441944110377</v>
      </c>
      <c r="H17" s="83">
        <v>1874.866</v>
      </c>
      <c r="I17" s="48">
        <f t="shared" ref="I17:I29" si="1">(F17-H17)/H17</f>
        <v>4.4451176777434015E-3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679.14930000000004</v>
      </c>
      <c r="F18" s="83">
        <v>973.2</v>
      </c>
      <c r="G18" s="48">
        <f t="shared" si="0"/>
        <v>0.43296915714998158</v>
      </c>
      <c r="H18" s="83">
        <v>980</v>
      </c>
      <c r="I18" s="48">
        <f t="shared" si="1"/>
        <v>-6.9387755102040356E-3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4189.0738047619043</v>
      </c>
      <c r="F19" s="83">
        <v>4000</v>
      </c>
      <c r="G19" s="48">
        <f t="shared" si="0"/>
        <v>-4.5134990113321893E-2</v>
      </c>
      <c r="H19" s="83">
        <v>4606.6000000000004</v>
      </c>
      <c r="I19" s="48">
        <f t="shared" si="1"/>
        <v>-0.13168063213649989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1534.0260000000001</v>
      </c>
      <c r="F20" s="83">
        <v>1483.2</v>
      </c>
      <c r="G20" s="48">
        <f t="shared" si="0"/>
        <v>-3.3132424091899371E-2</v>
      </c>
      <c r="H20" s="83">
        <v>1541.5340000000001</v>
      </c>
      <c r="I20" s="48">
        <f t="shared" si="1"/>
        <v>-3.7841526687053324E-2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1284.0104000000001</v>
      </c>
      <c r="F21" s="83">
        <v>1199.8679999999999</v>
      </c>
      <c r="G21" s="48">
        <f t="shared" si="0"/>
        <v>-6.5530933394309085E-2</v>
      </c>
      <c r="H21" s="83">
        <v>1133.3340000000001</v>
      </c>
      <c r="I21" s="48">
        <f t="shared" si="1"/>
        <v>5.8706436055037503E-2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374.49339999999995</v>
      </c>
      <c r="F22" s="83">
        <v>386.6</v>
      </c>
      <c r="G22" s="48">
        <f t="shared" si="0"/>
        <v>3.2327939557813497E-2</v>
      </c>
      <c r="H22" s="83">
        <v>420</v>
      </c>
      <c r="I22" s="48">
        <f t="shared" si="1"/>
        <v>-7.9523809523809469E-2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491.02499999999998</v>
      </c>
      <c r="F23" s="83">
        <v>462.5</v>
      </c>
      <c r="G23" s="48">
        <f t="shared" si="0"/>
        <v>-5.8092765134158092E-2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483.06659999999999</v>
      </c>
      <c r="F24" s="83">
        <v>420</v>
      </c>
      <c r="G24" s="48">
        <f t="shared" si="0"/>
        <v>-0.13055466885932498</v>
      </c>
      <c r="H24" s="83">
        <v>448.334</v>
      </c>
      <c r="I24" s="48">
        <f t="shared" si="1"/>
        <v>-6.3198419035808126E-2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489.99519999999995</v>
      </c>
      <c r="F25" s="83">
        <v>445</v>
      </c>
      <c r="G25" s="48">
        <f t="shared" si="0"/>
        <v>-9.1827838313518095E-2</v>
      </c>
      <c r="H25" s="83">
        <v>456.666</v>
      </c>
      <c r="I25" s="48">
        <f t="shared" si="1"/>
        <v>-2.5546022694923634E-2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1289.6181999999999</v>
      </c>
      <c r="F26" s="83">
        <v>1483.2</v>
      </c>
      <c r="G26" s="48">
        <f t="shared" si="0"/>
        <v>0.15010783811828973</v>
      </c>
      <c r="H26" s="83">
        <v>1458.2</v>
      </c>
      <c r="I26" s="48">
        <f t="shared" si="1"/>
        <v>1.7144424633109313E-2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519.11419999999998</v>
      </c>
      <c r="F27" s="83">
        <v>466.6</v>
      </c>
      <c r="G27" s="48">
        <f t="shared" si="0"/>
        <v>-0.10116117031666627</v>
      </c>
      <c r="H27" s="83">
        <v>519.86599999999999</v>
      </c>
      <c r="I27" s="48">
        <f t="shared" si="1"/>
        <v>-0.10246101880099864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1010.865</v>
      </c>
      <c r="F28" s="83">
        <v>1552</v>
      </c>
      <c r="G28" s="48">
        <f t="shared" si="0"/>
        <v>0.53531876165462255</v>
      </c>
      <c r="H28" s="83">
        <v>1354</v>
      </c>
      <c r="I28" s="48">
        <f t="shared" si="1"/>
        <v>0.14623338257016247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1494.8799999999999</v>
      </c>
      <c r="F29" s="83">
        <v>1156.25</v>
      </c>
      <c r="G29" s="48">
        <f t="shared" si="0"/>
        <v>-0.22652654393663699</v>
      </c>
      <c r="H29" s="83">
        <v>1125</v>
      </c>
      <c r="I29" s="48">
        <f t="shared" si="1"/>
        <v>2.7777777777777776E-2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847.49399999999991</v>
      </c>
      <c r="F30" s="95">
        <v>1258.2</v>
      </c>
      <c r="G30" s="51">
        <f t="shared" si="0"/>
        <v>0.48461228044092369</v>
      </c>
      <c r="H30" s="95">
        <v>1216.6659999999999</v>
      </c>
      <c r="I30" s="51">
        <f>(F30-H30)/H30</f>
        <v>3.4137552952083899E-2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2476.3483999999999</v>
      </c>
      <c r="F32" s="83">
        <v>2141.6</v>
      </c>
      <c r="G32" s="44">
        <f t="shared" si="0"/>
        <v>-0.13517823259441197</v>
      </c>
      <c r="H32" s="83">
        <v>2233.2660000000001</v>
      </c>
      <c r="I32" s="45">
        <f>(F32-H32)/H32</f>
        <v>-4.1045715109619796E-2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2448.08</v>
      </c>
      <c r="F33" s="83">
        <v>1991.6</v>
      </c>
      <c r="G33" s="48">
        <f t="shared" si="0"/>
        <v>-0.18646449462435868</v>
      </c>
      <c r="H33" s="83">
        <v>2166.6</v>
      </c>
      <c r="I33" s="48">
        <f>(F33-H33)/H33</f>
        <v>-8.0771716052801631E-2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1501.0983999999999</v>
      </c>
      <c r="F34" s="83">
        <v>1800</v>
      </c>
      <c r="G34" s="48">
        <f t="shared" si="0"/>
        <v>0.19912192298652784</v>
      </c>
      <c r="H34" s="83">
        <v>1541.6659999999999</v>
      </c>
      <c r="I34" s="48">
        <f>(F34-H34)/H34</f>
        <v>0.16756807246186922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1638.73</v>
      </c>
      <c r="F35" s="83">
        <v>1822.75</v>
      </c>
      <c r="G35" s="48">
        <f t="shared" si="0"/>
        <v>0.11229427666546654</v>
      </c>
      <c r="H35" s="83">
        <v>1541.6675</v>
      </c>
      <c r="I35" s="48">
        <f>(F35-H35)/H35</f>
        <v>0.1823236852304404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1373.6972000000001</v>
      </c>
      <c r="F36" s="83">
        <v>916.6</v>
      </c>
      <c r="G36" s="55">
        <f t="shared" si="0"/>
        <v>-0.33274960449799273</v>
      </c>
      <c r="H36" s="83">
        <v>931.6</v>
      </c>
      <c r="I36" s="48">
        <f>(F36-H36)/H36</f>
        <v>-1.6101331043366252E-2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26910.522288888889</v>
      </c>
      <c r="F38" s="84">
        <v>25266.6</v>
      </c>
      <c r="G38" s="45">
        <f t="shared" si="0"/>
        <v>-6.1088457193105142E-2</v>
      </c>
      <c r="H38" s="84">
        <v>23266.6</v>
      </c>
      <c r="I38" s="45">
        <f>(F38-H38)/H38</f>
        <v>8.5960131690921759E-2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15273.18888888889</v>
      </c>
      <c r="F39" s="85">
        <v>16166.6</v>
      </c>
      <c r="G39" s="51">
        <f t="shared" si="0"/>
        <v>5.8495388069289139E-2</v>
      </c>
      <c r="H39" s="85">
        <v>15666.6</v>
      </c>
      <c r="I39" s="51">
        <f>(F39-H39)/H39</f>
        <v>3.1915029425657132E-2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223</v>
      </c>
      <c r="F12" s="164" t="s">
        <v>186</v>
      </c>
      <c r="G12" s="149" t="s">
        <v>218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1699.8</v>
      </c>
      <c r="E15" s="83">
        <v>1600</v>
      </c>
      <c r="F15" s="67">
        <f t="shared" ref="F15:F30" si="0">D15-E15</f>
        <v>99.799999999999955</v>
      </c>
      <c r="G15" s="42">
        <v>1511.1343999999999</v>
      </c>
      <c r="H15" s="66">
        <f>AVERAGE(D15:E15)</f>
        <v>1649.9</v>
      </c>
      <c r="I15" s="69">
        <f>(H15-G15)/G15</f>
        <v>9.1828761227327083E-2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1684.7</v>
      </c>
      <c r="E16" s="83">
        <v>1466.6</v>
      </c>
      <c r="F16" s="71">
        <f t="shared" si="0"/>
        <v>218.10000000000014</v>
      </c>
      <c r="G16" s="46">
        <v>1736.7506000000001</v>
      </c>
      <c r="H16" s="68">
        <f t="shared" ref="H16:H30" si="1">AVERAGE(D16:E16)</f>
        <v>1575.65</v>
      </c>
      <c r="I16" s="72">
        <f t="shared" ref="I16:I39" si="2">(H16-G16)/G16</f>
        <v>-9.275977794393736E-2</v>
      </c>
    </row>
    <row r="17" spans="1:9" ht="16.5" x14ac:dyDescent="0.3">
      <c r="A17" s="37"/>
      <c r="B17" s="34" t="s">
        <v>6</v>
      </c>
      <c r="C17" s="15" t="s">
        <v>165</v>
      </c>
      <c r="D17" s="47">
        <v>1963.8</v>
      </c>
      <c r="E17" s="83">
        <v>1883.2</v>
      </c>
      <c r="F17" s="71">
        <f t="shared" si="0"/>
        <v>80.599999999999909</v>
      </c>
      <c r="G17" s="46">
        <v>1458.5962</v>
      </c>
      <c r="H17" s="68">
        <f t="shared" si="1"/>
        <v>1923.5</v>
      </c>
      <c r="I17" s="72">
        <f t="shared" si="2"/>
        <v>0.31873372493360402</v>
      </c>
    </row>
    <row r="18" spans="1:9" ht="16.5" x14ac:dyDescent="0.3">
      <c r="A18" s="37"/>
      <c r="B18" s="34" t="s">
        <v>7</v>
      </c>
      <c r="C18" s="15" t="s">
        <v>166</v>
      </c>
      <c r="D18" s="47">
        <v>1023.8</v>
      </c>
      <c r="E18" s="83">
        <v>973.2</v>
      </c>
      <c r="F18" s="71">
        <f t="shared" si="0"/>
        <v>50.599999999999909</v>
      </c>
      <c r="G18" s="46">
        <v>679.14930000000004</v>
      </c>
      <c r="H18" s="68">
        <f t="shared" si="1"/>
        <v>998.5</v>
      </c>
      <c r="I18" s="72">
        <f t="shared" si="2"/>
        <v>0.47022164345895656</v>
      </c>
    </row>
    <row r="19" spans="1:9" ht="16.5" x14ac:dyDescent="0.3">
      <c r="A19" s="37"/>
      <c r="B19" s="34" t="s">
        <v>8</v>
      </c>
      <c r="C19" s="15" t="s">
        <v>167</v>
      </c>
      <c r="D19" s="47">
        <v>5905.5555555555557</v>
      </c>
      <c r="E19" s="83">
        <v>4000</v>
      </c>
      <c r="F19" s="71">
        <f t="shared" si="0"/>
        <v>1905.5555555555557</v>
      </c>
      <c r="G19" s="46">
        <v>4189.0738047619043</v>
      </c>
      <c r="H19" s="68">
        <f t="shared" si="1"/>
        <v>4952.7777777777774</v>
      </c>
      <c r="I19" s="72">
        <f t="shared" si="2"/>
        <v>0.18230855043607425</v>
      </c>
    </row>
    <row r="20" spans="1:9" ht="16.5" x14ac:dyDescent="0.3">
      <c r="A20" s="37"/>
      <c r="B20" s="34" t="s">
        <v>9</v>
      </c>
      <c r="C20" s="15" t="s">
        <v>168</v>
      </c>
      <c r="D20" s="47">
        <v>1673.8</v>
      </c>
      <c r="E20" s="83">
        <v>1483.2</v>
      </c>
      <c r="F20" s="71">
        <f t="shared" si="0"/>
        <v>190.59999999999991</v>
      </c>
      <c r="G20" s="46">
        <v>1534.0260000000001</v>
      </c>
      <c r="H20" s="68">
        <f t="shared" si="1"/>
        <v>1578.5</v>
      </c>
      <c r="I20" s="72">
        <f t="shared" si="2"/>
        <v>2.8991685929703883E-2</v>
      </c>
    </row>
    <row r="21" spans="1:9" ht="16.5" x14ac:dyDescent="0.3">
      <c r="A21" s="37"/>
      <c r="B21" s="34" t="s">
        <v>10</v>
      </c>
      <c r="C21" s="15" t="s">
        <v>169</v>
      </c>
      <c r="D21" s="47">
        <v>1383.7</v>
      </c>
      <c r="E21" s="83">
        <v>1199.8679999999999</v>
      </c>
      <c r="F21" s="71">
        <f t="shared" si="0"/>
        <v>183.83200000000011</v>
      </c>
      <c r="G21" s="46">
        <v>1284.0104000000001</v>
      </c>
      <c r="H21" s="68">
        <f t="shared" si="1"/>
        <v>1291.7840000000001</v>
      </c>
      <c r="I21" s="72">
        <f t="shared" si="2"/>
        <v>6.0541565706944325E-3</v>
      </c>
    </row>
    <row r="22" spans="1:9" ht="16.5" x14ac:dyDescent="0.3">
      <c r="A22" s="37"/>
      <c r="B22" s="34" t="s">
        <v>11</v>
      </c>
      <c r="C22" s="15" t="s">
        <v>170</v>
      </c>
      <c r="D22" s="47">
        <v>422.3</v>
      </c>
      <c r="E22" s="83">
        <v>386.6</v>
      </c>
      <c r="F22" s="71">
        <f t="shared" si="0"/>
        <v>35.699999999999989</v>
      </c>
      <c r="G22" s="46">
        <v>374.49339999999995</v>
      </c>
      <c r="H22" s="68">
        <f t="shared" si="1"/>
        <v>404.45000000000005</v>
      </c>
      <c r="I22" s="72">
        <f t="shared" si="2"/>
        <v>7.999233097298937E-2</v>
      </c>
    </row>
    <row r="23" spans="1:9" ht="16.5" x14ac:dyDescent="0.3">
      <c r="A23" s="37"/>
      <c r="B23" s="34" t="s">
        <v>12</v>
      </c>
      <c r="C23" s="15" t="s">
        <v>171</v>
      </c>
      <c r="D23" s="47">
        <v>549.79999999999995</v>
      </c>
      <c r="E23" s="83">
        <v>462.5</v>
      </c>
      <c r="F23" s="71">
        <f t="shared" si="0"/>
        <v>87.299999999999955</v>
      </c>
      <c r="G23" s="46">
        <v>491.02499999999998</v>
      </c>
      <c r="H23" s="68">
        <f t="shared" si="1"/>
        <v>506.15</v>
      </c>
      <c r="I23" s="72">
        <f t="shared" si="2"/>
        <v>3.0802912275342396E-2</v>
      </c>
    </row>
    <row r="24" spans="1:9" ht="16.5" x14ac:dyDescent="0.3">
      <c r="A24" s="37"/>
      <c r="B24" s="34" t="s">
        <v>13</v>
      </c>
      <c r="C24" s="15" t="s">
        <v>172</v>
      </c>
      <c r="D24" s="47">
        <v>564.79999999999995</v>
      </c>
      <c r="E24" s="83">
        <v>420</v>
      </c>
      <c r="F24" s="71">
        <f t="shared" si="0"/>
        <v>144.79999999999995</v>
      </c>
      <c r="G24" s="46">
        <v>483.06659999999999</v>
      </c>
      <c r="H24" s="68">
        <f t="shared" si="1"/>
        <v>492.4</v>
      </c>
      <c r="I24" s="72">
        <f t="shared" si="2"/>
        <v>1.9321145365877052E-2</v>
      </c>
    </row>
    <row r="25" spans="1:9" ht="16.5" x14ac:dyDescent="0.3">
      <c r="A25" s="37"/>
      <c r="B25" s="34" t="s">
        <v>14</v>
      </c>
      <c r="C25" s="15" t="s">
        <v>173</v>
      </c>
      <c r="D25" s="47">
        <v>569.79999999999995</v>
      </c>
      <c r="E25" s="83">
        <v>445</v>
      </c>
      <c r="F25" s="71">
        <f t="shared" si="0"/>
        <v>124.79999999999995</v>
      </c>
      <c r="G25" s="46">
        <v>489.99519999999995</v>
      </c>
      <c r="H25" s="68">
        <f t="shared" si="1"/>
        <v>507.4</v>
      </c>
      <c r="I25" s="72">
        <f t="shared" si="2"/>
        <v>3.5520347954428995E-2</v>
      </c>
    </row>
    <row r="26" spans="1:9" ht="16.5" x14ac:dyDescent="0.3">
      <c r="A26" s="37"/>
      <c r="B26" s="34" t="s">
        <v>15</v>
      </c>
      <c r="C26" s="15" t="s">
        <v>174</v>
      </c>
      <c r="D26" s="47">
        <v>1854.8</v>
      </c>
      <c r="E26" s="83">
        <v>1483.2</v>
      </c>
      <c r="F26" s="71">
        <f t="shared" si="0"/>
        <v>371.59999999999991</v>
      </c>
      <c r="G26" s="46">
        <v>1289.6181999999999</v>
      </c>
      <c r="H26" s="68">
        <f t="shared" si="1"/>
        <v>1669</v>
      </c>
      <c r="I26" s="72">
        <f t="shared" si="2"/>
        <v>0.29418148720295678</v>
      </c>
    </row>
    <row r="27" spans="1:9" ht="16.5" x14ac:dyDescent="0.3">
      <c r="A27" s="37"/>
      <c r="B27" s="34" t="s">
        <v>16</v>
      </c>
      <c r="C27" s="15" t="s">
        <v>175</v>
      </c>
      <c r="D27" s="47">
        <v>574.79999999999995</v>
      </c>
      <c r="E27" s="83">
        <v>466.6</v>
      </c>
      <c r="F27" s="71">
        <f t="shared" si="0"/>
        <v>108.19999999999993</v>
      </c>
      <c r="G27" s="46">
        <v>519.11419999999998</v>
      </c>
      <c r="H27" s="68">
        <f t="shared" si="1"/>
        <v>520.70000000000005</v>
      </c>
      <c r="I27" s="72">
        <f t="shared" si="2"/>
        <v>3.0548191515471219E-3</v>
      </c>
    </row>
    <row r="28" spans="1:9" ht="16.5" x14ac:dyDescent="0.3">
      <c r="A28" s="37"/>
      <c r="B28" s="34" t="s">
        <v>17</v>
      </c>
      <c r="C28" s="15" t="s">
        <v>176</v>
      </c>
      <c r="D28" s="47">
        <v>1439.8</v>
      </c>
      <c r="E28" s="83">
        <v>1552</v>
      </c>
      <c r="F28" s="71">
        <f t="shared" si="0"/>
        <v>-112.20000000000005</v>
      </c>
      <c r="G28" s="46">
        <v>1010.865</v>
      </c>
      <c r="H28" s="68">
        <f t="shared" si="1"/>
        <v>1495.9</v>
      </c>
      <c r="I28" s="72">
        <f t="shared" si="2"/>
        <v>0.4798217368293492</v>
      </c>
    </row>
    <row r="29" spans="1:9" ht="16.5" x14ac:dyDescent="0.3">
      <c r="A29" s="37"/>
      <c r="B29" s="34" t="s">
        <v>18</v>
      </c>
      <c r="C29" s="15" t="s">
        <v>177</v>
      </c>
      <c r="D29" s="47">
        <v>1605.4</v>
      </c>
      <c r="E29" s="83">
        <v>1156.25</v>
      </c>
      <c r="F29" s="71">
        <f t="shared" si="0"/>
        <v>449.15000000000009</v>
      </c>
      <c r="G29" s="46">
        <v>1494.8799999999999</v>
      </c>
      <c r="H29" s="68">
        <f t="shared" si="1"/>
        <v>1380.825</v>
      </c>
      <c r="I29" s="72">
        <f t="shared" si="2"/>
        <v>-7.6297094081130154E-2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1293.8</v>
      </c>
      <c r="E30" s="95">
        <v>1258.2</v>
      </c>
      <c r="F30" s="74">
        <f t="shared" si="0"/>
        <v>35.599999999999909</v>
      </c>
      <c r="G30" s="49">
        <v>847.49399999999991</v>
      </c>
      <c r="H30" s="107">
        <f t="shared" si="1"/>
        <v>1276</v>
      </c>
      <c r="I30" s="75">
        <f t="shared" si="2"/>
        <v>0.50561537898793396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2330</v>
      </c>
      <c r="E32" s="83">
        <v>2141.6</v>
      </c>
      <c r="F32" s="67">
        <f>D32-E32</f>
        <v>188.40000000000009</v>
      </c>
      <c r="G32" s="54">
        <v>2476.3483999999999</v>
      </c>
      <c r="H32" s="68">
        <f>AVERAGE(D32:E32)</f>
        <v>2235.8000000000002</v>
      </c>
      <c r="I32" s="78">
        <f t="shared" si="2"/>
        <v>-9.7138350968708473E-2</v>
      </c>
    </row>
    <row r="33" spans="1:9" ht="16.5" x14ac:dyDescent="0.3">
      <c r="A33" s="37"/>
      <c r="B33" s="34" t="s">
        <v>27</v>
      </c>
      <c r="C33" s="15" t="s">
        <v>180</v>
      </c>
      <c r="D33" s="47">
        <v>2093.8000000000002</v>
      </c>
      <c r="E33" s="83">
        <v>1991.6</v>
      </c>
      <c r="F33" s="79">
        <f>D33-E33</f>
        <v>102.20000000000027</v>
      </c>
      <c r="G33" s="46">
        <v>2448.08</v>
      </c>
      <c r="H33" s="68">
        <f>AVERAGE(D33:E33)</f>
        <v>2042.7</v>
      </c>
      <c r="I33" s="72">
        <f t="shared" si="2"/>
        <v>-0.16559099375837386</v>
      </c>
    </row>
    <row r="34" spans="1:9" ht="16.5" x14ac:dyDescent="0.3">
      <c r="A34" s="37"/>
      <c r="B34" s="39" t="s">
        <v>28</v>
      </c>
      <c r="C34" s="15" t="s">
        <v>181</v>
      </c>
      <c r="D34" s="47">
        <v>2031.25</v>
      </c>
      <c r="E34" s="83">
        <v>1800</v>
      </c>
      <c r="F34" s="71">
        <f>D34-E34</f>
        <v>231.25</v>
      </c>
      <c r="G34" s="46">
        <v>1501.0983999999999</v>
      </c>
      <c r="H34" s="68">
        <f>AVERAGE(D34:E34)</f>
        <v>1915.625</v>
      </c>
      <c r="I34" s="72">
        <f t="shared" si="2"/>
        <v>0.2761488520672597</v>
      </c>
    </row>
    <row r="35" spans="1:9" ht="16.5" x14ac:dyDescent="0.3">
      <c r="A35" s="37"/>
      <c r="B35" s="34" t="s">
        <v>29</v>
      </c>
      <c r="C35" s="15" t="s">
        <v>182</v>
      </c>
      <c r="D35" s="47">
        <v>1617.5</v>
      </c>
      <c r="E35" s="83">
        <v>1822.75</v>
      </c>
      <c r="F35" s="79">
        <f>D35-E35</f>
        <v>-205.25</v>
      </c>
      <c r="G35" s="46">
        <v>1638.73</v>
      </c>
      <c r="H35" s="68">
        <f>AVERAGE(D35:E35)</f>
        <v>1720.125</v>
      </c>
      <c r="I35" s="72">
        <f t="shared" si="2"/>
        <v>4.9669561184575849E-2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1034.5999999999999</v>
      </c>
      <c r="E36" s="83">
        <v>916.6</v>
      </c>
      <c r="F36" s="71">
        <f>D36-E36</f>
        <v>117.99999999999989</v>
      </c>
      <c r="G36" s="49">
        <v>1373.6972000000001</v>
      </c>
      <c r="H36" s="68">
        <f>AVERAGE(D36:E36)</f>
        <v>975.59999999999991</v>
      </c>
      <c r="I36" s="80">
        <f t="shared" si="2"/>
        <v>-0.28979981905764979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28135.555555555555</v>
      </c>
      <c r="E38" s="84">
        <v>25266.6</v>
      </c>
      <c r="F38" s="67">
        <f>D38-E38</f>
        <v>2868.9555555555562</v>
      </c>
      <c r="G38" s="46">
        <v>26910.522288888889</v>
      </c>
      <c r="H38" s="67">
        <f>AVERAGE(D38:E38)</f>
        <v>26701.077777777777</v>
      </c>
      <c r="I38" s="78">
        <f t="shared" si="2"/>
        <v>-7.7829968836238602E-3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14575.888888888889</v>
      </c>
      <c r="E39" s="85">
        <v>16166.6</v>
      </c>
      <c r="F39" s="74">
        <f>D39-E39</f>
        <v>-1590.7111111111117</v>
      </c>
      <c r="G39" s="46">
        <v>15273.18888888889</v>
      </c>
      <c r="H39" s="81">
        <f>AVERAGE(D39:E39)</f>
        <v>15371.244444444445</v>
      </c>
      <c r="I39" s="75">
        <f t="shared" si="2"/>
        <v>6.4201101858230337E-3</v>
      </c>
    </row>
    <row r="40" spans="1:9" ht="15.75" customHeight="1" thickBot="1" x14ac:dyDescent="0.25">
      <c r="A40" s="159"/>
      <c r="B40" s="160"/>
      <c r="C40" s="161"/>
      <c r="D40" s="86">
        <f>SUM(D15:D39)</f>
        <v>76029.049999999988</v>
      </c>
      <c r="E40" s="86">
        <f t="shared" ref="E40" si="3">SUM(E15:E39)</f>
        <v>70342.168000000005</v>
      </c>
      <c r="F40" s="86">
        <f>SUM(F15:F39)</f>
        <v>5686.8820000000014</v>
      </c>
      <c r="G40" s="86">
        <f>SUM(G15:G39)</f>
        <v>71014.957482539685</v>
      </c>
      <c r="H40" s="86">
        <f>AVERAGE(D40:E40)</f>
        <v>73185.608999999997</v>
      </c>
      <c r="I40" s="75">
        <f>(H40-G40)/G40</f>
        <v>3.0566117257677806E-2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218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1511.1343999999999</v>
      </c>
      <c r="F16" s="42">
        <v>1649.9</v>
      </c>
      <c r="G16" s="21">
        <f>(F16-E16)/E16</f>
        <v>9.1828761227327083E-2</v>
      </c>
      <c r="H16" s="42">
        <v>1710.1669999999999</v>
      </c>
      <c r="I16" s="21">
        <f>(F16-H16)/H16</f>
        <v>-3.5240418041045017E-2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1736.7506000000001</v>
      </c>
      <c r="F17" s="46">
        <v>1575.65</v>
      </c>
      <c r="G17" s="21">
        <f t="shared" ref="G17:G80" si="0">(F17-E17)/E17</f>
        <v>-9.275977794393736E-2</v>
      </c>
      <c r="H17" s="46">
        <v>1583.45</v>
      </c>
      <c r="I17" s="21">
        <f t="shared" ref="I17:I31" si="1">(F17-H17)/H17</f>
        <v>-4.9259528245286901E-3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1458.5962</v>
      </c>
      <c r="F18" s="46">
        <v>1923.5</v>
      </c>
      <c r="G18" s="21">
        <f t="shared" si="0"/>
        <v>0.31873372493360402</v>
      </c>
      <c r="H18" s="46">
        <v>2009.3330000000001</v>
      </c>
      <c r="I18" s="21">
        <f t="shared" si="1"/>
        <v>-4.2717160371128174E-2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679.14930000000004</v>
      </c>
      <c r="F19" s="46">
        <v>998.5</v>
      </c>
      <c r="G19" s="21">
        <f t="shared" si="0"/>
        <v>0.47022164345895656</v>
      </c>
      <c r="H19" s="46">
        <v>1004.9</v>
      </c>
      <c r="I19" s="21">
        <f t="shared" si="1"/>
        <v>-6.3687929147178595E-3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4189.0738047619043</v>
      </c>
      <c r="F20" s="46">
        <v>4952.7777777777774</v>
      </c>
      <c r="G20" s="21">
        <f>(F20-E20)/E20</f>
        <v>0.18230855043607425</v>
      </c>
      <c r="H20" s="46">
        <v>5344.9666666666672</v>
      </c>
      <c r="I20" s="21">
        <f t="shared" si="1"/>
        <v>-7.3375366648165519E-2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1534.0260000000001</v>
      </c>
      <c r="F21" s="46">
        <v>1578.5</v>
      </c>
      <c r="G21" s="21">
        <f t="shared" si="0"/>
        <v>2.8991685929703883E-2</v>
      </c>
      <c r="H21" s="46">
        <v>1505.1669999999999</v>
      </c>
      <c r="I21" s="21">
        <f t="shared" si="1"/>
        <v>4.872083961447473E-2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1284.0104000000001</v>
      </c>
      <c r="F22" s="46">
        <v>1291.7840000000001</v>
      </c>
      <c r="G22" s="21">
        <f t="shared" si="0"/>
        <v>6.0541565706944325E-3</v>
      </c>
      <c r="H22" s="46">
        <v>1218.567</v>
      </c>
      <c r="I22" s="21">
        <f t="shared" si="1"/>
        <v>6.0084509099622832E-2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374.49339999999995</v>
      </c>
      <c r="F23" s="46">
        <v>404.45000000000005</v>
      </c>
      <c r="G23" s="21">
        <f t="shared" si="0"/>
        <v>7.999233097298937E-2</v>
      </c>
      <c r="H23" s="46">
        <v>404.9</v>
      </c>
      <c r="I23" s="21">
        <f t="shared" si="1"/>
        <v>-1.1113855272905206E-3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491.02499999999998</v>
      </c>
      <c r="F24" s="46">
        <v>506.15</v>
      </c>
      <c r="G24" s="21">
        <f t="shared" si="0"/>
        <v>3.0802912275342396E-2</v>
      </c>
      <c r="H24" s="46">
        <v>506.15</v>
      </c>
      <c r="I24" s="21">
        <f t="shared" si="1"/>
        <v>0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483.06659999999999</v>
      </c>
      <c r="F25" s="46">
        <v>492.4</v>
      </c>
      <c r="G25" s="21">
        <f t="shared" si="0"/>
        <v>1.9321145365877052E-2</v>
      </c>
      <c r="H25" s="46">
        <v>465.31700000000001</v>
      </c>
      <c r="I25" s="21">
        <f t="shared" si="1"/>
        <v>5.8203332351923459E-2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489.99519999999995</v>
      </c>
      <c r="F26" s="46">
        <v>507.4</v>
      </c>
      <c r="G26" s="21">
        <f t="shared" si="0"/>
        <v>3.5520347954428995E-2</v>
      </c>
      <c r="H26" s="46">
        <v>505.73299999999995</v>
      </c>
      <c r="I26" s="21">
        <f t="shared" si="1"/>
        <v>3.2962057053821485E-3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1289.6181999999999</v>
      </c>
      <c r="F27" s="46">
        <v>1669</v>
      </c>
      <c r="G27" s="21">
        <f t="shared" si="0"/>
        <v>0.29418148720295678</v>
      </c>
      <c r="H27" s="46">
        <v>1614</v>
      </c>
      <c r="I27" s="21">
        <f t="shared" si="1"/>
        <v>3.4076827757125158E-2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519.11419999999998</v>
      </c>
      <c r="F28" s="46">
        <v>520.70000000000005</v>
      </c>
      <c r="G28" s="21">
        <f t="shared" si="0"/>
        <v>3.0548191515471219E-3</v>
      </c>
      <c r="H28" s="46">
        <v>542.33299999999997</v>
      </c>
      <c r="I28" s="21">
        <f t="shared" si="1"/>
        <v>-3.9888776821620529E-2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1010.865</v>
      </c>
      <c r="F29" s="46">
        <v>1495.9</v>
      </c>
      <c r="G29" s="21">
        <f t="shared" si="0"/>
        <v>0.4798217368293492</v>
      </c>
      <c r="H29" s="46">
        <v>1398.9</v>
      </c>
      <c r="I29" s="21">
        <f t="shared" si="1"/>
        <v>6.9340195868182145E-2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1494.8799999999999</v>
      </c>
      <c r="F30" s="46">
        <v>1380.825</v>
      </c>
      <c r="G30" s="21">
        <f t="shared" si="0"/>
        <v>-7.6297094081130154E-2</v>
      </c>
      <c r="H30" s="46">
        <v>1310.25</v>
      </c>
      <c r="I30" s="21">
        <f t="shared" si="1"/>
        <v>5.3863766456783091E-2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847.49399999999991</v>
      </c>
      <c r="F31" s="49">
        <v>1276</v>
      </c>
      <c r="G31" s="23">
        <f t="shared" si="0"/>
        <v>0.50561537898793396</v>
      </c>
      <c r="H31" s="49">
        <v>1239.7329999999999</v>
      </c>
      <c r="I31" s="23">
        <f t="shared" si="1"/>
        <v>2.9253879666024905E-2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2476.3483999999999</v>
      </c>
      <c r="F33" s="54">
        <v>2235.8000000000002</v>
      </c>
      <c r="G33" s="21">
        <f t="shared" si="0"/>
        <v>-9.7138350968708473E-2</v>
      </c>
      <c r="H33" s="54">
        <v>2287.8829999999998</v>
      </c>
      <c r="I33" s="21">
        <f>(F33-H33)/H33</f>
        <v>-2.2764713055693685E-2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2448.08</v>
      </c>
      <c r="F34" s="46">
        <v>2042.7</v>
      </c>
      <c r="G34" s="21">
        <f t="shared" si="0"/>
        <v>-0.16559099375837386</v>
      </c>
      <c r="H34" s="46">
        <v>2095.1999999999998</v>
      </c>
      <c r="I34" s="21">
        <f>(F34-H34)/H34</f>
        <v>-2.5057273768613868E-2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1501.0983999999999</v>
      </c>
      <c r="F35" s="46">
        <v>1915.625</v>
      </c>
      <c r="G35" s="21">
        <f t="shared" si="0"/>
        <v>0.2761488520672597</v>
      </c>
      <c r="H35" s="46">
        <v>1751.4580000000001</v>
      </c>
      <c r="I35" s="21">
        <f>(F35-H35)/H35</f>
        <v>9.3731622453978286E-2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1638.73</v>
      </c>
      <c r="F36" s="46">
        <v>1720.125</v>
      </c>
      <c r="G36" s="21">
        <f t="shared" si="0"/>
        <v>4.9669561184575849E-2</v>
      </c>
      <c r="H36" s="46">
        <v>1470.20875</v>
      </c>
      <c r="I36" s="21">
        <f>(F36-H36)/H36</f>
        <v>0.1699869151234476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1373.6972000000001</v>
      </c>
      <c r="F37" s="49">
        <v>975.59999999999991</v>
      </c>
      <c r="G37" s="23">
        <f t="shared" si="0"/>
        <v>-0.28979981905764979</v>
      </c>
      <c r="H37" s="49">
        <v>970.2</v>
      </c>
      <c r="I37" s="23">
        <f>(F37-H37)/H37</f>
        <v>5.5658627087197109E-3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26910.522288888889</v>
      </c>
      <c r="F39" s="46">
        <v>26701.077777777777</v>
      </c>
      <c r="G39" s="21">
        <f t="shared" si="0"/>
        <v>-7.7829968836238602E-3</v>
      </c>
      <c r="H39" s="46">
        <v>25701.077777777777</v>
      </c>
      <c r="I39" s="21">
        <f t="shared" ref="I39:I44" si="2">(F39-H39)/H39</f>
        <v>3.8908874119848842E-2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15273.18888888889</v>
      </c>
      <c r="F40" s="46">
        <v>15371.244444444445</v>
      </c>
      <c r="G40" s="21">
        <f t="shared" si="0"/>
        <v>6.4201101858230337E-3</v>
      </c>
      <c r="H40" s="46">
        <v>15315.966666666667</v>
      </c>
      <c r="I40" s="21">
        <f t="shared" si="2"/>
        <v>3.6091602300286217E-3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10351</v>
      </c>
      <c r="F41" s="57">
        <v>11147.875</v>
      </c>
      <c r="G41" s="21">
        <f t="shared" si="0"/>
        <v>7.6985315428461015E-2</v>
      </c>
      <c r="H41" s="57">
        <v>10147.875</v>
      </c>
      <c r="I41" s="21">
        <f t="shared" si="2"/>
        <v>9.8542798369116683E-2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5843.2</v>
      </c>
      <c r="F42" s="47">
        <v>5590</v>
      </c>
      <c r="G42" s="21">
        <f t="shared" si="0"/>
        <v>-4.3332420591456706E-2</v>
      </c>
      <c r="H42" s="47">
        <v>5740</v>
      </c>
      <c r="I42" s="21">
        <f t="shared" si="2"/>
        <v>-2.6132404181184669E-2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9968.4761904761908</v>
      </c>
      <c r="F43" s="47">
        <v>9966.6666666666661</v>
      </c>
      <c r="G43" s="21">
        <f t="shared" si="0"/>
        <v>-1.8152461569337629E-4</v>
      </c>
      <c r="H43" s="47">
        <v>9966.6666666666661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12125</v>
      </c>
      <c r="F44" s="50">
        <v>12883.333333333334</v>
      </c>
      <c r="G44" s="31">
        <f t="shared" si="0"/>
        <v>6.2542955326460536E-2</v>
      </c>
      <c r="H44" s="50">
        <v>12757.5</v>
      </c>
      <c r="I44" s="31">
        <f t="shared" si="2"/>
        <v>9.8634789992815153E-3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5542.7777777777774</v>
      </c>
      <c r="F46" s="43">
        <v>6589.7777777777774</v>
      </c>
      <c r="G46" s="21">
        <f t="shared" si="0"/>
        <v>0.18889445725167889</v>
      </c>
      <c r="H46" s="43">
        <v>6628.666666666667</v>
      </c>
      <c r="I46" s="21">
        <f t="shared" ref="I46:I51" si="3">(F46-H46)/H46</f>
        <v>-5.8667739448189067E-3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19284.428571428572</v>
      </c>
      <c r="F48" s="47">
        <v>19026.428571428572</v>
      </c>
      <c r="G48" s="21">
        <f t="shared" si="0"/>
        <v>-1.3378669689090383E-2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19384.591428571432</v>
      </c>
      <c r="F49" s="47">
        <v>19130.892749999999</v>
      </c>
      <c r="G49" s="21">
        <f t="shared" si="0"/>
        <v>-1.308764641783988E-2</v>
      </c>
      <c r="H49" s="47">
        <v>19130.892749999999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2199.2857142857142</v>
      </c>
      <c r="F50" s="47">
        <v>2241.6666666666665</v>
      </c>
      <c r="G50" s="21">
        <f t="shared" si="0"/>
        <v>1.9270325863375515E-2</v>
      </c>
      <c r="H50" s="47">
        <v>2267.8571428571427</v>
      </c>
      <c r="I50" s="21">
        <f t="shared" si="3"/>
        <v>-1.1548556430446177E-2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25302.577777777777</v>
      </c>
      <c r="F51" s="50">
        <v>27571</v>
      </c>
      <c r="G51" s="31">
        <f t="shared" si="0"/>
        <v>8.9651822914837004E-2</v>
      </c>
      <c r="H51" s="50">
        <v>27486</v>
      </c>
      <c r="I51" s="31">
        <f t="shared" si="3"/>
        <v>3.0924834461180236E-3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3947.1666666666665</v>
      </c>
      <c r="F54" s="70">
        <v>3606.1428571428573</v>
      </c>
      <c r="G54" s="21">
        <f t="shared" si="0"/>
        <v>-8.6397114265205216E-2</v>
      </c>
      <c r="H54" s="70">
        <v>3606.1428571428573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2881.25</v>
      </c>
      <c r="G55" s="21">
        <f t="shared" si="0"/>
        <v>0.4072039072039072</v>
      </c>
      <c r="H55" s="70">
        <v>2881.25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4650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2060.25</v>
      </c>
      <c r="F57" s="105">
        <v>2026</v>
      </c>
      <c r="G57" s="21">
        <f t="shared" si="0"/>
        <v>-1.6624196092707197E-2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4407.3388888888894</v>
      </c>
      <c r="F58" s="50">
        <v>3936.4444444444443</v>
      </c>
      <c r="G58" s="29">
        <f t="shared" si="0"/>
        <v>-0.10684325764728288</v>
      </c>
      <c r="H58" s="50">
        <v>3936.4444444444443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5063.75</v>
      </c>
      <c r="F59" s="68">
        <v>4981.125</v>
      </c>
      <c r="G59" s="21">
        <f t="shared" si="0"/>
        <v>-1.631695877561096E-2</v>
      </c>
      <c r="H59" s="68">
        <v>4981.125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4991</v>
      </c>
      <c r="F60" s="70">
        <v>4809.5</v>
      </c>
      <c r="G60" s="21">
        <f t="shared" si="0"/>
        <v>-3.6365457824083347E-2</v>
      </c>
      <c r="H60" s="70">
        <v>4809.5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20716.25</v>
      </c>
      <c r="F61" s="73">
        <v>20815.714285714286</v>
      </c>
      <c r="G61" s="29">
        <f t="shared" si="0"/>
        <v>4.8012688451957389E-3</v>
      </c>
      <c r="H61" s="73">
        <v>20815.714285714286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6502.75</v>
      </c>
      <c r="F63" s="54">
        <v>6249.4444444444443</v>
      </c>
      <c r="G63" s="21">
        <f t="shared" si="0"/>
        <v>-3.8953605098697573E-2</v>
      </c>
      <c r="H63" s="54">
        <v>6287.7777777777774</v>
      </c>
      <c r="I63" s="21">
        <f t="shared" ref="I63:I74" si="5">(F63-H63)/H63</f>
        <v>-6.0964834776461793E-3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10656</v>
      </c>
      <c r="G65" s="21">
        <f t="shared" si="0"/>
        <v>-0.16415334836748702</v>
      </c>
      <c r="H65" s="46">
        <v>10718.5</v>
      </c>
      <c r="I65" s="21">
        <f t="shared" si="5"/>
        <v>-5.831039791015534E-3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7425.8933333333334</v>
      </c>
      <c r="F66" s="46">
        <v>7789.5</v>
      </c>
      <c r="G66" s="21">
        <f t="shared" si="0"/>
        <v>4.8964703685482495E-2</v>
      </c>
      <c r="H66" s="46">
        <v>7639</v>
      </c>
      <c r="I66" s="21">
        <f t="shared" si="5"/>
        <v>1.9701531614085614E-2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3877.12</v>
      </c>
      <c r="F67" s="46">
        <v>3840</v>
      </c>
      <c r="G67" s="21">
        <f t="shared" si="0"/>
        <v>-9.5741168702541818E-3</v>
      </c>
      <c r="H67" s="46">
        <v>3784</v>
      </c>
      <c r="I67" s="21">
        <f t="shared" si="5"/>
        <v>1.4799154334038054E-2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3464.4666666666662</v>
      </c>
      <c r="F68" s="58">
        <v>3156.6666666666665</v>
      </c>
      <c r="G68" s="31">
        <f t="shared" si="0"/>
        <v>-8.8844843843208121E-2</v>
      </c>
      <c r="H68" s="58">
        <v>3156.6666666666665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3714.1400000000003</v>
      </c>
      <c r="F70" s="43">
        <v>3670</v>
      </c>
      <c r="G70" s="21">
        <f t="shared" si="0"/>
        <v>-1.1884312384562867E-2</v>
      </c>
      <c r="H70" s="43">
        <v>3695</v>
      </c>
      <c r="I70" s="21">
        <f t="shared" si="5"/>
        <v>-6.7658998646820028E-3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2740.375</v>
      </c>
      <c r="G71" s="21">
        <f t="shared" si="0"/>
        <v>-2.4924165824064528E-3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2085.4821428571427</v>
      </c>
      <c r="F73" s="47">
        <v>2262.875</v>
      </c>
      <c r="G73" s="21">
        <f t="shared" si="0"/>
        <v>8.5060837250721499E-2</v>
      </c>
      <c r="H73" s="47">
        <v>2262.875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1702.6533333333332</v>
      </c>
      <c r="F74" s="50">
        <v>1498.75</v>
      </c>
      <c r="G74" s="21">
        <f t="shared" si="0"/>
        <v>-0.1197562236196054</v>
      </c>
      <c r="H74" s="50">
        <v>1473.75</v>
      </c>
      <c r="I74" s="21">
        <f t="shared" si="5"/>
        <v>1.6963528413910092E-2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1422.8888888888889</v>
      </c>
      <c r="F77" s="32">
        <v>1180</v>
      </c>
      <c r="G77" s="21">
        <f t="shared" si="0"/>
        <v>-0.17070123379665783</v>
      </c>
      <c r="H77" s="32">
        <v>1196.6666666666667</v>
      </c>
      <c r="I77" s="21">
        <f t="shared" si="6"/>
        <v>-1.3927576601671371E-2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826.64722222222224</v>
      </c>
      <c r="F78" s="47">
        <v>880.375</v>
      </c>
      <c r="G78" s="21">
        <f t="shared" si="0"/>
        <v>6.499480834562639E-2</v>
      </c>
      <c r="H78" s="47">
        <v>880.375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1536.8</v>
      </c>
      <c r="G79" s="21">
        <f t="shared" si="0"/>
        <v>2.1197421755598286E-2</v>
      </c>
      <c r="H79" s="47">
        <v>1501.8</v>
      </c>
      <c r="I79" s="21">
        <f t="shared" si="6"/>
        <v>2.330536689306166E-2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1960.068888888889</v>
      </c>
      <c r="F80" s="61">
        <v>1940.3</v>
      </c>
      <c r="G80" s="21">
        <f t="shared" si="0"/>
        <v>-1.0085813310416596E-2</v>
      </c>
      <c r="H80" s="61">
        <v>1940.3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8250</v>
      </c>
      <c r="F81" s="61">
        <v>8899.3333333333339</v>
      </c>
      <c r="G81" s="21">
        <f>(F81-E81)/E81</f>
        <v>7.8707070707070781E-2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3963.8</v>
      </c>
      <c r="G82" s="23">
        <f>(F82-E82)/E82</f>
        <v>-8.0580580580580131E-3</v>
      </c>
      <c r="H82" s="50">
        <v>3939.3</v>
      </c>
      <c r="I82" s="23">
        <f t="shared" si="6"/>
        <v>6.2193790775010782E-3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A14" zoomScaleNormal="100" workbookViewId="0">
      <selection activeCell="A16" sqref="A16:I29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0" t="s">
        <v>0</v>
      </c>
      <c r="D13" s="172" t="s">
        <v>23</v>
      </c>
      <c r="E13" s="149" t="s">
        <v>218</v>
      </c>
      <c r="F13" s="166" t="s">
        <v>224</v>
      </c>
      <c r="G13" s="149" t="s">
        <v>196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1"/>
      <c r="D14" s="173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9" t="s">
        <v>89</v>
      </c>
      <c r="D16" s="20" t="s">
        <v>161</v>
      </c>
      <c r="E16" s="42">
        <v>4189.0738047619043</v>
      </c>
      <c r="F16" s="42">
        <v>4952.7777777777774</v>
      </c>
      <c r="G16" s="22">
        <f t="shared" ref="G16:G31" si="0">(F16-E16)/E16</f>
        <v>0.18230855043607425</v>
      </c>
      <c r="H16" s="42">
        <v>5344.9666666666672</v>
      </c>
      <c r="I16" s="22">
        <f t="shared" ref="I16:I31" si="1">(F16-H16)/H16</f>
        <v>-7.3375366648165519E-2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1458.5962</v>
      </c>
      <c r="F17" s="46">
        <v>1923.5</v>
      </c>
      <c r="G17" s="21">
        <f t="shared" si="0"/>
        <v>0.31873372493360402</v>
      </c>
      <c r="H17" s="46">
        <v>2009.3330000000001</v>
      </c>
      <c r="I17" s="21">
        <f t="shared" si="1"/>
        <v>-4.2717160371128174E-2</v>
      </c>
    </row>
    <row r="18" spans="1:9" ht="16.5" x14ac:dyDescent="0.3">
      <c r="A18" s="37"/>
      <c r="B18" s="34" t="s">
        <v>16</v>
      </c>
      <c r="C18" s="15" t="s">
        <v>96</v>
      </c>
      <c r="D18" s="11" t="s">
        <v>81</v>
      </c>
      <c r="E18" s="46">
        <v>519.11419999999998</v>
      </c>
      <c r="F18" s="46">
        <v>520.70000000000005</v>
      </c>
      <c r="G18" s="21">
        <f t="shared" si="0"/>
        <v>3.0548191515471219E-3</v>
      </c>
      <c r="H18" s="46">
        <v>542.33299999999997</v>
      </c>
      <c r="I18" s="21">
        <f t="shared" si="1"/>
        <v>-3.9888776821620529E-2</v>
      </c>
    </row>
    <row r="19" spans="1:9" ht="16.5" x14ac:dyDescent="0.3">
      <c r="A19" s="37"/>
      <c r="B19" s="34" t="s">
        <v>4</v>
      </c>
      <c r="C19" s="15" t="s">
        <v>84</v>
      </c>
      <c r="D19" s="11" t="s">
        <v>161</v>
      </c>
      <c r="E19" s="46">
        <v>1511.1343999999999</v>
      </c>
      <c r="F19" s="46">
        <v>1649.9</v>
      </c>
      <c r="G19" s="21">
        <f t="shared" si="0"/>
        <v>9.1828761227327083E-2</v>
      </c>
      <c r="H19" s="46">
        <v>1710.1669999999999</v>
      </c>
      <c r="I19" s="21">
        <f t="shared" si="1"/>
        <v>-3.5240418041045017E-2</v>
      </c>
    </row>
    <row r="20" spans="1:9" ht="16.5" x14ac:dyDescent="0.3">
      <c r="A20" s="37"/>
      <c r="B20" s="34" t="s">
        <v>7</v>
      </c>
      <c r="C20" s="15" t="s">
        <v>87</v>
      </c>
      <c r="D20" s="11" t="s">
        <v>161</v>
      </c>
      <c r="E20" s="46">
        <v>679.14930000000004</v>
      </c>
      <c r="F20" s="46">
        <v>998.5</v>
      </c>
      <c r="G20" s="21">
        <f t="shared" si="0"/>
        <v>0.47022164345895656</v>
      </c>
      <c r="H20" s="46">
        <v>1004.9</v>
      </c>
      <c r="I20" s="21">
        <f t="shared" si="1"/>
        <v>-6.3687929147178595E-3</v>
      </c>
    </row>
    <row r="21" spans="1:9" ht="16.5" x14ac:dyDescent="0.3">
      <c r="A21" s="37"/>
      <c r="B21" s="34" t="s">
        <v>5</v>
      </c>
      <c r="C21" s="15" t="s">
        <v>85</v>
      </c>
      <c r="D21" s="11" t="s">
        <v>161</v>
      </c>
      <c r="E21" s="46">
        <v>1736.7506000000001</v>
      </c>
      <c r="F21" s="46">
        <v>1575.65</v>
      </c>
      <c r="G21" s="21">
        <f t="shared" si="0"/>
        <v>-9.275977794393736E-2</v>
      </c>
      <c r="H21" s="46">
        <v>1583.45</v>
      </c>
      <c r="I21" s="21">
        <f t="shared" si="1"/>
        <v>-4.9259528245286901E-3</v>
      </c>
    </row>
    <row r="22" spans="1:9" ht="16.5" x14ac:dyDescent="0.3">
      <c r="A22" s="37"/>
      <c r="B22" s="34" t="s">
        <v>11</v>
      </c>
      <c r="C22" s="15" t="s">
        <v>91</v>
      </c>
      <c r="D22" s="11" t="s">
        <v>81</v>
      </c>
      <c r="E22" s="46">
        <v>374.49339999999995</v>
      </c>
      <c r="F22" s="46">
        <v>404.45000000000005</v>
      </c>
      <c r="G22" s="21">
        <f t="shared" si="0"/>
        <v>7.999233097298937E-2</v>
      </c>
      <c r="H22" s="46">
        <v>404.9</v>
      </c>
      <c r="I22" s="21">
        <f t="shared" si="1"/>
        <v>-1.1113855272905206E-3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491.02499999999998</v>
      </c>
      <c r="F23" s="46">
        <v>506.15</v>
      </c>
      <c r="G23" s="21">
        <f t="shared" si="0"/>
        <v>3.0802912275342396E-2</v>
      </c>
      <c r="H23" s="46">
        <v>506.15</v>
      </c>
      <c r="I23" s="21">
        <f t="shared" si="1"/>
        <v>0</v>
      </c>
    </row>
    <row r="24" spans="1:9" ht="16.5" x14ac:dyDescent="0.3">
      <c r="A24" s="37"/>
      <c r="B24" s="34" t="s">
        <v>14</v>
      </c>
      <c r="C24" s="15" t="s">
        <v>94</v>
      </c>
      <c r="D24" s="13" t="s">
        <v>81</v>
      </c>
      <c r="E24" s="46">
        <v>489.99519999999995</v>
      </c>
      <c r="F24" s="46">
        <v>507.4</v>
      </c>
      <c r="G24" s="21">
        <f t="shared" si="0"/>
        <v>3.5520347954428995E-2</v>
      </c>
      <c r="H24" s="46">
        <v>505.73299999999995</v>
      </c>
      <c r="I24" s="21">
        <f t="shared" si="1"/>
        <v>3.2962057053821485E-3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847.49399999999991</v>
      </c>
      <c r="F25" s="46">
        <v>1276</v>
      </c>
      <c r="G25" s="21">
        <f t="shared" si="0"/>
        <v>0.50561537898793396</v>
      </c>
      <c r="H25" s="46">
        <v>1239.7329999999999</v>
      </c>
      <c r="I25" s="21">
        <f t="shared" si="1"/>
        <v>2.9253879666024905E-2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1289.6181999999999</v>
      </c>
      <c r="F26" s="46">
        <v>1669</v>
      </c>
      <c r="G26" s="21">
        <f t="shared" si="0"/>
        <v>0.29418148720295678</v>
      </c>
      <c r="H26" s="46">
        <v>1614</v>
      </c>
      <c r="I26" s="21">
        <f t="shared" si="1"/>
        <v>3.4076827757125158E-2</v>
      </c>
    </row>
    <row r="27" spans="1:9" ht="16.5" x14ac:dyDescent="0.3">
      <c r="A27" s="37"/>
      <c r="B27" s="34" t="s">
        <v>9</v>
      </c>
      <c r="C27" s="15" t="s">
        <v>88</v>
      </c>
      <c r="D27" s="13" t="s">
        <v>161</v>
      </c>
      <c r="E27" s="46">
        <v>1534.0260000000001</v>
      </c>
      <c r="F27" s="46">
        <v>1578.5</v>
      </c>
      <c r="G27" s="21">
        <f t="shared" si="0"/>
        <v>2.8991685929703883E-2</v>
      </c>
      <c r="H27" s="46">
        <v>1505.1669999999999</v>
      </c>
      <c r="I27" s="21">
        <f t="shared" si="1"/>
        <v>4.872083961447473E-2</v>
      </c>
    </row>
    <row r="28" spans="1:9" ht="16.5" x14ac:dyDescent="0.3">
      <c r="A28" s="37"/>
      <c r="B28" s="34" t="s">
        <v>18</v>
      </c>
      <c r="C28" s="15" t="s">
        <v>98</v>
      </c>
      <c r="D28" s="13" t="s">
        <v>83</v>
      </c>
      <c r="E28" s="46">
        <v>1494.8799999999999</v>
      </c>
      <c r="F28" s="46">
        <v>1380.825</v>
      </c>
      <c r="G28" s="21">
        <f t="shared" si="0"/>
        <v>-7.6297094081130154E-2</v>
      </c>
      <c r="H28" s="46">
        <v>1310.25</v>
      </c>
      <c r="I28" s="21">
        <f t="shared" si="1"/>
        <v>5.3863766456783091E-2</v>
      </c>
    </row>
    <row r="29" spans="1:9" ht="17.25" thickBot="1" x14ac:dyDescent="0.35">
      <c r="A29" s="38"/>
      <c r="B29" s="36" t="s">
        <v>13</v>
      </c>
      <c r="C29" s="16" t="s">
        <v>93</v>
      </c>
      <c r="D29" s="12" t="s">
        <v>81</v>
      </c>
      <c r="E29" s="49">
        <v>483.06659999999999</v>
      </c>
      <c r="F29" s="49">
        <v>492.4</v>
      </c>
      <c r="G29" s="23">
        <f t="shared" si="0"/>
        <v>1.9321145365877052E-2</v>
      </c>
      <c r="H29" s="49">
        <v>465.31700000000001</v>
      </c>
      <c r="I29" s="23">
        <f t="shared" si="1"/>
        <v>5.8203332351923459E-2</v>
      </c>
    </row>
    <row r="30" spans="1:9" ht="16.5" x14ac:dyDescent="0.3">
      <c r="A30" s="37"/>
      <c r="B30" s="39" t="s">
        <v>10</v>
      </c>
      <c r="C30" s="14" t="s">
        <v>90</v>
      </c>
      <c r="D30" s="11" t="s">
        <v>161</v>
      </c>
      <c r="E30" s="54">
        <v>1284.0104000000001</v>
      </c>
      <c r="F30" s="54">
        <v>1291.7840000000001</v>
      </c>
      <c r="G30" s="21">
        <f t="shared" si="0"/>
        <v>6.0541565706944325E-3</v>
      </c>
      <c r="H30" s="54">
        <v>1218.567</v>
      </c>
      <c r="I30" s="21">
        <f t="shared" si="1"/>
        <v>6.0084509099622832E-2</v>
      </c>
    </row>
    <row r="31" spans="1:9" ht="17.25" thickBot="1" x14ac:dyDescent="0.35">
      <c r="A31" s="38"/>
      <c r="B31" s="36" t="s">
        <v>17</v>
      </c>
      <c r="C31" s="16" t="s">
        <v>97</v>
      </c>
      <c r="D31" s="12" t="s">
        <v>161</v>
      </c>
      <c r="E31" s="49">
        <v>1010.865</v>
      </c>
      <c r="F31" s="49">
        <v>1495.9</v>
      </c>
      <c r="G31" s="23">
        <f t="shared" si="0"/>
        <v>0.4798217368293492</v>
      </c>
      <c r="H31" s="49">
        <v>1398.9</v>
      </c>
      <c r="I31" s="23">
        <f t="shared" si="1"/>
        <v>6.9340195868182145E-2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19393.292304761901</v>
      </c>
      <c r="F32" s="107">
        <f>SUM(F16:F31)</f>
        <v>22223.436777777781</v>
      </c>
      <c r="G32" s="108">
        <f t="shared" ref="G32" si="2">(F32-E32)/E32</f>
        <v>0.14593419356242859</v>
      </c>
      <c r="H32" s="107">
        <f>SUM(H16:H31)</f>
        <v>22363.866666666669</v>
      </c>
      <c r="I32" s="111">
        <f t="shared" ref="I32" si="3">(F32-H32)/H32</f>
        <v>-6.279320610429082E-3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2448.08</v>
      </c>
      <c r="F34" s="54">
        <v>2042.7</v>
      </c>
      <c r="G34" s="21">
        <f>(F34-E34)/E34</f>
        <v>-0.16559099375837386</v>
      </c>
      <c r="H34" s="54">
        <v>2095.1999999999998</v>
      </c>
      <c r="I34" s="21">
        <f>(F34-H34)/H34</f>
        <v>-2.5057273768613868E-2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2476.3483999999999</v>
      </c>
      <c r="F35" s="46">
        <v>2235.8000000000002</v>
      </c>
      <c r="G35" s="21">
        <f>(F35-E35)/E35</f>
        <v>-9.7138350968708473E-2</v>
      </c>
      <c r="H35" s="46">
        <v>2287.8829999999998</v>
      </c>
      <c r="I35" s="21">
        <f>(F35-H35)/H35</f>
        <v>-2.2764713055693685E-2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1373.6972000000001</v>
      </c>
      <c r="F36" s="46">
        <v>975.59999999999991</v>
      </c>
      <c r="G36" s="21">
        <f>(F36-E36)/E36</f>
        <v>-0.28979981905764979</v>
      </c>
      <c r="H36" s="46">
        <v>970.2</v>
      </c>
      <c r="I36" s="21">
        <f>(F36-H36)/H36</f>
        <v>5.5658627087197109E-3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1501.0983999999999</v>
      </c>
      <c r="F37" s="46">
        <v>1915.625</v>
      </c>
      <c r="G37" s="21">
        <f>(F37-E37)/E37</f>
        <v>0.2761488520672597</v>
      </c>
      <c r="H37" s="46">
        <v>1751.4580000000001</v>
      </c>
      <c r="I37" s="21">
        <f>(F37-H37)/H37</f>
        <v>9.3731622453978286E-2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1638.73</v>
      </c>
      <c r="F38" s="49">
        <v>1720.125</v>
      </c>
      <c r="G38" s="23">
        <f>(F38-E38)/E38</f>
        <v>4.9669561184575849E-2</v>
      </c>
      <c r="H38" s="49">
        <v>1470.20875</v>
      </c>
      <c r="I38" s="23">
        <f>(F38-H38)/H38</f>
        <v>0.1699869151234476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9437.9539999999997</v>
      </c>
      <c r="F39" s="109">
        <f>SUM(F34:F38)</f>
        <v>8889.85</v>
      </c>
      <c r="G39" s="110">
        <f t="shared" ref="G39" si="4">(F39-E39)/E39</f>
        <v>-5.8074451305865589E-2</v>
      </c>
      <c r="H39" s="109">
        <f>SUM(H34:H38)</f>
        <v>8574.9497499999998</v>
      </c>
      <c r="I39" s="111">
        <f t="shared" ref="I39" si="5">(F39-H39)/H39</f>
        <v>3.6723276425031016E-2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5843.2</v>
      </c>
      <c r="F41" s="46">
        <v>5590</v>
      </c>
      <c r="G41" s="21">
        <f t="shared" ref="G41:G46" si="6">(F41-E41)/E41</f>
        <v>-4.3332420591456706E-2</v>
      </c>
      <c r="H41" s="46">
        <v>5740</v>
      </c>
      <c r="I41" s="21">
        <f t="shared" ref="I41:I46" si="7">(F41-H41)/H41</f>
        <v>-2.6132404181184669E-2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9968.4761904761908</v>
      </c>
      <c r="F42" s="46">
        <v>9966.6666666666661</v>
      </c>
      <c r="G42" s="21">
        <f t="shared" si="6"/>
        <v>-1.8152461569337629E-4</v>
      </c>
      <c r="H42" s="46">
        <v>9966.6666666666661</v>
      </c>
      <c r="I42" s="21">
        <f t="shared" si="7"/>
        <v>0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15273.18888888889</v>
      </c>
      <c r="F43" s="57">
        <v>15371.244444444445</v>
      </c>
      <c r="G43" s="21">
        <f t="shared" si="6"/>
        <v>6.4201101858230337E-3</v>
      </c>
      <c r="H43" s="57">
        <v>15315.966666666667</v>
      </c>
      <c r="I43" s="21">
        <f t="shared" si="7"/>
        <v>3.6091602300286217E-3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12125</v>
      </c>
      <c r="F44" s="47">
        <v>12883.333333333334</v>
      </c>
      <c r="G44" s="21">
        <f t="shared" si="6"/>
        <v>6.2542955326460536E-2</v>
      </c>
      <c r="H44" s="47">
        <v>12757.5</v>
      </c>
      <c r="I44" s="21">
        <f t="shared" si="7"/>
        <v>9.8634789992815153E-3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26910.522288888889</v>
      </c>
      <c r="F45" s="47">
        <v>26701.077777777777</v>
      </c>
      <c r="G45" s="21">
        <f t="shared" si="6"/>
        <v>-7.7829968836238602E-3</v>
      </c>
      <c r="H45" s="47">
        <v>25701.077777777777</v>
      </c>
      <c r="I45" s="21">
        <f t="shared" si="7"/>
        <v>3.8908874119848842E-2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10351</v>
      </c>
      <c r="F46" s="50">
        <v>11147.875</v>
      </c>
      <c r="G46" s="31">
        <f t="shared" si="6"/>
        <v>7.6985315428461015E-2</v>
      </c>
      <c r="H46" s="50">
        <v>10147.875</v>
      </c>
      <c r="I46" s="31">
        <f t="shared" si="7"/>
        <v>9.8542798369116683E-2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80471.387368253971</v>
      </c>
      <c r="F47" s="86">
        <f>SUM(F41:F46)</f>
        <v>81660.197222222225</v>
      </c>
      <c r="G47" s="110">
        <f t="shared" ref="G47" si="8">(F47-E47)/E47</f>
        <v>1.4773075161833741E-2</v>
      </c>
      <c r="H47" s="109">
        <f>SUM(H41:H46)</f>
        <v>79629.086111111101</v>
      </c>
      <c r="I47" s="111">
        <f t="shared" ref="I47" si="9">(F47-H47)/H47</f>
        <v>2.5507150845320469E-2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2199.2857142857142</v>
      </c>
      <c r="F49" s="43">
        <v>2241.6666666666665</v>
      </c>
      <c r="G49" s="21">
        <f t="shared" ref="G49:G54" si="10">(F49-E49)/E49</f>
        <v>1.9270325863375515E-2</v>
      </c>
      <c r="H49" s="43">
        <v>2267.8571428571427</v>
      </c>
      <c r="I49" s="21">
        <f t="shared" ref="I49:I54" si="11">(F49-H49)/H49</f>
        <v>-1.1548556430446177E-2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5542.7777777777774</v>
      </c>
      <c r="F50" s="47">
        <v>6589.7777777777774</v>
      </c>
      <c r="G50" s="21">
        <f t="shared" si="10"/>
        <v>0.18889445725167889</v>
      </c>
      <c r="H50" s="47">
        <v>6628.666666666667</v>
      </c>
      <c r="I50" s="21">
        <f t="shared" si="11"/>
        <v>-5.8667739448189067E-3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6035.1111111111113</v>
      </c>
      <c r="F51" s="47">
        <v>6035.333333333333</v>
      </c>
      <c r="G51" s="21">
        <f t="shared" si="10"/>
        <v>3.6821562707037567E-5</v>
      </c>
      <c r="H51" s="47">
        <v>6035.333333333333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19284.428571428572</v>
      </c>
      <c r="F52" s="47">
        <v>19026.428571428572</v>
      </c>
      <c r="G52" s="21">
        <f t="shared" si="10"/>
        <v>-1.3378669689090383E-2</v>
      </c>
      <c r="H52" s="47">
        <v>19026.428571428572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19384.591428571432</v>
      </c>
      <c r="F53" s="47">
        <v>19130.892749999999</v>
      </c>
      <c r="G53" s="21">
        <f t="shared" si="10"/>
        <v>-1.308764641783988E-2</v>
      </c>
      <c r="H53" s="47">
        <v>19130.892749999999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25302.577777777777</v>
      </c>
      <c r="F54" s="50">
        <v>27571</v>
      </c>
      <c r="G54" s="31">
        <f t="shared" si="10"/>
        <v>8.9651822914837004E-2</v>
      </c>
      <c r="H54" s="50">
        <v>27486</v>
      </c>
      <c r="I54" s="31">
        <f t="shared" si="11"/>
        <v>3.0924834461180236E-3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77748.772380952374</v>
      </c>
      <c r="F55" s="86">
        <f>SUM(F49:F54)</f>
        <v>80595.099099206345</v>
      </c>
      <c r="G55" s="110">
        <f t="shared" ref="G55" si="12">(F55-E55)/E55</f>
        <v>3.6609281807146461E-2</v>
      </c>
      <c r="H55" s="86">
        <f>SUM(H49:H54)</f>
        <v>80575.178464285709</v>
      </c>
      <c r="I55" s="111">
        <f t="shared" ref="I55" si="13">(F55-H55)/H55</f>
        <v>2.4723041636781152E-4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3947.1666666666665</v>
      </c>
      <c r="F58" s="70">
        <v>3606.1428571428573</v>
      </c>
      <c r="G58" s="21">
        <f t="shared" si="14"/>
        <v>-8.6397114265205216E-2</v>
      </c>
      <c r="H58" s="70">
        <v>3606.1428571428573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2047.5</v>
      </c>
      <c r="F59" s="70">
        <v>2881.25</v>
      </c>
      <c r="G59" s="21">
        <f t="shared" si="14"/>
        <v>0.4072039072039072</v>
      </c>
      <c r="H59" s="70">
        <v>2881.25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4650</v>
      </c>
      <c r="G60" s="21">
        <f t="shared" si="14"/>
        <v>-0.15454545454545454</v>
      </c>
      <c r="H60" s="70">
        <v>4650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2060.25</v>
      </c>
      <c r="F61" s="105">
        <v>2026</v>
      </c>
      <c r="G61" s="21">
        <f t="shared" si="14"/>
        <v>-1.6624196092707197E-2</v>
      </c>
      <c r="H61" s="105">
        <v>2026</v>
      </c>
      <c r="I61" s="21">
        <f t="shared" si="15"/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4407.3388888888894</v>
      </c>
      <c r="F62" s="50">
        <v>3936.4444444444443</v>
      </c>
      <c r="G62" s="29">
        <f t="shared" si="14"/>
        <v>-0.10684325764728288</v>
      </c>
      <c r="H62" s="50">
        <v>3936.4444444444443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5063.75</v>
      </c>
      <c r="F63" s="68">
        <v>4981.125</v>
      </c>
      <c r="G63" s="21">
        <f t="shared" si="14"/>
        <v>-1.631695877561096E-2</v>
      </c>
      <c r="H63" s="68">
        <v>4981.125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4991</v>
      </c>
      <c r="F64" s="70">
        <v>4809.5</v>
      </c>
      <c r="G64" s="21">
        <f t="shared" si="14"/>
        <v>-3.6365457824083347E-2</v>
      </c>
      <c r="H64" s="70">
        <v>4809.5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20716.25</v>
      </c>
      <c r="F65" s="73">
        <v>20815.714285714286</v>
      </c>
      <c r="G65" s="29">
        <f t="shared" si="14"/>
        <v>4.8012688451957389E-3</v>
      </c>
      <c r="H65" s="73">
        <v>20815.714285714286</v>
      </c>
      <c r="I65" s="29">
        <f t="shared" si="15"/>
        <v>0</v>
      </c>
    </row>
    <row r="66" spans="1:9" ht="15.75" customHeight="1" thickBot="1" x14ac:dyDescent="0.25">
      <c r="A66" s="159" t="s">
        <v>192</v>
      </c>
      <c r="B66" s="174"/>
      <c r="C66" s="174"/>
      <c r="D66" s="175"/>
      <c r="E66" s="106">
        <f>SUM(E57:E65)</f>
        <v>52483.255555555552</v>
      </c>
      <c r="F66" s="106">
        <f>SUM(F57:F65)</f>
        <v>51456.176587301583</v>
      </c>
      <c r="G66" s="108">
        <f t="shared" ref="G66" si="16">(F66-E66)/E66</f>
        <v>-1.9569650498657925E-2</v>
      </c>
      <c r="H66" s="106">
        <f>SUM(H57:H65)</f>
        <v>51456.176587301583</v>
      </c>
      <c r="I66" s="111">
        <f t="shared" ref="I66" si="17">(F66-H66)/H66</f>
        <v>0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6502.75</v>
      </c>
      <c r="F68" s="54">
        <v>6249.4444444444443</v>
      </c>
      <c r="G68" s="21">
        <f t="shared" ref="G68:G73" si="18">(F68-E68)/E68</f>
        <v>-3.8953605098697573E-2</v>
      </c>
      <c r="H68" s="54">
        <v>6287.7777777777774</v>
      </c>
      <c r="I68" s="21">
        <f t="shared" ref="I68:I73" si="19">(F68-H68)/H68</f>
        <v>-6.0964834776461793E-3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12748.75</v>
      </c>
      <c r="F69" s="46">
        <v>10656</v>
      </c>
      <c r="G69" s="21">
        <f t="shared" si="18"/>
        <v>-0.16415334836748702</v>
      </c>
      <c r="H69" s="46">
        <v>10718.5</v>
      </c>
      <c r="I69" s="21">
        <f t="shared" si="19"/>
        <v>-5.831039791015534E-3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46491.857142857145</v>
      </c>
      <c r="G70" s="21">
        <f t="shared" si="18"/>
        <v>-1.1791873639030538E-2</v>
      </c>
      <c r="H70" s="46">
        <v>46491.857142857145</v>
      </c>
      <c r="I70" s="21">
        <f t="shared" si="19"/>
        <v>0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3464.4666666666662</v>
      </c>
      <c r="F71" s="46">
        <v>3156.6666666666665</v>
      </c>
      <c r="G71" s="21">
        <f t="shared" si="18"/>
        <v>-8.8844843843208121E-2</v>
      </c>
      <c r="H71" s="46">
        <v>3156.6666666666665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3877.12</v>
      </c>
      <c r="F72" s="46">
        <v>3840</v>
      </c>
      <c r="G72" s="21">
        <f t="shared" si="18"/>
        <v>-9.5741168702541818E-3</v>
      </c>
      <c r="H72" s="46">
        <v>3784</v>
      </c>
      <c r="I72" s="21">
        <f t="shared" si="19"/>
        <v>1.4799154334038054E-2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7425.8933333333334</v>
      </c>
      <c r="F73" s="58">
        <v>7789.5</v>
      </c>
      <c r="G73" s="31">
        <f t="shared" si="18"/>
        <v>4.8964703685482495E-2</v>
      </c>
      <c r="H73" s="58">
        <v>7639</v>
      </c>
      <c r="I73" s="31">
        <f t="shared" si="19"/>
        <v>1.9701531614085614E-2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81065.604999999981</v>
      </c>
      <c r="F74" s="86">
        <f>SUM(F68:F73)</f>
        <v>78183.468253968254</v>
      </c>
      <c r="G74" s="110">
        <f t="shared" ref="G74" si="20">(F74-E74)/E74</f>
        <v>-3.5553139288009107E-2</v>
      </c>
      <c r="H74" s="86">
        <f>SUM(H68:H73)</f>
        <v>78077.801587301597</v>
      </c>
      <c r="I74" s="111">
        <f t="shared" ref="I74" si="21">(F74-H74)/H74</f>
        <v>1.3533509463442982E-3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3714.1400000000003</v>
      </c>
      <c r="F76" s="43">
        <v>3670</v>
      </c>
      <c r="G76" s="21">
        <f>(F76-E76)/E76</f>
        <v>-1.1884312384562867E-2</v>
      </c>
      <c r="H76" s="43">
        <v>3695</v>
      </c>
      <c r="I76" s="21">
        <f>(F76-H76)/H76</f>
        <v>-6.7658998646820028E-3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2747.2222222222222</v>
      </c>
      <c r="F77" s="47">
        <v>2740.375</v>
      </c>
      <c r="G77" s="21">
        <f>(F77-E77)/E77</f>
        <v>-2.4924165824064528E-3</v>
      </c>
      <c r="H77" s="47">
        <v>2740.375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1320</v>
      </c>
      <c r="F78" s="47">
        <v>1311.875</v>
      </c>
      <c r="G78" s="21">
        <f>(F78-E78)/E78</f>
        <v>-6.15530303030303E-3</v>
      </c>
      <c r="H78" s="47">
        <v>1311.875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2085.4821428571427</v>
      </c>
      <c r="F79" s="47">
        <v>2262.875</v>
      </c>
      <c r="G79" s="21">
        <f>(F79-E79)/E79</f>
        <v>8.5060837250721499E-2</v>
      </c>
      <c r="H79" s="47">
        <v>2262.875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1702.6533333333332</v>
      </c>
      <c r="F80" s="50">
        <v>1498.75</v>
      </c>
      <c r="G80" s="21">
        <f>(F80-E80)/E80</f>
        <v>-0.1197562236196054</v>
      </c>
      <c r="H80" s="50">
        <v>1473.75</v>
      </c>
      <c r="I80" s="21">
        <f>(F80-H80)/H80</f>
        <v>1.6963528413910092E-2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11569.497698412699</v>
      </c>
      <c r="F81" s="86">
        <f>SUM(F76:F80)</f>
        <v>11483.875</v>
      </c>
      <c r="G81" s="110">
        <f t="shared" ref="G81" si="22">(F81-E81)/E81</f>
        <v>-7.4007273820060476E-3</v>
      </c>
      <c r="H81" s="86">
        <f>SUM(H76:H80)</f>
        <v>11483.875</v>
      </c>
      <c r="I81" s="111">
        <f t="shared" ref="I81" si="2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1422.8888888888889</v>
      </c>
      <c r="F83" s="136">
        <v>1180</v>
      </c>
      <c r="G83" s="22">
        <f t="shared" ref="G83:G89" si="24">(F83-E83)/E83</f>
        <v>-0.17070123379665783</v>
      </c>
      <c r="H83" s="136">
        <v>1196.6666666666667</v>
      </c>
      <c r="I83" s="22">
        <f t="shared" ref="I83:I89" si="25">(F83-H83)/H83</f>
        <v>-1.3927576601671371E-2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1456.6666666666667</v>
      </c>
      <c r="G84" s="21">
        <f t="shared" si="24"/>
        <v>-6.6569248254585607E-3</v>
      </c>
      <c r="H84" s="47">
        <v>1456.6666666666667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826.64722222222224</v>
      </c>
      <c r="F85" s="47">
        <v>880.375</v>
      </c>
      <c r="G85" s="21">
        <f t="shared" si="24"/>
        <v>6.499480834562639E-2</v>
      </c>
      <c r="H85" s="47">
        <v>880.375</v>
      </c>
      <c r="I85" s="21">
        <f t="shared" si="25"/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1960.068888888889</v>
      </c>
      <c r="F86" s="47">
        <v>1940.3</v>
      </c>
      <c r="G86" s="21">
        <f t="shared" si="24"/>
        <v>-1.0085813310416596E-2</v>
      </c>
      <c r="H86" s="47">
        <v>1940.3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8250</v>
      </c>
      <c r="F87" s="61">
        <v>8899.3333333333339</v>
      </c>
      <c r="G87" s="21">
        <f t="shared" si="24"/>
        <v>7.8707070707070781E-2</v>
      </c>
      <c r="H87" s="61">
        <v>8899.3333333333339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3996</v>
      </c>
      <c r="F88" s="61">
        <v>3963.8</v>
      </c>
      <c r="G88" s="21">
        <f t="shared" si="24"/>
        <v>-8.0580580580580131E-3</v>
      </c>
      <c r="H88" s="61">
        <v>3939.3</v>
      </c>
      <c r="I88" s="21">
        <f t="shared" si="25"/>
        <v>6.2193790775010782E-3</v>
      </c>
    </row>
    <row r="89" spans="1:11" ht="16.5" customHeight="1" thickBot="1" x14ac:dyDescent="0.35">
      <c r="A89" s="35"/>
      <c r="B89" s="36" t="s">
        <v>77</v>
      </c>
      <c r="C89" s="16" t="s">
        <v>146</v>
      </c>
      <c r="D89" s="12" t="s">
        <v>162</v>
      </c>
      <c r="E89" s="50">
        <v>1504.9</v>
      </c>
      <c r="F89" s="50">
        <v>1536.8</v>
      </c>
      <c r="G89" s="23">
        <f t="shared" si="24"/>
        <v>2.1197421755598286E-2</v>
      </c>
      <c r="H89" s="50">
        <v>1501.8</v>
      </c>
      <c r="I89" s="23">
        <f t="shared" si="25"/>
        <v>2.330536689306166E-2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19426.933571428573</v>
      </c>
      <c r="F90" s="86">
        <f>SUM(F83:F89)</f>
        <v>19857.275000000001</v>
      </c>
      <c r="G90" s="120">
        <f t="shared" ref="G90:G91" si="26">(F90-E90)/E90</f>
        <v>2.215179389939009E-2</v>
      </c>
      <c r="H90" s="86">
        <f>SUM(H83:H89)</f>
        <v>19814.441666666666</v>
      </c>
      <c r="I90" s="111">
        <f t="shared" ref="I90:I91" si="27">(F90-H90)/H90</f>
        <v>2.1617229520725376E-3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351596.69787936506</v>
      </c>
      <c r="F91" s="106">
        <f>SUM(F32,F39,F47,F55,F66,F74,F81,F90)</f>
        <v>354349.37794047617</v>
      </c>
      <c r="G91" s="108">
        <f t="shared" si="26"/>
        <v>7.8290839410999572E-3</v>
      </c>
      <c r="H91" s="106">
        <f>SUM(H32,H39,H47,H55,H66,H74,H81,H90)</f>
        <v>351975.3758333333</v>
      </c>
      <c r="I91" s="121">
        <f t="shared" si="27"/>
        <v>6.7447960003514879E-3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7.625" customWidth="1"/>
    <col min="4" max="4" width="11.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1000</v>
      </c>
      <c r="E16" s="135">
        <v>1750</v>
      </c>
      <c r="F16" s="135">
        <v>2250</v>
      </c>
      <c r="G16" s="135">
        <v>1500</v>
      </c>
      <c r="H16" s="136">
        <v>1500</v>
      </c>
      <c r="I16" s="83">
        <v>1600</v>
      </c>
    </row>
    <row r="17" spans="1:9" ht="16.5" x14ac:dyDescent="0.3">
      <c r="A17" s="92"/>
      <c r="B17" s="141" t="s">
        <v>5</v>
      </c>
      <c r="C17" s="15" t="s">
        <v>164</v>
      </c>
      <c r="D17" s="93">
        <v>1000</v>
      </c>
      <c r="E17" s="93">
        <v>1250</v>
      </c>
      <c r="F17" s="93">
        <v>2250</v>
      </c>
      <c r="G17" s="93">
        <v>1500</v>
      </c>
      <c r="H17" s="32">
        <v>1333</v>
      </c>
      <c r="I17" s="83">
        <v>1466.6</v>
      </c>
    </row>
    <row r="18" spans="1:9" ht="16.5" x14ac:dyDescent="0.3">
      <c r="A18" s="92"/>
      <c r="B18" s="141" t="s">
        <v>6</v>
      </c>
      <c r="C18" s="15" t="s">
        <v>165</v>
      </c>
      <c r="D18" s="93">
        <v>1000</v>
      </c>
      <c r="E18" s="93">
        <v>2000</v>
      </c>
      <c r="F18" s="93">
        <v>2750</v>
      </c>
      <c r="G18" s="93">
        <v>2000</v>
      </c>
      <c r="H18" s="32">
        <v>1666</v>
      </c>
      <c r="I18" s="83">
        <v>1883.2</v>
      </c>
    </row>
    <row r="19" spans="1:9" ht="16.5" x14ac:dyDescent="0.3">
      <c r="A19" s="92"/>
      <c r="B19" s="141" t="s">
        <v>7</v>
      </c>
      <c r="C19" s="15" t="s">
        <v>166</v>
      </c>
      <c r="D19" s="93">
        <v>825</v>
      </c>
      <c r="E19" s="93">
        <v>750</v>
      </c>
      <c r="F19" s="93">
        <v>1250</v>
      </c>
      <c r="G19" s="93">
        <v>1125</v>
      </c>
      <c r="H19" s="32">
        <v>916</v>
      </c>
      <c r="I19" s="83">
        <v>973.2</v>
      </c>
    </row>
    <row r="20" spans="1:9" ht="16.5" x14ac:dyDescent="0.3">
      <c r="A20" s="92"/>
      <c r="B20" s="141" t="s">
        <v>8</v>
      </c>
      <c r="C20" s="15" t="s">
        <v>167</v>
      </c>
      <c r="D20" s="93">
        <v>3000</v>
      </c>
      <c r="E20" s="93">
        <v>3000</v>
      </c>
      <c r="F20" s="93">
        <v>4500</v>
      </c>
      <c r="G20" s="93">
        <v>4500</v>
      </c>
      <c r="H20" s="32">
        <v>5000</v>
      </c>
      <c r="I20" s="83">
        <v>4000</v>
      </c>
    </row>
    <row r="21" spans="1:9" ht="16.5" x14ac:dyDescent="0.3">
      <c r="A21" s="92"/>
      <c r="B21" s="141" t="s">
        <v>9</v>
      </c>
      <c r="C21" s="15" t="s">
        <v>168</v>
      </c>
      <c r="D21" s="93">
        <v>1000</v>
      </c>
      <c r="E21" s="93">
        <v>1500</v>
      </c>
      <c r="F21" s="93">
        <v>1750</v>
      </c>
      <c r="G21" s="93">
        <v>1750</v>
      </c>
      <c r="H21" s="32">
        <v>1416</v>
      </c>
      <c r="I21" s="83">
        <v>1483.2</v>
      </c>
    </row>
    <row r="22" spans="1:9" ht="16.5" x14ac:dyDescent="0.3">
      <c r="A22" s="92"/>
      <c r="B22" s="141" t="s">
        <v>10</v>
      </c>
      <c r="C22" s="15" t="s">
        <v>169</v>
      </c>
      <c r="D22" s="93">
        <v>833.34</v>
      </c>
      <c r="E22" s="93">
        <v>1500</v>
      </c>
      <c r="F22" s="93">
        <v>1500</v>
      </c>
      <c r="G22" s="93">
        <v>1250</v>
      </c>
      <c r="H22" s="32">
        <v>916</v>
      </c>
      <c r="I22" s="83">
        <v>1199.8679999999999</v>
      </c>
    </row>
    <row r="23" spans="1:9" ht="16.5" x14ac:dyDescent="0.3">
      <c r="A23" s="92"/>
      <c r="B23" s="141" t="s">
        <v>11</v>
      </c>
      <c r="C23" s="15" t="s">
        <v>170</v>
      </c>
      <c r="D23" s="93">
        <v>250</v>
      </c>
      <c r="E23" s="93">
        <v>350</v>
      </c>
      <c r="F23" s="93">
        <v>500</v>
      </c>
      <c r="G23" s="93">
        <v>500</v>
      </c>
      <c r="H23" s="32">
        <v>333</v>
      </c>
      <c r="I23" s="83">
        <v>386.6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250</v>
      </c>
      <c r="E25" s="93">
        <v>350</v>
      </c>
      <c r="F25" s="93">
        <v>500</v>
      </c>
      <c r="G25" s="93">
        <v>500</v>
      </c>
      <c r="H25" s="32">
        <v>500</v>
      </c>
      <c r="I25" s="83">
        <v>420</v>
      </c>
    </row>
    <row r="26" spans="1:9" ht="16.5" x14ac:dyDescent="0.3">
      <c r="A26" s="92"/>
      <c r="B26" s="141" t="s">
        <v>14</v>
      </c>
      <c r="C26" s="15" t="s">
        <v>173</v>
      </c>
      <c r="D26" s="93">
        <v>250</v>
      </c>
      <c r="E26" s="93">
        <v>350</v>
      </c>
      <c r="F26" s="93">
        <v>625</v>
      </c>
      <c r="G26" s="93">
        <v>500</v>
      </c>
      <c r="H26" s="32">
        <v>500</v>
      </c>
      <c r="I26" s="83">
        <v>445</v>
      </c>
    </row>
    <row r="27" spans="1:9" ht="16.5" x14ac:dyDescent="0.3">
      <c r="A27" s="92"/>
      <c r="B27" s="141" t="s">
        <v>15</v>
      </c>
      <c r="C27" s="15" t="s">
        <v>174</v>
      </c>
      <c r="D27" s="93">
        <v>1000</v>
      </c>
      <c r="E27" s="93">
        <v>1500</v>
      </c>
      <c r="F27" s="93">
        <v>1750</v>
      </c>
      <c r="G27" s="93">
        <v>2000</v>
      </c>
      <c r="H27" s="32">
        <v>1166</v>
      </c>
      <c r="I27" s="83">
        <v>1483.2</v>
      </c>
    </row>
    <row r="28" spans="1:9" ht="16.5" x14ac:dyDescent="0.3">
      <c r="A28" s="92"/>
      <c r="B28" s="141" t="s">
        <v>16</v>
      </c>
      <c r="C28" s="15" t="s">
        <v>175</v>
      </c>
      <c r="D28" s="93">
        <v>250</v>
      </c>
      <c r="E28" s="93">
        <v>500</v>
      </c>
      <c r="F28" s="93">
        <v>500</v>
      </c>
      <c r="G28" s="93">
        <v>500</v>
      </c>
      <c r="H28" s="32">
        <v>583</v>
      </c>
      <c r="I28" s="83">
        <v>466.6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1875</v>
      </c>
      <c r="G29" s="93">
        <v>1500</v>
      </c>
      <c r="H29" s="32">
        <v>1333</v>
      </c>
      <c r="I29" s="83">
        <v>1552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1375</v>
      </c>
      <c r="G30" s="93">
        <v>1000</v>
      </c>
      <c r="H30" s="32">
        <v>750</v>
      </c>
      <c r="I30" s="83">
        <v>1156.25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1500</v>
      </c>
      <c r="F31" s="49">
        <v>1250</v>
      </c>
      <c r="G31" s="49">
        <v>1375</v>
      </c>
      <c r="H31" s="134">
        <v>1166</v>
      </c>
      <c r="I31" s="85">
        <v>1258.2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1375</v>
      </c>
      <c r="E33" s="135">
        <v>2750</v>
      </c>
      <c r="F33" s="135">
        <v>2250</v>
      </c>
      <c r="G33" s="135">
        <v>2500</v>
      </c>
      <c r="H33" s="136">
        <v>1833</v>
      </c>
      <c r="I33" s="83">
        <v>2141.6</v>
      </c>
    </row>
    <row r="34" spans="1:9" ht="16.5" x14ac:dyDescent="0.3">
      <c r="A34" s="92"/>
      <c r="B34" s="141" t="s">
        <v>27</v>
      </c>
      <c r="C34" s="15" t="s">
        <v>180</v>
      </c>
      <c r="D34" s="93">
        <v>1375</v>
      </c>
      <c r="E34" s="93">
        <v>2750</v>
      </c>
      <c r="F34" s="93">
        <v>1500</v>
      </c>
      <c r="G34" s="93">
        <v>2500</v>
      </c>
      <c r="H34" s="32">
        <v>1833</v>
      </c>
      <c r="I34" s="83">
        <v>1991.6</v>
      </c>
    </row>
    <row r="35" spans="1:9" ht="16.5" x14ac:dyDescent="0.3">
      <c r="A35" s="92"/>
      <c r="B35" s="140" t="s">
        <v>28</v>
      </c>
      <c r="C35" s="15" t="s">
        <v>181</v>
      </c>
      <c r="D35" s="93">
        <v>1750</v>
      </c>
      <c r="E35" s="93">
        <v>1500</v>
      </c>
      <c r="F35" s="93">
        <v>1875</v>
      </c>
      <c r="G35" s="93">
        <v>1875</v>
      </c>
      <c r="H35" s="32">
        <v>2000</v>
      </c>
      <c r="I35" s="83">
        <v>1800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1500</v>
      </c>
      <c r="F36" s="93">
        <v>1875</v>
      </c>
      <c r="G36" s="93">
        <v>2250</v>
      </c>
      <c r="H36" s="32">
        <v>1666</v>
      </c>
      <c r="I36" s="83">
        <v>1822.75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500</v>
      </c>
      <c r="E37" s="137">
        <v>1500</v>
      </c>
      <c r="F37" s="137">
        <v>1000</v>
      </c>
      <c r="G37" s="137">
        <v>1000</v>
      </c>
      <c r="H37" s="138">
        <v>583</v>
      </c>
      <c r="I37" s="83">
        <v>916.6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30000</v>
      </c>
      <c r="G39" s="42">
        <v>20000</v>
      </c>
      <c r="H39" s="136">
        <v>24333</v>
      </c>
      <c r="I39" s="84">
        <v>25266.6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17000</v>
      </c>
      <c r="E40" s="49">
        <v>17000</v>
      </c>
      <c r="F40" s="49">
        <v>15500</v>
      </c>
      <c r="G40" s="49">
        <v>15000</v>
      </c>
      <c r="H40" s="134">
        <v>16333</v>
      </c>
      <c r="I40" s="85">
        <v>16166.6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08-04-2019</vt:lpstr>
      <vt:lpstr>By Order</vt:lpstr>
      <vt:lpstr>All Stores</vt:lpstr>
      <vt:lpstr>'08-04-2019'!Print_Titles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2019-04-12T07:46:37Z</cp:lastPrinted>
  <dcterms:created xsi:type="dcterms:W3CDTF">2010-10-20T06:23:14Z</dcterms:created>
  <dcterms:modified xsi:type="dcterms:W3CDTF">2019-04-12T09:30:15Z</dcterms:modified>
</cp:coreProperties>
</file>