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3-04-2019" sheetId="9" r:id="rId4"/>
    <sheet name="By Order" sheetId="11" r:id="rId5"/>
    <sheet name="All Stores" sheetId="12" r:id="rId6"/>
  </sheets>
  <definedNames>
    <definedName name="_xlnm.Print_Titles" localSheetId="3">'23-04-2019'!$12:$14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D40" i="8" l="1"/>
  <c r="E40" i="8" l="1"/>
  <c r="I17" i="5" l="1"/>
  <c r="I15" i="5"/>
  <c r="G19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<sst xmlns="http://schemas.openxmlformats.org/spreadsheetml/2006/main" count="848" uniqueCount="226">
  <si>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</si>
  <si>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</si>
  <si>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</si>
  <si>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</si>
  <si>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</si>
  <si>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</si>
  <si>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</si>
  <si>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</si>
  <si>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</si>
  <si>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</si>
  <si>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</si>
  <si>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</si>
  <si>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</si>
  <si>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</si>
  <si>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</si>
  <si>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</si>
  <si>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</si>
  <si>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</si>
  <si>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</si>
  <si>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</si>
  <si>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</si>
  <si>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</si>
  <si>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</si>
  <si>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</si>
  <si>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</si>
  <si>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</si>
  <si>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</si>
  <si>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</si>
  <si>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</si>
  <si>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</si>
  <si>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</si>
  <si>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</si>
  <si>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</si>
  <si>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</si>
  <si>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</si>
  <si>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</si>
  <si>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</si>
  <si>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</si>
  <si>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</si>
  <si>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</si>
  <si>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</si>
  <si>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</si>
  <si>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</si>
  <si>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</si>
  <si>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</si>
  <si>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</si>
  <si>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</si>
  <si>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</si>
  <si>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</si>
  <si>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</si>
  <si>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</si>
  <si>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</si>
  <si>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</si>
  <si>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</si>
  <si>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</si>
  <si>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</si>
  <si>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</si>
  <si>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</si>
  <si>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</si>
  <si>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</si>
  <si>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</si>
  <si>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</si>
  <si>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</si>
  <si>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</si>
  <si>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</si>
  <si>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</si>
  <si>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</si>
  <si>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</si>
  <si>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</si>
  <si>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</si>
  <si>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</si>
  <si>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</si>
  <si>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</si>
  <si>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</si>
  <si>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</si>
  <si>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</si>
  <si>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</si>
  <si>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</si>
  <si>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</si>
  <si>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</si>
  <si>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</si>
  <si>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</si>
  <si>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</si>
  <si>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</si>
  <si>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</si>
  <si>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</si>
  <si>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</si>
  <si>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</si>
  <si>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</si>
  <si>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</si>
  <si>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</si>
  <si>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</si>
  <si>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</si>
  <si>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</si>
  <si>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</si>
  <si>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</si>
  <si>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</si>
  <si>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</si>
  <si>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</si>
  <si>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</si>
  <si>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</si>
  <si>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</si>
  <si>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</si>
  <si>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</si>
  <si>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</si>
  <si>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</si>
  <si>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</si>
  <si>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</si>
  <si>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</si>
  <si>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</si>
  <si>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</si>
  <si>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</si>
  <si>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</si>
  <si>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</si>
  <si>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</si>
  <si>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</si>
  <si>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</si>
  <si>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</si>
  <si>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</si>
  <si>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</si>
  <si>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</si>
  <si>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</si>
  <si>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</si>
  <si>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</si>
  <si>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</si>
  <si>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</si>
  <si>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</si>
  <si>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</si>
  <si>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</si>
  <si>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</si>
  <si>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</si>
  <si>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</si>
  <si>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</si>
  <si>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</si>
  <si>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</si>
  <si>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</si>
  <si>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</si>
  <si>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</si>
  <si>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</si>
  <si>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</si>
  <si>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</si>
  <si>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</si>
  <si>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</si>
  <si>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</si>
  <si>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</si>
  <si>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</si>
  <si>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</si>
  <si>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</si>
  <si>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</si>
  <si>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</si>
  <si>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</si>
  <si>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</si>
  <si>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</si>
  <si>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</si>
  <si>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</si>
  <si>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</si>
  <si>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</si>
  <si>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</si>
  <si>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</si>
  <si>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</si>
  <si>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</si>
  <si>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</si>
  <si>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</si>
  <si>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</si>
  <si>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</si>
  <si>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</si>
  <si>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</si>
  <si>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</si>
  <si>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</si>
  <si>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</si>
  <si>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</si>
  <si>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</si>
  <si>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</si>
  <si>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</si>
  <si>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</si>
  <si>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</si>
  <si>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</si>
  <si>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</si>
  <si>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</si>
  <si>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</si>
  <si>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</si>
  <si>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</si>
  <si>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</si>
  <si>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</si>
  <si>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</si>
  <si>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</si>
  <si>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</si>
  <si>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</si>
  <si>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</si>
  <si>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</si>
  <si>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</si>
  <si>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</si>
  <si>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</si>
  <si>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</si>
  <si>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</si>
  <si>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</si>
  <si>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</si>
  <si>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</si>
  <si>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</si>
  <si>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</si>
  <si>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</si>
  <si>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</si>
  <si>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</si>
  <si>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</si>
  <si>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</si>
  <si>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</si>
  <si>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</si>
  <si>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</si>
  <si>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</si>
  <si>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</si>
  <si>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</si>
  <si>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</si>
  <si>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</si>
  <si>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</si>
  <si>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</si>
  <si>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</si>
  <si>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</si>
  <si>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2018 (ل.ل.)</t>
  </si>
  <si>
    <t>معدل أسعار  السوبرماركات في 15-04-2019 (ل.ل.)</t>
  </si>
  <si>
    <t>معدل أسعار المحلات والملاحم في 015-04-2019 (ل.ل.)</t>
  </si>
  <si>
    <t>المعدل العام للأسعار في 15-04-2019  (ل.ل.)</t>
  </si>
  <si>
    <t>معدل أسعار  السوبرماركات في 23-04-2019 (ل.ل.)</t>
  </si>
  <si>
    <t xml:space="preserve"> التاريخ 23 نيسان 2019</t>
  </si>
  <si>
    <t>معدل أسعار المحلات والملاحم في 23-04-2019 (ل.ل.)</t>
  </si>
  <si>
    <t>المعدل العام للأسعار في 23-04-2019  (ل.ل.)</t>
  </si>
  <si>
    <t>جبنة  قطع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</si>
</sst>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221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1511.1343999999999</v>
      </c>
      <c r="F15" s="43">
        <v>1728.8</v>
      </c>
      <c r="G15" s="45">
        <f t="shared" ref="G15:G30" si="0">(F15-E15)/E15</f>
        <v>0.1440411918357494</v>
      </c>
      <c r="H15" s="43">
        <v>1603.8</v>
      </c>
      <c r="I15" s="45">
        <f>(F15-H15)/H15</f>
        <v>7.7939892754707571E-2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1736.7506000000001</v>
      </c>
      <c r="F16" s="47">
        <v>1643.8</v>
      </c>
      <c r="G16" s="48">
        <f t="shared" si="0"/>
        <v>-5.3519831805441793E-2</v>
      </c>
      <c r="H16" s="47">
        <v>1598.8</v>
      </c>
      <c r="I16" s="44">
        <f t="shared" ref="I16:I30" si="1">(F16-H16)/H16</f>
        <v>2.8146109582186642E-2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1458.5962</v>
      </c>
      <c r="F17" s="47">
        <v>1893.8</v>
      </c>
      <c r="G17" s="48">
        <f t="shared" si="0"/>
        <v>0.298371680935409</v>
      </c>
      <c r="H17" s="47">
        <v>1888.8</v>
      </c>
      <c r="I17" s="44">
        <f>(F17-H17)/H17</f>
        <v>2.6471833968657347E-3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679.14930000000004</v>
      </c>
      <c r="F18" s="47">
        <v>1103.8</v>
      </c>
      <c r="G18" s="48">
        <f t="shared" si="0"/>
        <v>0.62526855287931515</v>
      </c>
      <c r="H18" s="47">
        <v>1048.8</v>
      </c>
      <c r="I18" s="44">
        <f t="shared" si="1"/>
        <v>5.2440884820747526E-2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4189.0738047619043</v>
      </c>
      <c r="F19" s="47">
        <v>5193.333333333333</v>
      </c>
      <c r="G19" s="48">
        <f>(F19-E19)/E19</f>
        <v>0.23973307116953699</v>
      </c>
      <c r="H19" s="47">
        <v>5660</v>
      </c>
      <c r="I19" s="44">
        <f t="shared" si="1"/>
        <v>-8.2449941107184982E-2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1534.0260000000001</v>
      </c>
      <c r="F20" s="47">
        <v>1463.8</v>
      </c>
      <c r="G20" s="48">
        <f t="shared" si="0"/>
        <v>-4.5778885103642385E-2</v>
      </c>
      <c r="H20" s="47">
        <v>1549.8</v>
      </c>
      <c r="I20" s="44">
        <f t="shared" si="1"/>
        <v>-5.5491031100787201E-2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1284.0104000000001</v>
      </c>
      <c r="F21" s="47">
        <v>1328.8</v>
      </c>
      <c r="G21" s="48">
        <f t="shared" si="0"/>
        <v>3.4882583505554031E-2</v>
      </c>
      <c r="H21" s="47">
        <v>1408.8</v>
      </c>
      <c r="I21" s="44">
        <f t="shared" si="1"/>
        <v>-5.6785917092561047E-2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374.49339999999995</v>
      </c>
      <c r="F22" s="47">
        <v>489.8</v>
      </c>
      <c r="G22" s="48">
        <f t="shared" si="0"/>
        <v>0.30790021933630896</v>
      </c>
      <c r="H22" s="47">
        <v>467.3</v>
      </c>
      <c r="I22" s="44">
        <f t="shared" si="1"/>
        <v>4.8148940723304084E-2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491.02499999999998</v>
      </c>
      <c r="F23" s="47">
        <v>559.79999999999995</v>
      </c>
      <c r="G23" s="48">
        <f t="shared" si="0"/>
        <v>0.14006415151978002</v>
      </c>
      <c r="H23" s="47">
        <v>604.79999999999995</v>
      </c>
      <c r="I23" s="44">
        <f t="shared" si="1"/>
        <v>-7.4404761904761904E-2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483.06659999999999</v>
      </c>
      <c r="F24" s="47">
        <v>564.79999999999995</v>
      </c>
      <c r="G24" s="48">
        <f t="shared" si="0"/>
        <v>0.16919695959107908</v>
      </c>
      <c r="H24" s="47">
        <v>579.79999999999995</v>
      </c>
      <c r="I24" s="44">
        <f t="shared" si="1"/>
        <v>-2.5870989996550537E-2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489.99519999999995</v>
      </c>
      <c r="F25" s="47">
        <v>564.79999999999995</v>
      </c>
      <c r="G25" s="48">
        <f t="shared" si="0"/>
        <v>0.15266435263039313</v>
      </c>
      <c r="H25" s="47">
        <v>579.79999999999995</v>
      </c>
      <c r="I25" s="44">
        <f t="shared" si="1"/>
        <v>-2.5870989996550537E-2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1289.6181999999999</v>
      </c>
      <c r="F26" s="47">
        <v>1729.8</v>
      </c>
      <c r="G26" s="48">
        <f t="shared" si="0"/>
        <v>0.34132722382484992</v>
      </c>
      <c r="H26" s="47">
        <v>1679.8</v>
      </c>
      <c r="I26" s="44">
        <f t="shared" si="1"/>
        <v>2.9765448267650912E-2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519.11419999999998</v>
      </c>
      <c r="F27" s="47">
        <v>559.79999999999995</v>
      </c>
      <c r="G27" s="48">
        <f t="shared" si="0"/>
        <v>7.8375432611937745E-2</v>
      </c>
      <c r="H27" s="47">
        <v>579.79999999999995</v>
      </c>
      <c r="I27" s="44">
        <f t="shared" si="1"/>
        <v>-3.4494653328734047E-2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1010.865</v>
      </c>
      <c r="F28" s="47">
        <v>1363.8</v>
      </c>
      <c r="G28" s="48">
        <f t="shared" si="0"/>
        <v>0.34914157676841118</v>
      </c>
      <c r="H28" s="47">
        <v>1393.8</v>
      </c>
      <c r="I28" s="44">
        <f t="shared" si="1"/>
        <v>-2.1523891519586742E-2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1494.8799999999999</v>
      </c>
      <c r="F29" s="47">
        <v>1626.3333333333333</v>
      </c>
      <c r="G29" s="48">
        <f t="shared" si="0"/>
        <v>8.7935709443790394E-2</v>
      </c>
      <c r="H29" s="47">
        <v>1680.5</v>
      </c>
      <c r="I29" s="44">
        <f t="shared" si="1"/>
        <v>-3.2232470494892439E-2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847.49399999999991</v>
      </c>
      <c r="F30" s="50">
        <v>1283.8</v>
      </c>
      <c r="G30" s="51">
        <f t="shared" si="0"/>
        <v>0.51481898396920811</v>
      </c>
      <c r="H30" s="50">
        <v>1313.8</v>
      </c>
      <c r="I30" s="56">
        <f t="shared" si="1"/>
        <v>-2.2834525803014157E-2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43">
        <v>2498.75</v>
      </c>
      <c r="G32" s="45">
        <f>(F32-E32)/E32</f>
        <v>9.0462230597278415E-3</v>
      </c>
      <c r="H32" s="43">
        <v>2236.25</v>
      </c>
      <c r="I32" s="44">
        <f>(F32-H32)/H32</f>
        <v>0.11738401341531582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47">
        <v>2098.8000000000002</v>
      </c>
      <c r="G33" s="48">
        <f>(F33-E33)/E33</f>
        <v>-0.14267507597790913</v>
      </c>
      <c r="H33" s="47">
        <v>2038.8</v>
      </c>
      <c r="I33" s="44">
        <f>(F33-H33)/H33</f>
        <v>2.9429075927016005E-2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47">
        <v>1948.75</v>
      </c>
      <c r="G34" s="48">
        <f>(F34-E34)/E34</f>
        <v>0.29821602634444228</v>
      </c>
      <c r="H34" s="47">
        <v>1936.25</v>
      </c>
      <c r="I34" s="44">
        <f>(F34-H34)/H34</f>
        <v>6.4557779212395094E-3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47">
        <v>1680</v>
      </c>
      <c r="G35" s="48">
        <f>(F35-E35)/E35</f>
        <v>2.518413649594502E-2</v>
      </c>
      <c r="H35" s="47">
        <v>1712.5</v>
      </c>
      <c r="I35" s="44">
        <f>(F35-H35)/H35</f>
        <v>-1.8978102189781021E-2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50">
        <v>1025.3333333333333</v>
      </c>
      <c r="G36" s="51">
        <f>(F36-E36)/E36</f>
        <v>-0.25359581912714591</v>
      </c>
      <c r="H36" s="50">
        <v>974.7</v>
      </c>
      <c r="I36" s="56">
        <f>(F36-H36)/H36</f>
        <v>5.1947607810950251E-2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26910.522288888889</v>
      </c>
      <c r="F38" s="43">
        <v>28246.666666666668</v>
      </c>
      <c r="G38" s="45">
        <f t="shared" ref="G38:G43" si="2">(F38-E38)/E38</f>
        <v>4.9651372925209276E-2</v>
      </c>
      <c r="H38" s="43">
        <v>28135.555555555555</v>
      </c>
      <c r="I38" s="44">
        <f t="shared" ref="I38:I43" si="3">(F38-H38)/H38</f>
        <v>3.949135139404542E-3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15273.18888888889</v>
      </c>
      <c r="F39" s="57">
        <v>14965.333333333334</v>
      </c>
      <c r="G39" s="48">
        <f t="shared" si="2"/>
        <v>-2.0156599764147357E-2</v>
      </c>
      <c r="H39" s="57">
        <v>14575.888888888889</v>
      </c>
      <c r="I39" s="44">
        <f>(F39-H39)/H39</f>
        <v>2.6718401012326348E-2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10351</v>
      </c>
      <c r="F40" s="57">
        <v>10397.875</v>
      </c>
      <c r="G40" s="48">
        <f t="shared" si="2"/>
        <v>4.5285479663800601E-3</v>
      </c>
      <c r="H40" s="57">
        <v>10204.75</v>
      </c>
      <c r="I40" s="44">
        <f t="shared" si="3"/>
        <v>1.8925010411818027E-2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5843.2</v>
      </c>
      <c r="F41" s="47">
        <v>6073.3320000000003</v>
      </c>
      <c r="G41" s="48">
        <f t="shared" si="2"/>
        <v>3.9384583789704358E-2</v>
      </c>
      <c r="H41" s="47">
        <v>5780</v>
      </c>
      <c r="I41" s="44">
        <f t="shared" si="3"/>
        <v>5.0749480968858188E-2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9968.4761904761908</v>
      </c>
      <c r="F42" s="47">
        <v>9966</v>
      </c>
      <c r="G42" s="48">
        <f t="shared" si="2"/>
        <v>-2.4840210568557677E-4</v>
      </c>
      <c r="H42" s="47">
        <v>9966.6666666666661</v>
      </c>
      <c r="I42" s="44">
        <f t="shared" si="3"/>
        <v>-6.6889632106962573E-5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12125</v>
      </c>
      <c r="F43" s="50">
        <v>12383.333333333334</v>
      </c>
      <c r="G43" s="51">
        <f t="shared" si="2"/>
        <v>2.1305841924398675E-2</v>
      </c>
      <c r="H43" s="50">
        <v>12883.333333333334</v>
      </c>
      <c r="I43" s="59">
        <f t="shared" si="3"/>
        <v>-3.8809831824062092E-2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5542.7777777777774</v>
      </c>
      <c r="F45" s="43">
        <v>6724.2222222222226</v>
      </c>
      <c r="G45" s="45">
        <f t="shared" ref="G45:G50" si="4">(F45-E45)/E45</f>
        <v>0.2131502455647992</v>
      </c>
      <c r="H45" s="43">
        <v>6547</v>
      </c>
      <c r="I45" s="44">
        <f t="shared" ref="I45:I50" si="5">(F45-H45)/H45</f>
        <v>2.7069225938937319E-2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19026.428571428572</v>
      </c>
      <c r="G47" s="48">
        <f t="shared" si="4"/>
        <v>-1.3378669689090383E-2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19384.591428571432</v>
      </c>
      <c r="F48" s="47">
        <v>19130.892500000002</v>
      </c>
      <c r="G48" s="48">
        <f t="shared" si="4"/>
        <v>-1.3087659314681076E-2</v>
      </c>
      <c r="H48" s="47">
        <v>19130.892500000002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2199.2857142857142</v>
      </c>
      <c r="F49" s="47">
        <v>2241.6666666666665</v>
      </c>
      <c r="G49" s="48">
        <f t="shared" si="4"/>
        <v>1.9270325863375515E-2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25302.577777777777</v>
      </c>
      <c r="F50" s="50">
        <v>27921</v>
      </c>
      <c r="G50" s="56">
        <f t="shared" si="4"/>
        <v>0.10348440562929034</v>
      </c>
      <c r="H50" s="50">
        <v>27571</v>
      </c>
      <c r="I50" s="59">
        <f t="shared" si="5"/>
        <v>1.2694497841935368E-2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3947.1666666666665</v>
      </c>
      <c r="F53" s="70">
        <v>3606.1428571428573</v>
      </c>
      <c r="G53" s="48">
        <f t="shared" si="6"/>
        <v>-8.6397114265205216E-2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2881.25</v>
      </c>
      <c r="G54" s="48">
        <f t="shared" si="6"/>
        <v>0.4072039072039072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2060.25</v>
      </c>
      <c r="F56" s="105">
        <v>2026</v>
      </c>
      <c r="G56" s="55">
        <f t="shared" si="6"/>
        <v>-1.6624196092707197E-2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4407.3388888888894</v>
      </c>
      <c r="F57" s="50">
        <v>4047.7777777777778</v>
      </c>
      <c r="G57" s="51">
        <f t="shared" si="6"/>
        <v>-8.1582360734179585E-2</v>
      </c>
      <c r="H57" s="50">
        <v>4047.7777777777778</v>
      </c>
      <c r="I57" s="126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5063.75</v>
      </c>
      <c r="F58" s="68">
        <v>4755.625</v>
      </c>
      <c r="G58" s="44">
        <f t="shared" si="6"/>
        <v>-6.0849173043692917E-2</v>
      </c>
      <c r="H58" s="68">
        <v>4755.625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4991</v>
      </c>
      <c r="F59" s="70">
        <v>4779.5</v>
      </c>
      <c r="G59" s="48">
        <f t="shared" si="6"/>
        <v>-4.2376277299138447E-2</v>
      </c>
      <c r="H59" s="70">
        <v>4679.5</v>
      </c>
      <c r="I59" s="44">
        <f t="shared" si="7"/>
        <v>2.1369804466289135E-2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20716.25</v>
      </c>
      <c r="F60" s="73">
        <v>20963.75</v>
      </c>
      <c r="G60" s="51">
        <f t="shared" si="6"/>
        <v>1.1947142943341579E-2</v>
      </c>
      <c r="H60" s="73">
        <v>20963.75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6502.75</v>
      </c>
      <c r="F62" s="54">
        <v>6249.4444444444443</v>
      </c>
      <c r="G62" s="45">
        <f t="shared" ref="G62:G67" si="8">(F62-E62)/E62</f>
        <v>-3.8953605098697573E-2</v>
      </c>
      <c r="H62" s="54">
        <v>6249.4444444444443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10781.25</v>
      </c>
      <c r="G64" s="48">
        <f t="shared" si="8"/>
        <v>-0.15432885577017355</v>
      </c>
      <c r="H64" s="46">
        <v>10781.25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7425.8933333333334</v>
      </c>
      <c r="F65" s="46">
        <v>7769.5</v>
      </c>
      <c r="G65" s="48">
        <f t="shared" si="8"/>
        <v>4.6271425031690898E-2</v>
      </c>
      <c r="H65" s="46">
        <v>7789.5</v>
      </c>
      <c r="I65" s="87">
        <f t="shared" si="9"/>
        <v>-2.5675588933821171E-3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3877.12</v>
      </c>
      <c r="F66" s="46">
        <v>3560</v>
      </c>
      <c r="G66" s="48">
        <f t="shared" si="8"/>
        <v>-8.179267084846481E-2</v>
      </c>
      <c r="H66" s="46">
        <v>3727.3</v>
      </c>
      <c r="I66" s="87">
        <f t="shared" si="9"/>
        <v>-4.488503742655546E-2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3464.4666666666662</v>
      </c>
      <c r="F67" s="58">
        <v>3083</v>
      </c>
      <c r="G67" s="51">
        <f t="shared" si="8"/>
        <v>-0.11010833798372033</v>
      </c>
      <c r="H67" s="58">
        <v>3156.6666666666665</v>
      </c>
      <c r="I67" s="88">
        <f t="shared" si="9"/>
        <v>-2.3336853220696892E-2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3714.1400000000003</v>
      </c>
      <c r="F69" s="43">
        <v>3720</v>
      </c>
      <c r="G69" s="45">
        <f>(F69-E69)/E69</f>
        <v>1.5777542042033075E-3</v>
      </c>
      <c r="H69" s="43">
        <v>3695</v>
      </c>
      <c r="I69" s="44">
        <f>(F69-H69)/H69</f>
        <v>6.7658998646820028E-3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2740.375</v>
      </c>
      <c r="G70" s="48">
        <f>(F70-E70)/E70</f>
        <v>-2.4924165824064528E-3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2085.4821428571427</v>
      </c>
      <c r="F72" s="47">
        <v>2262.875</v>
      </c>
      <c r="G72" s="48">
        <f>(F72-E72)/E72</f>
        <v>8.5060837250721499E-2</v>
      </c>
      <c r="H72" s="47">
        <v>2262.875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1702.6533333333332</v>
      </c>
      <c r="F73" s="50">
        <v>1473.75</v>
      </c>
      <c r="G73" s="48">
        <f>(F73-E73)/E73</f>
        <v>-0.13443918903045435</v>
      </c>
      <c r="H73" s="50">
        <v>1498.75</v>
      </c>
      <c r="I73" s="59">
        <f>(F73-H73)/H73</f>
        <v>-1.6680567139282735E-2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1422.8888888888889</v>
      </c>
      <c r="F76" s="32">
        <v>1180</v>
      </c>
      <c r="G76" s="48">
        <f t="shared" si="10"/>
        <v>-0.17070123379665783</v>
      </c>
      <c r="H76" s="32">
        <v>1180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826.64722222222224</v>
      </c>
      <c r="F77" s="47">
        <v>879.125</v>
      </c>
      <c r="G77" s="48">
        <f t="shared" si="10"/>
        <v>6.3482676003803834E-2</v>
      </c>
      <c r="H77" s="47">
        <v>880.375</v>
      </c>
      <c r="I77" s="44">
        <f t="shared" si="11"/>
        <v>-1.4198494959534289E-3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1501.8</v>
      </c>
      <c r="G78" s="48">
        <f t="shared" si="10"/>
        <v>-2.0599375373779893E-3</v>
      </c>
      <c r="H78" s="47">
        <v>1536.8</v>
      </c>
      <c r="I78" s="44">
        <f t="shared" si="11"/>
        <v>-2.2774596564289432E-2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1960.068888888889</v>
      </c>
      <c r="F79" s="61">
        <v>1940.3</v>
      </c>
      <c r="G79" s="48">
        <f t="shared" si="10"/>
        <v>-1.0085813310416596E-2</v>
      </c>
      <c r="H79" s="61">
        <v>1940.3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8250</v>
      </c>
      <c r="F80" s="61">
        <v>8899.3333333333339</v>
      </c>
      <c r="G80" s="48">
        <f t="shared" si="10"/>
        <v>7.8707070707070781E-2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3939.3</v>
      </c>
      <c r="G81" s="51">
        <f t="shared" si="10"/>
        <v>-1.4189189189189143E-2</v>
      </c>
      <c r="H81" s="50">
        <v>3963.8</v>
      </c>
      <c r="I81" s="56">
        <f t="shared" si="11"/>
        <v>-6.1809374842323019E-3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223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1511.1343999999999</v>
      </c>
      <c r="F15" s="83">
        <v>1541.6</v>
      </c>
      <c r="G15" s="44">
        <f>(F15-E15)/E15</f>
        <v>2.0160748110823232E-2</v>
      </c>
      <c r="H15" s="83">
        <v>1550</v>
      </c>
      <c r="I15" s="127">
        <f>(F15-H15)/H15</f>
        <v>-5.4193548387097357E-3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1736.7506000000001</v>
      </c>
      <c r="F16" s="83">
        <v>1408.2</v>
      </c>
      <c r="G16" s="48">
        <f t="shared" ref="G16:G39" si="0">(F16-E16)/E16</f>
        <v>-0.18917546365033644</v>
      </c>
      <c r="H16" s="83">
        <v>1376.6</v>
      </c>
      <c r="I16" s="48">
        <f>(F16-H16)/H16</f>
        <v>2.2955106784832296E-2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1458.5962</v>
      </c>
      <c r="F17" s="83">
        <v>1458.2</v>
      </c>
      <c r="G17" s="48">
        <f t="shared" si="0"/>
        <v>-2.7163103811727191E-4</v>
      </c>
      <c r="H17" s="83">
        <v>1483.2</v>
      </c>
      <c r="I17" s="48">
        <f t="shared" ref="I17:I29" si="1">(F17-H17)/H17</f>
        <v>-1.6855447680690399E-2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679.14930000000004</v>
      </c>
      <c r="F18" s="83">
        <v>991.6</v>
      </c>
      <c r="G18" s="48">
        <f t="shared" si="0"/>
        <v>0.46006187446559976</v>
      </c>
      <c r="H18" s="83">
        <v>950</v>
      </c>
      <c r="I18" s="48">
        <f t="shared" si="1"/>
        <v>4.3789473684210552E-2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4189.0738047619043</v>
      </c>
      <c r="F19" s="83">
        <v>3283.2</v>
      </c>
      <c r="G19" s="48">
        <f t="shared" si="0"/>
        <v>-0.21624679988501466</v>
      </c>
      <c r="H19" s="83">
        <v>3816.6</v>
      </c>
      <c r="I19" s="48">
        <f t="shared" si="1"/>
        <v>-0.13975789970130487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1534.0260000000001</v>
      </c>
      <c r="F20" s="83">
        <v>1350</v>
      </c>
      <c r="G20" s="48">
        <f t="shared" si="0"/>
        <v>-0.1199627646467531</v>
      </c>
      <c r="H20" s="83">
        <v>1183.2</v>
      </c>
      <c r="I20" s="48">
        <f t="shared" si="1"/>
        <v>0.14097363083164297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1284.0104000000001</v>
      </c>
      <c r="F21" s="83">
        <v>1150</v>
      </c>
      <c r="G21" s="48">
        <f t="shared" si="0"/>
        <v>-0.10436862505163517</v>
      </c>
      <c r="H21" s="83">
        <v>1053.2</v>
      </c>
      <c r="I21" s="48">
        <f t="shared" si="1"/>
        <v>9.1910368401063383E-2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374.49339999999995</v>
      </c>
      <c r="F22" s="83">
        <v>435</v>
      </c>
      <c r="G22" s="48">
        <f t="shared" si="0"/>
        <v>0.16156920255470472</v>
      </c>
      <c r="H22" s="83">
        <v>370</v>
      </c>
      <c r="I22" s="48">
        <f t="shared" si="1"/>
        <v>0.17567567567567569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491.02499999999998</v>
      </c>
      <c r="F23" s="83">
        <v>462.5</v>
      </c>
      <c r="G23" s="48">
        <f t="shared" si="0"/>
        <v>-5.8092765134158092E-2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483.06659999999999</v>
      </c>
      <c r="F24" s="83">
        <v>445</v>
      </c>
      <c r="G24" s="48">
        <f t="shared" si="0"/>
        <v>-7.8801970577141944E-2</v>
      </c>
      <c r="H24" s="83">
        <v>420</v>
      </c>
      <c r="I24" s="48">
        <f t="shared" si="1"/>
        <v>5.9523809523809521E-2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489.99519999999995</v>
      </c>
      <c r="F25" s="83">
        <v>475</v>
      </c>
      <c r="G25" s="48">
        <f t="shared" si="0"/>
        <v>-3.0602748761620432E-2</v>
      </c>
      <c r="H25" s="83">
        <v>450</v>
      </c>
      <c r="I25" s="48">
        <f t="shared" si="1"/>
        <v>5.5555555555555552E-2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1289.6181999999999</v>
      </c>
      <c r="F26" s="83">
        <v>1300</v>
      </c>
      <c r="G26" s="48">
        <f t="shared" si="0"/>
        <v>8.0502896128482933E-3</v>
      </c>
      <c r="H26" s="83">
        <v>1316.6</v>
      </c>
      <c r="I26" s="48">
        <f t="shared" si="1"/>
        <v>-1.2608233328269717E-2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519.11419999999998</v>
      </c>
      <c r="F27" s="83">
        <v>491.6</v>
      </c>
      <c r="G27" s="48">
        <f t="shared" si="0"/>
        <v>-5.3002210303628686E-2</v>
      </c>
      <c r="H27" s="83">
        <v>450</v>
      </c>
      <c r="I27" s="48">
        <f t="shared" si="1"/>
        <v>9.2444444444444496E-2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1010.865</v>
      </c>
      <c r="F28" s="83">
        <v>1364.5</v>
      </c>
      <c r="G28" s="48">
        <f t="shared" si="0"/>
        <v>0.34983405301400283</v>
      </c>
      <c r="H28" s="83">
        <v>1510.25</v>
      </c>
      <c r="I28" s="48">
        <f t="shared" si="1"/>
        <v>-9.6507200794570439E-2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1494.8799999999999</v>
      </c>
      <c r="F29" s="83">
        <v>1229</v>
      </c>
      <c r="G29" s="48">
        <f t="shared" si="0"/>
        <v>-0.17786043026865025</v>
      </c>
      <c r="H29" s="83">
        <v>1187.5</v>
      </c>
      <c r="I29" s="48">
        <f t="shared" si="1"/>
        <v>3.494736842105263E-2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847.49399999999991</v>
      </c>
      <c r="F30" s="95">
        <v>1250</v>
      </c>
      <c r="G30" s="51">
        <f t="shared" si="0"/>
        <v>0.47493669571701996</v>
      </c>
      <c r="H30" s="95">
        <v>1170</v>
      </c>
      <c r="I30" s="51">
        <f>(F30-H30)/H30</f>
        <v>6.8376068376068383E-2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83">
        <v>2083.1999999999998</v>
      </c>
      <c r="G32" s="44">
        <f t="shared" si="0"/>
        <v>-0.15876134392075042</v>
      </c>
      <c r="H32" s="83">
        <v>2166.6</v>
      </c>
      <c r="I32" s="45">
        <f>(F32-H32)/H32</f>
        <v>-3.8493492107449505E-2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83">
        <v>2008.2</v>
      </c>
      <c r="G33" s="48">
        <f t="shared" si="0"/>
        <v>-0.17968367046828532</v>
      </c>
      <c r="H33" s="83">
        <v>2166.6</v>
      </c>
      <c r="I33" s="48">
        <f>(F33-H33)/H33</f>
        <v>-7.3109941844364382E-2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83">
        <v>1875</v>
      </c>
      <c r="G34" s="48">
        <f t="shared" si="0"/>
        <v>0.24908533644429984</v>
      </c>
      <c r="H34" s="83">
        <v>1800</v>
      </c>
      <c r="I34" s="48">
        <f>(F34-H34)/H34</f>
        <v>4.1666666666666664E-2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83">
        <v>1375</v>
      </c>
      <c r="G35" s="48">
        <f t="shared" si="0"/>
        <v>-0.16093560257028308</v>
      </c>
      <c r="H35" s="83">
        <v>1500</v>
      </c>
      <c r="I35" s="48">
        <f>(F35-H35)/H35</f>
        <v>-8.3333333333333329E-2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83">
        <v>908.2</v>
      </c>
      <c r="G36" s="55">
        <f t="shared" si="0"/>
        <v>-0.33886448920475343</v>
      </c>
      <c r="H36" s="83">
        <v>1091.5999999999999</v>
      </c>
      <c r="I36" s="48">
        <f>(F36-H36)/H36</f>
        <v>-0.1680102601685598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26910.522288888889</v>
      </c>
      <c r="F38" s="84">
        <v>25033.200000000001</v>
      </c>
      <c r="G38" s="45">
        <f t="shared" si="0"/>
        <v>-6.9761644487443403E-2</v>
      </c>
      <c r="H38" s="84">
        <v>23266.6</v>
      </c>
      <c r="I38" s="45">
        <f>(F38-H38)/H38</f>
        <v>7.592858432259128E-2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15273.18888888889</v>
      </c>
      <c r="F39" s="85">
        <v>16566.599999999999</v>
      </c>
      <c r="G39" s="51">
        <f t="shared" si="0"/>
        <v>8.4685072680012088E-2</v>
      </c>
      <c r="H39" s="85">
        <v>15866.6</v>
      </c>
      <c r="I39" s="51">
        <f>(F39-H39)/H39</f>
        <v>4.411783242786723E-2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8" t="s">
        <v>3</v>
      </c>
      <c r="B12" s="154"/>
      <c r="C12" s="156" t="s">
        <v>0</v>
      </c>
      <c r="D12" s="150" t="s">
        <v>221</v>
      </c>
      <c r="E12" s="158" t="s">
        <v>223</v>
      </c>
      <c r="F12" s="165" t="s">
        <v>186</v>
      </c>
      <c r="G12" s="150" t="s">
        <v>217</v>
      </c>
      <c r="H12" s="167" t="s">
        <v>224</v>
      </c>
      <c r="I12" s="163" t="s">
        <v>196</v>
      </c>
    </row>
    <row r="13" spans="1:9" ht="39.75" customHeight="1" thickBot="1" x14ac:dyDescent="0.25">
      <c r="A13" s="149"/>
      <c r="B13" s="155"/>
      <c r="C13" s="157"/>
      <c r="D13" s="151"/>
      <c r="E13" s="159"/>
      <c r="F13" s="166"/>
      <c r="G13" s="151"/>
      <c r="H13" s="168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1728.8</v>
      </c>
      <c r="E15" s="83">
        <v>1541.6</v>
      </c>
      <c r="F15" s="67">
        <f t="shared" ref="F15:F30" si="0">D15-E15</f>
        <v>187.20000000000005</v>
      </c>
      <c r="G15" s="42">
        <v>1511.1343999999999</v>
      </c>
      <c r="H15" s="66">
        <f>AVERAGE(D15:E15)</f>
        <v>1635.1999999999998</v>
      </c>
      <c r="I15" s="69">
        <f>(H15-G15)/G15</f>
        <v>8.2100969973286239E-2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1643.8</v>
      </c>
      <c r="E16" s="83">
        <v>1408.2</v>
      </c>
      <c r="F16" s="71">
        <f t="shared" si="0"/>
        <v>235.59999999999991</v>
      </c>
      <c r="G16" s="46">
        <v>1736.7506000000001</v>
      </c>
      <c r="H16" s="68">
        <f t="shared" ref="H16:H30" si="1">AVERAGE(D16:E16)</f>
        <v>1526</v>
      </c>
      <c r="I16" s="72">
        <f t="shared" ref="I16:I39" si="2">(H16-G16)/G16</f>
        <v>-0.12134764772788913</v>
      </c>
    </row>
    <row r="17" spans="1:9" ht="16.5" x14ac:dyDescent="0.3">
      <c r="A17" s="37"/>
      <c r="B17" s="34" t="s">
        <v>6</v>
      </c>
      <c r="C17" s="15" t="s">
        <v>165</v>
      </c>
      <c r="D17" s="47">
        <v>1893.8</v>
      </c>
      <c r="E17" s="83">
        <v>1458.2</v>
      </c>
      <c r="F17" s="71">
        <f t="shared" si="0"/>
        <v>435.59999999999991</v>
      </c>
      <c r="G17" s="46">
        <v>1458.5962</v>
      </c>
      <c r="H17" s="68">
        <f t="shared" si="1"/>
        <v>1676</v>
      </c>
      <c r="I17" s="72">
        <f t="shared" si="2"/>
        <v>0.14905002494864586</v>
      </c>
    </row>
    <row r="18" spans="1:9" ht="16.5" x14ac:dyDescent="0.3">
      <c r="A18" s="37"/>
      <c r="B18" s="34" t="s">
        <v>7</v>
      </c>
      <c r="C18" s="15" t="s">
        <v>166</v>
      </c>
      <c r="D18" s="47">
        <v>1103.8</v>
      </c>
      <c r="E18" s="83">
        <v>991.6</v>
      </c>
      <c r="F18" s="71">
        <f t="shared" si="0"/>
        <v>112.19999999999993</v>
      </c>
      <c r="G18" s="46">
        <v>679.14930000000004</v>
      </c>
      <c r="H18" s="68">
        <f t="shared" si="1"/>
        <v>1047.7</v>
      </c>
      <c r="I18" s="72">
        <f t="shared" si="2"/>
        <v>0.54266521367245757</v>
      </c>
    </row>
    <row r="19" spans="1:9" ht="16.5" x14ac:dyDescent="0.3">
      <c r="A19" s="37"/>
      <c r="B19" s="34" t="s">
        <v>8</v>
      </c>
      <c r="C19" s="15" t="s">
        <v>167</v>
      </c>
      <c r="D19" s="47">
        <v>5193.333333333333</v>
      </c>
      <c r="E19" s="83">
        <v>3283.2</v>
      </c>
      <c r="F19" s="71">
        <f t="shared" si="0"/>
        <v>1910.1333333333332</v>
      </c>
      <c r="G19" s="46">
        <v>4189.0738047619043</v>
      </c>
      <c r="H19" s="68">
        <f t="shared" si="1"/>
        <v>4238.2666666666664</v>
      </c>
      <c r="I19" s="72">
        <f t="shared" si="2"/>
        <v>1.1743135642261173E-2</v>
      </c>
    </row>
    <row r="20" spans="1:9" ht="16.5" x14ac:dyDescent="0.3">
      <c r="A20" s="37"/>
      <c r="B20" s="34" t="s">
        <v>9</v>
      </c>
      <c r="C20" s="15" t="s">
        <v>168</v>
      </c>
      <c r="D20" s="47">
        <v>1463.8</v>
      </c>
      <c r="E20" s="83">
        <v>1350</v>
      </c>
      <c r="F20" s="71">
        <f t="shared" si="0"/>
        <v>113.79999999999995</v>
      </c>
      <c r="G20" s="46">
        <v>1534.0260000000001</v>
      </c>
      <c r="H20" s="68">
        <f t="shared" si="1"/>
        <v>1406.9</v>
      </c>
      <c r="I20" s="72">
        <f t="shared" si="2"/>
        <v>-8.287082487519766E-2</v>
      </c>
    </row>
    <row r="21" spans="1:9" ht="16.5" x14ac:dyDescent="0.3">
      <c r="A21" s="37"/>
      <c r="B21" s="34" t="s">
        <v>10</v>
      </c>
      <c r="C21" s="15" t="s">
        <v>169</v>
      </c>
      <c r="D21" s="47">
        <v>1328.8</v>
      </c>
      <c r="E21" s="83">
        <v>1150</v>
      </c>
      <c r="F21" s="71">
        <f t="shared" si="0"/>
        <v>178.79999999999995</v>
      </c>
      <c r="G21" s="46">
        <v>1284.0104000000001</v>
      </c>
      <c r="H21" s="68">
        <f t="shared" si="1"/>
        <v>1239.4000000000001</v>
      </c>
      <c r="I21" s="72">
        <f t="shared" si="2"/>
        <v>-3.4743020773040485E-2</v>
      </c>
    </row>
    <row r="22" spans="1:9" ht="16.5" x14ac:dyDescent="0.3">
      <c r="A22" s="37"/>
      <c r="B22" s="34" t="s">
        <v>11</v>
      </c>
      <c r="C22" s="15" t="s">
        <v>170</v>
      </c>
      <c r="D22" s="47">
        <v>489.8</v>
      </c>
      <c r="E22" s="83">
        <v>435</v>
      </c>
      <c r="F22" s="71">
        <f t="shared" si="0"/>
        <v>54.800000000000011</v>
      </c>
      <c r="G22" s="46">
        <v>374.49339999999995</v>
      </c>
      <c r="H22" s="68">
        <f t="shared" si="1"/>
        <v>462.4</v>
      </c>
      <c r="I22" s="72">
        <f t="shared" si="2"/>
        <v>0.23473471094550674</v>
      </c>
    </row>
    <row r="23" spans="1:9" ht="16.5" x14ac:dyDescent="0.3">
      <c r="A23" s="37"/>
      <c r="B23" s="34" t="s">
        <v>12</v>
      </c>
      <c r="C23" s="15" t="s">
        <v>171</v>
      </c>
      <c r="D23" s="47">
        <v>559.79999999999995</v>
      </c>
      <c r="E23" s="83">
        <v>462.5</v>
      </c>
      <c r="F23" s="71">
        <f t="shared" si="0"/>
        <v>97.299999999999955</v>
      </c>
      <c r="G23" s="46">
        <v>491.02499999999998</v>
      </c>
      <c r="H23" s="68">
        <f t="shared" si="1"/>
        <v>511.15</v>
      </c>
      <c r="I23" s="72">
        <f t="shared" si="2"/>
        <v>4.0985693192810958E-2</v>
      </c>
    </row>
    <row r="24" spans="1:9" ht="16.5" x14ac:dyDescent="0.3">
      <c r="A24" s="37"/>
      <c r="B24" s="34" t="s">
        <v>13</v>
      </c>
      <c r="C24" s="15" t="s">
        <v>172</v>
      </c>
      <c r="D24" s="47">
        <v>564.79999999999995</v>
      </c>
      <c r="E24" s="83">
        <v>445</v>
      </c>
      <c r="F24" s="71">
        <f t="shared" si="0"/>
        <v>119.79999999999995</v>
      </c>
      <c r="G24" s="46">
        <v>483.06659999999999</v>
      </c>
      <c r="H24" s="68">
        <f t="shared" si="1"/>
        <v>504.9</v>
      </c>
      <c r="I24" s="72">
        <f t="shared" si="2"/>
        <v>4.5197494506968569E-2</v>
      </c>
    </row>
    <row r="25" spans="1:9" ht="16.5" x14ac:dyDescent="0.3">
      <c r="A25" s="37"/>
      <c r="B25" s="34" t="s">
        <v>14</v>
      </c>
      <c r="C25" s="15" t="s">
        <v>173</v>
      </c>
      <c r="D25" s="47">
        <v>564.79999999999995</v>
      </c>
      <c r="E25" s="83">
        <v>475</v>
      </c>
      <c r="F25" s="71">
        <f t="shared" si="0"/>
        <v>89.799999999999955</v>
      </c>
      <c r="G25" s="46">
        <v>489.99519999999995</v>
      </c>
      <c r="H25" s="68">
        <f t="shared" si="1"/>
        <v>519.9</v>
      </c>
      <c r="I25" s="72">
        <f t="shared" si="2"/>
        <v>6.1030801934386349E-2</v>
      </c>
    </row>
    <row r="26" spans="1:9" ht="16.5" x14ac:dyDescent="0.3">
      <c r="A26" s="37"/>
      <c r="B26" s="34" t="s">
        <v>15</v>
      </c>
      <c r="C26" s="15" t="s">
        <v>174</v>
      </c>
      <c r="D26" s="47">
        <v>1729.8</v>
      </c>
      <c r="E26" s="83">
        <v>1300</v>
      </c>
      <c r="F26" s="71">
        <f t="shared" si="0"/>
        <v>429.79999999999995</v>
      </c>
      <c r="G26" s="46">
        <v>1289.6181999999999</v>
      </c>
      <c r="H26" s="68">
        <f t="shared" si="1"/>
        <v>1514.9</v>
      </c>
      <c r="I26" s="72">
        <f t="shared" si="2"/>
        <v>0.1746887567188492</v>
      </c>
    </row>
    <row r="27" spans="1:9" ht="16.5" x14ac:dyDescent="0.3">
      <c r="A27" s="37"/>
      <c r="B27" s="34" t="s">
        <v>16</v>
      </c>
      <c r="C27" s="15" t="s">
        <v>175</v>
      </c>
      <c r="D27" s="47">
        <v>559.79999999999995</v>
      </c>
      <c r="E27" s="83">
        <v>491.6</v>
      </c>
      <c r="F27" s="71">
        <f t="shared" si="0"/>
        <v>68.199999999999932</v>
      </c>
      <c r="G27" s="46">
        <v>519.11419999999998</v>
      </c>
      <c r="H27" s="68">
        <f t="shared" si="1"/>
        <v>525.70000000000005</v>
      </c>
      <c r="I27" s="72">
        <f t="shared" si="2"/>
        <v>1.2686611154154641E-2</v>
      </c>
    </row>
    <row r="28" spans="1:9" ht="16.5" x14ac:dyDescent="0.3">
      <c r="A28" s="37"/>
      <c r="B28" s="34" t="s">
        <v>17</v>
      </c>
      <c r="C28" s="15" t="s">
        <v>176</v>
      </c>
      <c r="D28" s="47">
        <v>1363.8</v>
      </c>
      <c r="E28" s="83">
        <v>1364.5</v>
      </c>
      <c r="F28" s="71">
        <f t="shared" si="0"/>
        <v>-0.70000000000004547</v>
      </c>
      <c r="G28" s="46">
        <v>1010.865</v>
      </c>
      <c r="H28" s="68">
        <f t="shared" si="1"/>
        <v>1364.15</v>
      </c>
      <c r="I28" s="72">
        <f t="shared" si="2"/>
        <v>0.34948781489120712</v>
      </c>
    </row>
    <row r="29" spans="1:9" ht="16.5" x14ac:dyDescent="0.3">
      <c r="A29" s="37"/>
      <c r="B29" s="34" t="s">
        <v>18</v>
      </c>
      <c r="C29" s="15" t="s">
        <v>177</v>
      </c>
      <c r="D29" s="47">
        <v>1626.3333333333333</v>
      </c>
      <c r="E29" s="83">
        <v>1229</v>
      </c>
      <c r="F29" s="71">
        <f t="shared" si="0"/>
        <v>397.33333333333326</v>
      </c>
      <c r="G29" s="46">
        <v>1494.8799999999999</v>
      </c>
      <c r="H29" s="68">
        <f t="shared" si="1"/>
        <v>1427.6666666666665</v>
      </c>
      <c r="I29" s="72">
        <f t="shared" si="2"/>
        <v>-4.4962360412430007E-2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1283.8</v>
      </c>
      <c r="E30" s="95">
        <v>1250</v>
      </c>
      <c r="F30" s="74">
        <f t="shared" si="0"/>
        <v>33.799999999999955</v>
      </c>
      <c r="G30" s="49">
        <v>847.49399999999991</v>
      </c>
      <c r="H30" s="107">
        <f t="shared" si="1"/>
        <v>1266.9000000000001</v>
      </c>
      <c r="I30" s="75">
        <f t="shared" si="2"/>
        <v>0.49487783984311418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2498.75</v>
      </c>
      <c r="E32" s="83">
        <v>2083.1999999999998</v>
      </c>
      <c r="F32" s="67">
        <f>D32-E32</f>
        <v>415.55000000000018</v>
      </c>
      <c r="G32" s="54">
        <v>2476.3483999999999</v>
      </c>
      <c r="H32" s="68">
        <f>AVERAGE(D32:E32)</f>
        <v>2290.9749999999999</v>
      </c>
      <c r="I32" s="78">
        <f t="shared" si="2"/>
        <v>-7.4857560430511297E-2</v>
      </c>
    </row>
    <row r="33" spans="1:9" ht="16.5" x14ac:dyDescent="0.3">
      <c r="A33" s="37"/>
      <c r="B33" s="34" t="s">
        <v>27</v>
      </c>
      <c r="C33" s="15" t="s">
        <v>180</v>
      </c>
      <c r="D33" s="47">
        <v>2098.8000000000002</v>
      </c>
      <c r="E33" s="83">
        <v>2008.2</v>
      </c>
      <c r="F33" s="79">
        <f>D33-E33</f>
        <v>90.600000000000136</v>
      </c>
      <c r="G33" s="46">
        <v>2448.08</v>
      </c>
      <c r="H33" s="68">
        <f>AVERAGE(D33:E33)</f>
        <v>2053.5</v>
      </c>
      <c r="I33" s="72">
        <f t="shared" si="2"/>
        <v>-0.16117937322309725</v>
      </c>
    </row>
    <row r="34" spans="1:9" ht="16.5" x14ac:dyDescent="0.3">
      <c r="A34" s="37"/>
      <c r="B34" s="39" t="s">
        <v>28</v>
      </c>
      <c r="C34" s="15" t="s">
        <v>181</v>
      </c>
      <c r="D34" s="47">
        <v>1948.75</v>
      </c>
      <c r="E34" s="83">
        <v>1875</v>
      </c>
      <c r="F34" s="71">
        <f>D34-E34</f>
        <v>73.75</v>
      </c>
      <c r="G34" s="46">
        <v>1501.0983999999999</v>
      </c>
      <c r="H34" s="68">
        <f>AVERAGE(D34:E34)</f>
        <v>1911.875</v>
      </c>
      <c r="I34" s="72">
        <f t="shared" si="2"/>
        <v>0.2736506813943711</v>
      </c>
    </row>
    <row r="35" spans="1:9" ht="16.5" x14ac:dyDescent="0.3">
      <c r="A35" s="37"/>
      <c r="B35" s="34" t="s">
        <v>29</v>
      </c>
      <c r="C35" s="15" t="s">
        <v>182</v>
      </c>
      <c r="D35" s="47">
        <v>1680</v>
      </c>
      <c r="E35" s="83">
        <v>1375</v>
      </c>
      <c r="F35" s="79">
        <f>D35-E35</f>
        <v>305</v>
      </c>
      <c r="G35" s="46">
        <v>1638.73</v>
      </c>
      <c r="H35" s="68">
        <f>AVERAGE(D35:E35)</f>
        <v>1527.5</v>
      </c>
      <c r="I35" s="72">
        <f t="shared" si="2"/>
        <v>-6.7875733037169039E-2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1025.3333333333333</v>
      </c>
      <c r="E36" s="83">
        <v>908.2</v>
      </c>
      <c r="F36" s="71">
        <f>D36-E36</f>
        <v>117.13333333333321</v>
      </c>
      <c r="G36" s="49">
        <v>1373.6972000000001</v>
      </c>
      <c r="H36" s="68">
        <f>AVERAGE(D36:E36)</f>
        <v>966.76666666666665</v>
      </c>
      <c r="I36" s="80">
        <f t="shared" si="2"/>
        <v>-0.29623015416594967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28246.666666666668</v>
      </c>
      <c r="E38" s="84">
        <v>25033.200000000001</v>
      </c>
      <c r="F38" s="67">
        <f>D38-E38</f>
        <v>3213.4666666666672</v>
      </c>
      <c r="G38" s="46">
        <v>26910.522288888889</v>
      </c>
      <c r="H38" s="67">
        <f>AVERAGE(D38:E38)</f>
        <v>26639.933333333334</v>
      </c>
      <c r="I38" s="78">
        <f t="shared" si="2"/>
        <v>-1.0055135781117067E-2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16566.599999999999</v>
      </c>
      <c r="F39" s="74">
        <f>D39-E39</f>
        <v>-1601.2666666666646</v>
      </c>
      <c r="G39" s="46">
        <v>15273.18888888889</v>
      </c>
      <c r="H39" s="81">
        <f>AVERAGE(D39:E39)</f>
        <v>15765.966666666667</v>
      </c>
      <c r="I39" s="75">
        <f t="shared" si="2"/>
        <v>3.226423645793243E-2</v>
      </c>
    </row>
    <row r="40" spans="1:9" ht="15.75" customHeight="1" thickBot="1" x14ac:dyDescent="0.25">
      <c r="A40" s="160"/>
      <c r="B40" s="161"/>
      <c r="C40" s="162"/>
      <c r="D40" s="86">
        <f>SUM(D15:D39)</f>
        <v>75562.499999999985</v>
      </c>
      <c r="E40" s="86">
        <f t="shared" ref="E40" si="3">SUM(E15:E39)</f>
        <v>68484.800000000003</v>
      </c>
      <c r="F40" s="86">
        <f>SUM(F15:F39)</f>
        <v>7077.7000000000025</v>
      </c>
      <c r="G40" s="86">
        <f>SUM(G15:G39)</f>
        <v>71014.957482539685</v>
      </c>
      <c r="H40" s="86">
        <f>AVERAGE(D40:E40)</f>
        <v>72023.649999999994</v>
      </c>
      <c r="I40" s="75">
        <f>(H40-G40)/G40</f>
        <v>1.4203944538139232E-2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9" zoomScaleNormal="100" workbookViewId="0">
      <selection activeCell="C13" sqref="C13:C14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224</v>
      </c>
      <c r="G13" s="150" t="s">
        <v>197</v>
      </c>
      <c r="H13" s="167" t="s">
        <v>220</v>
      </c>
      <c r="I13" s="150" t="s">
        <v>187</v>
      </c>
    </row>
    <row r="14" spans="1:9" ht="33.75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1511.1343999999999</v>
      </c>
      <c r="F16" s="42">
        <v>1635.1999999999998</v>
      </c>
      <c r="G16" s="21">
        <f>(F16-E16)/E16</f>
        <v>8.2100969973286239E-2</v>
      </c>
      <c r="H16" s="42">
        <v>1576.9</v>
      </c>
      <c r="I16" s="21">
        <f>(F16-H16)/H16</f>
        <v>3.6971272750332754E-2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1736.7506000000001</v>
      </c>
      <c r="F17" s="46">
        <v>1526</v>
      </c>
      <c r="G17" s="21">
        <f t="shared" ref="G17:G80" si="0">(F17-E17)/E17</f>
        <v>-0.12134764772788913</v>
      </c>
      <c r="H17" s="46">
        <v>1487.6999999999998</v>
      </c>
      <c r="I17" s="21">
        <f t="shared" ref="I17:I31" si="1">(F17-H17)/H17</f>
        <v>2.5744437722659264E-2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1458.5962</v>
      </c>
      <c r="F18" s="46">
        <v>1676</v>
      </c>
      <c r="G18" s="21">
        <f t="shared" si="0"/>
        <v>0.14905002494864586</v>
      </c>
      <c r="H18" s="46">
        <v>1686</v>
      </c>
      <c r="I18" s="21">
        <f t="shared" si="1"/>
        <v>-5.9311981020166073E-3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679.14930000000004</v>
      </c>
      <c r="F19" s="46">
        <v>1047.7</v>
      </c>
      <c r="G19" s="21">
        <f t="shared" si="0"/>
        <v>0.54266521367245757</v>
      </c>
      <c r="H19" s="46">
        <v>999.4</v>
      </c>
      <c r="I19" s="21">
        <f t="shared" si="1"/>
        <v>4.8328997398439134E-2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4189.0738047619043</v>
      </c>
      <c r="F20" s="46">
        <v>4238.2666666666664</v>
      </c>
      <c r="G20" s="21">
        <f>(F20-E20)/E20</f>
        <v>1.1743135642261173E-2</v>
      </c>
      <c r="H20" s="46">
        <v>4738.3</v>
      </c>
      <c r="I20" s="21">
        <f t="shared" si="1"/>
        <v>-0.105530112768996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1534.0260000000001</v>
      </c>
      <c r="F21" s="46">
        <v>1406.9</v>
      </c>
      <c r="G21" s="21">
        <f t="shared" si="0"/>
        <v>-8.287082487519766E-2</v>
      </c>
      <c r="H21" s="46">
        <v>1366.5</v>
      </c>
      <c r="I21" s="21">
        <f t="shared" si="1"/>
        <v>2.9564581046469147E-2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1284.0104000000001</v>
      </c>
      <c r="F22" s="46">
        <v>1239.4000000000001</v>
      </c>
      <c r="G22" s="21">
        <f t="shared" si="0"/>
        <v>-3.4743020773040485E-2</v>
      </c>
      <c r="H22" s="46">
        <v>1231</v>
      </c>
      <c r="I22" s="21">
        <f t="shared" si="1"/>
        <v>6.8237205523964993E-3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374.49339999999995</v>
      </c>
      <c r="F23" s="46">
        <v>462.4</v>
      </c>
      <c r="G23" s="21">
        <f t="shared" si="0"/>
        <v>0.23473471094550674</v>
      </c>
      <c r="H23" s="46">
        <v>418.65</v>
      </c>
      <c r="I23" s="21">
        <f t="shared" si="1"/>
        <v>0.10450256777737968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491.02499999999998</v>
      </c>
      <c r="F24" s="46">
        <v>511.15</v>
      </c>
      <c r="G24" s="21">
        <f t="shared" si="0"/>
        <v>4.0985693192810958E-2</v>
      </c>
      <c r="H24" s="46">
        <v>533.65</v>
      </c>
      <c r="I24" s="21">
        <f t="shared" si="1"/>
        <v>-4.2162466035791248E-2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483.06659999999999</v>
      </c>
      <c r="F25" s="46">
        <v>504.9</v>
      </c>
      <c r="G25" s="21">
        <f t="shared" si="0"/>
        <v>4.5197494506968569E-2</v>
      </c>
      <c r="H25" s="46">
        <v>499.9</v>
      </c>
      <c r="I25" s="21">
        <f t="shared" si="1"/>
        <v>1.0002000400080016E-2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489.99519999999995</v>
      </c>
      <c r="F26" s="46">
        <v>519.9</v>
      </c>
      <c r="G26" s="21">
        <f t="shared" si="0"/>
        <v>6.1030801934386349E-2</v>
      </c>
      <c r="H26" s="46">
        <v>514.9</v>
      </c>
      <c r="I26" s="21">
        <f t="shared" si="1"/>
        <v>9.7106234220236936E-3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1289.6181999999999</v>
      </c>
      <c r="F27" s="46">
        <v>1514.9</v>
      </c>
      <c r="G27" s="21">
        <f t="shared" si="0"/>
        <v>0.1746887567188492</v>
      </c>
      <c r="H27" s="46">
        <v>1498.1999999999998</v>
      </c>
      <c r="I27" s="21">
        <f t="shared" si="1"/>
        <v>1.1146709384595031E-2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519.11419999999998</v>
      </c>
      <c r="F28" s="46">
        <v>525.70000000000005</v>
      </c>
      <c r="G28" s="21">
        <f t="shared" si="0"/>
        <v>1.2686611154154641E-2</v>
      </c>
      <c r="H28" s="46">
        <v>514.9</v>
      </c>
      <c r="I28" s="21">
        <f t="shared" si="1"/>
        <v>2.0974946591571311E-2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1010.865</v>
      </c>
      <c r="F29" s="46">
        <v>1364.15</v>
      </c>
      <c r="G29" s="21">
        <f t="shared" si="0"/>
        <v>0.34948781489120712</v>
      </c>
      <c r="H29" s="46">
        <v>1452.0250000000001</v>
      </c>
      <c r="I29" s="21">
        <f t="shared" si="1"/>
        <v>-6.0518930459186306E-2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1494.8799999999999</v>
      </c>
      <c r="F30" s="46">
        <v>1427.6666666666665</v>
      </c>
      <c r="G30" s="21">
        <f t="shared" si="0"/>
        <v>-4.4962360412430007E-2</v>
      </c>
      <c r="H30" s="46">
        <v>1434</v>
      </c>
      <c r="I30" s="21">
        <f t="shared" si="1"/>
        <v>-4.4165504416551499E-3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847.49399999999991</v>
      </c>
      <c r="F31" s="49">
        <v>1266.9000000000001</v>
      </c>
      <c r="G31" s="23">
        <f t="shared" si="0"/>
        <v>0.49487783984311418</v>
      </c>
      <c r="H31" s="49">
        <v>1241.9000000000001</v>
      </c>
      <c r="I31" s="23">
        <f t="shared" si="1"/>
        <v>2.0130445285449713E-2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2476.3483999999999</v>
      </c>
      <c r="F33" s="54">
        <v>2290.9749999999999</v>
      </c>
      <c r="G33" s="21">
        <f t="shared" si="0"/>
        <v>-7.4857560430511297E-2</v>
      </c>
      <c r="H33" s="54">
        <v>2201.4250000000002</v>
      </c>
      <c r="I33" s="21">
        <f>(F33-H33)/H33</f>
        <v>4.0678197076893248E-2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2448.08</v>
      </c>
      <c r="F34" s="46">
        <v>2053.5</v>
      </c>
      <c r="G34" s="21">
        <f t="shared" si="0"/>
        <v>-0.16117937322309725</v>
      </c>
      <c r="H34" s="46">
        <v>2102.6999999999998</v>
      </c>
      <c r="I34" s="21">
        <f>(F34-H34)/H34</f>
        <v>-2.3398487658724411E-2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1501.0983999999999</v>
      </c>
      <c r="F35" s="46">
        <v>1911.875</v>
      </c>
      <c r="G35" s="21">
        <f t="shared" si="0"/>
        <v>0.2736506813943711</v>
      </c>
      <c r="H35" s="46">
        <v>1868.125</v>
      </c>
      <c r="I35" s="21">
        <f>(F35-H35)/H35</f>
        <v>2.3419203747072601E-2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1638.73</v>
      </c>
      <c r="F36" s="46">
        <v>1527.5</v>
      </c>
      <c r="G36" s="21">
        <f t="shared" si="0"/>
        <v>-6.7875733037169039E-2</v>
      </c>
      <c r="H36" s="46">
        <v>1606.25</v>
      </c>
      <c r="I36" s="21">
        <f>(F36-H36)/H36</f>
        <v>-4.9027237354085602E-2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1373.6972000000001</v>
      </c>
      <c r="F37" s="49">
        <v>966.76666666666665</v>
      </c>
      <c r="G37" s="23">
        <f t="shared" si="0"/>
        <v>-0.29623015416594967</v>
      </c>
      <c r="H37" s="49">
        <v>1033.1500000000001</v>
      </c>
      <c r="I37" s="23">
        <f>(F37-H37)/H37</f>
        <v>-6.4253335269160758E-2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26910.522288888889</v>
      </c>
      <c r="F39" s="46">
        <v>26639.933333333334</v>
      </c>
      <c r="G39" s="21">
        <f t="shared" si="0"/>
        <v>-1.0055135781117067E-2</v>
      </c>
      <c r="H39" s="46">
        <v>25701.077777777777</v>
      </c>
      <c r="I39" s="21">
        <f t="shared" ref="I39:I44" si="2">(F39-H39)/H39</f>
        <v>3.6529812627831948E-2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15273.18888888889</v>
      </c>
      <c r="F40" s="46">
        <v>15765.966666666667</v>
      </c>
      <c r="G40" s="21">
        <f t="shared" si="0"/>
        <v>3.226423645793243E-2</v>
      </c>
      <c r="H40" s="46">
        <v>15221.244444444445</v>
      </c>
      <c r="I40" s="21">
        <f t="shared" si="2"/>
        <v>3.5786970257943605E-2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10351</v>
      </c>
      <c r="F41" s="57">
        <v>10397.875</v>
      </c>
      <c r="G41" s="21">
        <f t="shared" si="0"/>
        <v>4.5285479663800601E-3</v>
      </c>
      <c r="H41" s="57">
        <v>10204.75</v>
      </c>
      <c r="I41" s="21">
        <f t="shared" si="2"/>
        <v>1.8925010411818027E-2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5843.2</v>
      </c>
      <c r="F42" s="47">
        <v>6073.3320000000003</v>
      </c>
      <c r="G42" s="21">
        <f t="shared" si="0"/>
        <v>3.9384583789704358E-2</v>
      </c>
      <c r="H42" s="47">
        <v>5780</v>
      </c>
      <c r="I42" s="21">
        <f t="shared" si="2"/>
        <v>5.0749480968858188E-2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9968.4761904761908</v>
      </c>
      <c r="F43" s="47">
        <v>9966</v>
      </c>
      <c r="G43" s="21">
        <f t="shared" si="0"/>
        <v>-2.4840210568557677E-4</v>
      </c>
      <c r="H43" s="47">
        <v>9966.6666666666661</v>
      </c>
      <c r="I43" s="21">
        <f t="shared" si="2"/>
        <v>-6.6889632106962573E-5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12125</v>
      </c>
      <c r="F44" s="50">
        <v>12383.333333333334</v>
      </c>
      <c r="G44" s="31">
        <f t="shared" si="0"/>
        <v>2.1305841924398675E-2</v>
      </c>
      <c r="H44" s="50">
        <v>12883.333333333334</v>
      </c>
      <c r="I44" s="31">
        <f t="shared" si="2"/>
        <v>-3.8809831824062092E-2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5542.7777777777774</v>
      </c>
      <c r="F46" s="43">
        <v>6724.2222222222226</v>
      </c>
      <c r="G46" s="21">
        <f t="shared" si="0"/>
        <v>0.2131502455647992</v>
      </c>
      <c r="H46" s="43">
        <v>6547</v>
      </c>
      <c r="I46" s="21">
        <f t="shared" ref="I46:I51" si="3">(F46-H46)/H46</f>
        <v>2.7069225938937319E-2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19026.428571428572</v>
      </c>
      <c r="G48" s="21">
        <f t="shared" si="0"/>
        <v>-1.3378669689090383E-2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19384.591428571432</v>
      </c>
      <c r="F49" s="47">
        <v>19130.892500000002</v>
      </c>
      <c r="G49" s="21">
        <f t="shared" si="0"/>
        <v>-1.3087659314681076E-2</v>
      </c>
      <c r="H49" s="47">
        <v>19130.892500000002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2199.2857142857142</v>
      </c>
      <c r="F50" s="47">
        <v>2241.6666666666665</v>
      </c>
      <c r="G50" s="21">
        <f t="shared" si="0"/>
        <v>1.9270325863375515E-2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25302.577777777777</v>
      </c>
      <c r="F51" s="50">
        <v>27921</v>
      </c>
      <c r="G51" s="31">
        <f t="shared" si="0"/>
        <v>0.10348440562929034</v>
      </c>
      <c r="H51" s="50">
        <v>27571</v>
      </c>
      <c r="I51" s="31">
        <f t="shared" si="3"/>
        <v>1.2694497841935368E-2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3947.1666666666665</v>
      </c>
      <c r="F54" s="70">
        <v>3606.1428571428573</v>
      </c>
      <c r="G54" s="21">
        <f t="shared" si="0"/>
        <v>-8.6397114265205216E-2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2881.25</v>
      </c>
      <c r="G55" s="21">
        <f t="shared" si="0"/>
        <v>0.4072039072039072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2060.25</v>
      </c>
      <c r="F57" s="105">
        <v>2026</v>
      </c>
      <c r="G57" s="21">
        <f t="shared" si="0"/>
        <v>-1.6624196092707197E-2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4407.3388888888894</v>
      </c>
      <c r="F58" s="50">
        <v>4047.7777777777778</v>
      </c>
      <c r="G58" s="29">
        <f t="shared" si="0"/>
        <v>-8.1582360734179585E-2</v>
      </c>
      <c r="H58" s="50">
        <v>4047.7777777777778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5063.75</v>
      </c>
      <c r="F59" s="68">
        <v>4755.625</v>
      </c>
      <c r="G59" s="21">
        <f t="shared" si="0"/>
        <v>-6.0849173043692917E-2</v>
      </c>
      <c r="H59" s="68">
        <v>4755.625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4991</v>
      </c>
      <c r="F60" s="70">
        <v>4779.5</v>
      </c>
      <c r="G60" s="21">
        <f t="shared" si="0"/>
        <v>-4.2376277299138447E-2</v>
      </c>
      <c r="H60" s="70">
        <v>4679.5</v>
      </c>
      <c r="I60" s="21">
        <f t="shared" si="4"/>
        <v>2.1369804466289135E-2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20716.25</v>
      </c>
      <c r="F61" s="73">
        <v>20963.75</v>
      </c>
      <c r="G61" s="29">
        <f t="shared" si="0"/>
        <v>1.1947142943341579E-2</v>
      </c>
      <c r="H61" s="73">
        <v>20963.75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6502.75</v>
      </c>
      <c r="F63" s="54">
        <v>6249.4444444444443</v>
      </c>
      <c r="G63" s="21">
        <f t="shared" si="0"/>
        <v>-3.8953605098697573E-2</v>
      </c>
      <c r="H63" s="54">
        <v>6249.4444444444443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10781.25</v>
      </c>
      <c r="G65" s="21">
        <f t="shared" si="0"/>
        <v>-0.15432885577017355</v>
      </c>
      <c r="H65" s="46">
        <v>10781.25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7425.8933333333334</v>
      </c>
      <c r="F66" s="46">
        <v>7769.5</v>
      </c>
      <c r="G66" s="21">
        <f t="shared" si="0"/>
        <v>4.6271425031690898E-2</v>
      </c>
      <c r="H66" s="46">
        <v>7789.5</v>
      </c>
      <c r="I66" s="21">
        <f t="shared" si="5"/>
        <v>-2.5675588933821171E-3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3877.12</v>
      </c>
      <c r="F67" s="46">
        <v>3560</v>
      </c>
      <c r="G67" s="21">
        <f t="shared" si="0"/>
        <v>-8.179267084846481E-2</v>
      </c>
      <c r="H67" s="46">
        <v>3727.3</v>
      </c>
      <c r="I67" s="21">
        <f t="shared" si="5"/>
        <v>-4.488503742655546E-2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3464.4666666666662</v>
      </c>
      <c r="F68" s="58">
        <v>3083</v>
      </c>
      <c r="G68" s="31">
        <f t="shared" si="0"/>
        <v>-0.11010833798372033</v>
      </c>
      <c r="H68" s="58">
        <v>3156.6666666666665</v>
      </c>
      <c r="I68" s="31">
        <f t="shared" si="5"/>
        <v>-2.3336853220696892E-2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3714.1400000000003</v>
      </c>
      <c r="F70" s="43">
        <v>3720</v>
      </c>
      <c r="G70" s="21">
        <f t="shared" si="0"/>
        <v>1.5777542042033075E-3</v>
      </c>
      <c r="H70" s="43">
        <v>3695</v>
      </c>
      <c r="I70" s="21">
        <f t="shared" si="5"/>
        <v>6.7658998646820028E-3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2740.375</v>
      </c>
      <c r="G71" s="21">
        <f t="shared" si="0"/>
        <v>-2.4924165824064528E-3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2085.4821428571427</v>
      </c>
      <c r="F73" s="47">
        <v>2262.875</v>
      </c>
      <c r="G73" s="21">
        <f t="shared" si="0"/>
        <v>8.5060837250721499E-2</v>
      </c>
      <c r="H73" s="47">
        <v>2262.875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1702.6533333333332</v>
      </c>
      <c r="F74" s="50">
        <v>1473.75</v>
      </c>
      <c r="G74" s="21">
        <f t="shared" si="0"/>
        <v>-0.13443918903045435</v>
      </c>
      <c r="H74" s="50">
        <v>1498.75</v>
      </c>
      <c r="I74" s="21">
        <f t="shared" si="5"/>
        <v>-1.6680567139282735E-2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1422.8888888888889</v>
      </c>
      <c r="F77" s="32">
        <v>1180</v>
      </c>
      <c r="G77" s="21">
        <f t="shared" si="0"/>
        <v>-0.17070123379665783</v>
      </c>
      <c r="H77" s="32">
        <v>1180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826.64722222222224</v>
      </c>
      <c r="F78" s="47">
        <v>879.125</v>
      </c>
      <c r="G78" s="21">
        <f t="shared" si="0"/>
        <v>6.3482676003803834E-2</v>
      </c>
      <c r="H78" s="47">
        <v>880.375</v>
      </c>
      <c r="I78" s="21">
        <f t="shared" si="6"/>
        <v>-1.4198494959534289E-3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1501.8</v>
      </c>
      <c r="G79" s="21">
        <f t="shared" si="0"/>
        <v>-2.0599375373779893E-3</v>
      </c>
      <c r="H79" s="47">
        <v>1536.8</v>
      </c>
      <c r="I79" s="21">
        <f t="shared" si="6"/>
        <v>-2.2774596564289432E-2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1960.068888888889</v>
      </c>
      <c r="F80" s="61">
        <v>1940.3</v>
      </c>
      <c r="G80" s="21">
        <f t="shared" si="0"/>
        <v>-1.0085813310416596E-2</v>
      </c>
      <c r="H80" s="61">
        <v>1940.3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8250</v>
      </c>
      <c r="F81" s="61">
        <v>8899.3333333333339</v>
      </c>
      <c r="G81" s="21">
        <f>(F81-E81)/E81</f>
        <v>7.8707070707070781E-2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3939.3</v>
      </c>
      <c r="G82" s="23">
        <f>(F82-E82)/E82</f>
        <v>-1.4189189189189143E-2</v>
      </c>
      <c r="H82" s="50">
        <v>3963.8</v>
      </c>
      <c r="I82" s="23">
        <f t="shared" si="6"/>
        <v>-6.1809374842323019E-3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zoomScaleNormal="100" workbookViewId="0">
      <selection activeCell="E90" sqref="E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217</v>
      </c>
      <c r="F13" s="167" t="s">
        <v>224</v>
      </c>
      <c r="G13" s="150" t="s">
        <v>196</v>
      </c>
      <c r="H13" s="167" t="s">
        <v>220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4189.0738047619043</v>
      </c>
      <c r="F16" s="42">
        <v>4238.2666666666664</v>
      </c>
      <c r="G16" s="21">
        <v>1.1743135642261173E-2</v>
      </c>
      <c r="H16" s="42">
        <v>4738.3</v>
      </c>
      <c r="I16" s="21">
        <v>-0.105530112768996</v>
      </c>
    </row>
    <row r="17" spans="1:9" ht="16.5" x14ac:dyDescent="0.3">
      <c r="A17" s="37"/>
      <c r="B17" s="34" t="s">
        <v>17</v>
      </c>
      <c r="C17" s="15" t="s">
        <v>97</v>
      </c>
      <c r="D17" s="11" t="s">
        <v>161</v>
      </c>
      <c r="E17" s="46">
        <v>1010.865</v>
      </c>
      <c r="F17" s="46">
        <v>1364.15</v>
      </c>
      <c r="G17" s="21">
        <v>0.34948781489120712</v>
      </c>
      <c r="H17" s="46">
        <v>1452.0250000000001</v>
      </c>
      <c r="I17" s="21">
        <v>-6.0518930459186306E-2</v>
      </c>
    </row>
    <row r="18" spans="1:9" ht="16.5" x14ac:dyDescent="0.3">
      <c r="A18" s="37"/>
      <c r="B18" s="34" t="s">
        <v>12</v>
      </c>
      <c r="C18" s="15" t="s">
        <v>92</v>
      </c>
      <c r="D18" s="11" t="s">
        <v>81</v>
      </c>
      <c r="E18" s="46">
        <v>491.02499999999998</v>
      </c>
      <c r="F18" s="46">
        <v>511.15</v>
      </c>
      <c r="G18" s="21">
        <v>4.0985693192810958E-2</v>
      </c>
      <c r="H18" s="46">
        <v>533.65</v>
      </c>
      <c r="I18" s="21">
        <v>-4.2162466035791248E-2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1458.5962</v>
      </c>
      <c r="F19" s="46">
        <v>1676</v>
      </c>
      <c r="G19" s="21">
        <v>0.14905002494864586</v>
      </c>
      <c r="H19" s="46">
        <v>1686</v>
      </c>
      <c r="I19" s="21">
        <v>-5.9311981020166073E-3</v>
      </c>
    </row>
    <row r="20" spans="1:9" ht="16.5" x14ac:dyDescent="0.3">
      <c r="A20" s="37"/>
      <c r="B20" s="34" t="s">
        <v>18</v>
      </c>
      <c r="C20" s="15" t="s">
        <v>98</v>
      </c>
      <c r="D20" s="11" t="s">
        <v>83</v>
      </c>
      <c r="E20" s="46">
        <v>1494.8799999999999</v>
      </c>
      <c r="F20" s="46">
        <v>1427.6666666666665</v>
      </c>
      <c r="G20" s="21">
        <v>-4.4962360412430007E-2</v>
      </c>
      <c r="H20" s="46">
        <v>1434</v>
      </c>
      <c r="I20" s="21">
        <v>-4.4165504416551499E-3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1284.0104000000001</v>
      </c>
      <c r="F21" s="46">
        <v>1239.4000000000001</v>
      </c>
      <c r="G21" s="21">
        <v>-3.4743020773040485E-2</v>
      </c>
      <c r="H21" s="46">
        <v>1231</v>
      </c>
      <c r="I21" s="21">
        <v>6.8237205523964993E-3</v>
      </c>
    </row>
    <row r="22" spans="1:9" ht="16.5" x14ac:dyDescent="0.3">
      <c r="A22" s="37"/>
      <c r="B22" s="34" t="s">
        <v>14</v>
      </c>
      <c r="C22" s="15" t="s">
        <v>94</v>
      </c>
      <c r="D22" s="11" t="s">
        <v>81</v>
      </c>
      <c r="E22" s="46">
        <v>489.99519999999995</v>
      </c>
      <c r="F22" s="46">
        <v>519.9</v>
      </c>
      <c r="G22" s="21">
        <v>6.1030801934386349E-2</v>
      </c>
      <c r="H22" s="46">
        <v>514.9</v>
      </c>
      <c r="I22" s="21">
        <v>9.7106234220236936E-3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483.06659999999999</v>
      </c>
      <c r="F23" s="46">
        <v>504.9</v>
      </c>
      <c r="G23" s="21">
        <v>4.5197494506968569E-2</v>
      </c>
      <c r="H23" s="46">
        <v>499.9</v>
      </c>
      <c r="I23" s="21">
        <v>1.0002000400080016E-2</v>
      </c>
    </row>
    <row r="24" spans="1:9" ht="16.5" x14ac:dyDescent="0.3">
      <c r="A24" s="37"/>
      <c r="B24" s="34" t="s">
        <v>15</v>
      </c>
      <c r="C24" s="15" t="s">
        <v>95</v>
      </c>
      <c r="D24" s="13" t="s">
        <v>82</v>
      </c>
      <c r="E24" s="46">
        <v>1289.6181999999999</v>
      </c>
      <c r="F24" s="46">
        <v>1514.9</v>
      </c>
      <c r="G24" s="21">
        <v>0.1746887567188492</v>
      </c>
      <c r="H24" s="46">
        <v>1498.1999999999998</v>
      </c>
      <c r="I24" s="21">
        <v>1.1146709384595031E-2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847.49399999999991</v>
      </c>
      <c r="F25" s="46">
        <v>1266.9000000000001</v>
      </c>
      <c r="G25" s="21">
        <v>0.49487783984311418</v>
      </c>
      <c r="H25" s="46">
        <v>1241.9000000000001</v>
      </c>
      <c r="I25" s="21">
        <v>2.0130445285449713E-2</v>
      </c>
    </row>
    <row r="26" spans="1:9" ht="16.5" x14ac:dyDescent="0.3">
      <c r="A26" s="37"/>
      <c r="B26" s="34" t="s">
        <v>16</v>
      </c>
      <c r="C26" s="15" t="s">
        <v>96</v>
      </c>
      <c r="D26" s="13" t="s">
        <v>81</v>
      </c>
      <c r="E26" s="46">
        <v>519.11419999999998</v>
      </c>
      <c r="F26" s="46">
        <v>525.70000000000005</v>
      </c>
      <c r="G26" s="21">
        <v>1.2686611154154641E-2</v>
      </c>
      <c r="H26" s="46">
        <v>514.9</v>
      </c>
      <c r="I26" s="21">
        <v>2.0974946591571311E-2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1736.7506000000001</v>
      </c>
      <c r="F27" s="46">
        <v>1526</v>
      </c>
      <c r="G27" s="21">
        <v>-0.12134764772788913</v>
      </c>
      <c r="H27" s="46">
        <v>1487.6999999999998</v>
      </c>
      <c r="I27" s="21">
        <v>2.5744437722659264E-2</v>
      </c>
    </row>
    <row r="28" spans="1:9" ht="16.5" x14ac:dyDescent="0.3">
      <c r="A28" s="37"/>
      <c r="B28" s="34" t="s">
        <v>9</v>
      </c>
      <c r="C28" s="15" t="s">
        <v>88</v>
      </c>
      <c r="D28" s="13" t="s">
        <v>161</v>
      </c>
      <c r="E28" s="46">
        <v>1534.0260000000001</v>
      </c>
      <c r="F28" s="46">
        <v>1406.9</v>
      </c>
      <c r="G28" s="21">
        <v>-8.287082487519766E-2</v>
      </c>
      <c r="H28" s="46">
        <v>1366.5</v>
      </c>
      <c r="I28" s="21">
        <v>2.9564581046469147E-2</v>
      </c>
    </row>
    <row r="29" spans="1:9" ht="17.25" thickBot="1" x14ac:dyDescent="0.35">
      <c r="A29" s="38"/>
      <c r="B29" s="34" t="s">
        <v>4</v>
      </c>
      <c r="C29" s="15" t="s">
        <v>84</v>
      </c>
      <c r="D29" s="13" t="s">
        <v>161</v>
      </c>
      <c r="E29" s="46">
        <v>1511.1343999999999</v>
      </c>
      <c r="F29" s="46">
        <v>1635.1999999999998</v>
      </c>
      <c r="G29" s="21">
        <v>8.2100969973286239E-2</v>
      </c>
      <c r="H29" s="46">
        <v>1576.9</v>
      </c>
      <c r="I29" s="21">
        <v>3.6971272750332754E-2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679.14930000000004</v>
      </c>
      <c r="F30" s="46">
        <v>1047.7</v>
      </c>
      <c r="G30" s="21">
        <v>0.54266521367245757</v>
      </c>
      <c r="H30" s="46">
        <v>999.4</v>
      </c>
      <c r="I30" s="21">
        <v>4.8328997398439134E-2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374.49339999999995</v>
      </c>
      <c r="F31" s="49">
        <v>462.4</v>
      </c>
      <c r="G31" s="23">
        <v>0.23473471094550674</v>
      </c>
      <c r="H31" s="49">
        <v>418.65</v>
      </c>
      <c r="I31" s="23">
        <v>0.10450256777737968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19393.292304761904</v>
      </c>
      <c r="F32" s="107">
        <f>SUM(F16:F31)</f>
        <v>20867.133333333335</v>
      </c>
      <c r="G32" s="108">
        <f t="shared" ref="G32" si="0">(F32-E32)/E32</f>
        <v>7.5997463731804743E-2</v>
      </c>
      <c r="H32" s="107">
        <f>SUM(H16:H31)</f>
        <v>21193.925000000003</v>
      </c>
      <c r="I32" s="111">
        <f t="shared" ref="I32" si="1">(F32-H32)/H32</f>
        <v>-1.5419119708438518E-2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1373.6972000000001</v>
      </c>
      <c r="F34" s="54">
        <v>966.76666666666665</v>
      </c>
      <c r="G34" s="21">
        <v>-0.29623015416594967</v>
      </c>
      <c r="H34" s="54">
        <v>1033.1500000000001</v>
      </c>
      <c r="I34" s="21">
        <v>-6.4253335269160758E-2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46">
        <v>1527.5</v>
      </c>
      <c r="G35" s="21">
        <v>-6.7875733037169039E-2</v>
      </c>
      <c r="H35" s="46">
        <v>1606.25</v>
      </c>
      <c r="I35" s="21">
        <v>-4.9027237354085602E-2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2448.08</v>
      </c>
      <c r="F36" s="46">
        <v>2053.5</v>
      </c>
      <c r="G36" s="21">
        <v>-0.16117937322309725</v>
      </c>
      <c r="H36" s="46">
        <v>2102.6999999999998</v>
      </c>
      <c r="I36" s="21">
        <v>-2.3398487658724411E-2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1501.0983999999999</v>
      </c>
      <c r="F37" s="46">
        <v>1911.875</v>
      </c>
      <c r="G37" s="21">
        <v>0.2736506813943711</v>
      </c>
      <c r="H37" s="46">
        <v>1868.125</v>
      </c>
      <c r="I37" s="21">
        <v>2.3419203747072601E-2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2476.3483999999999</v>
      </c>
      <c r="F38" s="49">
        <v>2290.9749999999999</v>
      </c>
      <c r="G38" s="23">
        <v>-7.4857560430511297E-2</v>
      </c>
      <c r="H38" s="49">
        <v>2201.4250000000002</v>
      </c>
      <c r="I38" s="23">
        <v>4.0678197076893248E-2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9437.9539999999997</v>
      </c>
      <c r="F39" s="109">
        <f>SUM(F34:F38)</f>
        <v>8750.6166666666668</v>
      </c>
      <c r="G39" s="110">
        <f t="shared" ref="G39" si="2">(F39-E39)/E39</f>
        <v>-7.2826942506112338E-2</v>
      </c>
      <c r="H39" s="109">
        <f>SUM(H34:H38)</f>
        <v>8811.6500000000015</v>
      </c>
      <c r="I39" s="111">
        <f t="shared" ref="I39" si="3">(F39-H39)/H39</f>
        <v>-6.9264364033222673E-3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12125</v>
      </c>
      <c r="F41" s="46">
        <v>12383.333333333334</v>
      </c>
      <c r="G41" s="21">
        <v>2.1305841924398675E-2</v>
      </c>
      <c r="H41" s="46">
        <v>12883.333333333334</v>
      </c>
      <c r="I41" s="21">
        <v>-3.8809831824062092E-2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9968.4761904761908</v>
      </c>
      <c r="F42" s="46">
        <v>9966</v>
      </c>
      <c r="G42" s="21">
        <v>-2.4840210568557677E-4</v>
      </c>
      <c r="H42" s="46">
        <v>9966.6666666666661</v>
      </c>
      <c r="I42" s="21">
        <v>-6.6889632106962573E-5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10351</v>
      </c>
      <c r="F43" s="57">
        <v>10397.875</v>
      </c>
      <c r="G43" s="21">
        <v>4.5285479663800601E-3</v>
      </c>
      <c r="H43" s="57">
        <v>10204.75</v>
      </c>
      <c r="I43" s="21">
        <v>1.8925010411818027E-2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15273.18888888889</v>
      </c>
      <c r="F44" s="47">
        <v>15765.966666666667</v>
      </c>
      <c r="G44" s="21">
        <v>3.226423645793243E-2</v>
      </c>
      <c r="H44" s="47">
        <v>15221.244444444445</v>
      </c>
      <c r="I44" s="21">
        <v>3.5786970257943605E-2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26910.522288888889</v>
      </c>
      <c r="F45" s="47">
        <v>26639.933333333334</v>
      </c>
      <c r="G45" s="21">
        <v>-1.0055135781117067E-2</v>
      </c>
      <c r="H45" s="47">
        <v>25701.077777777777</v>
      </c>
      <c r="I45" s="21">
        <v>3.6529812627831948E-2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5843.2</v>
      </c>
      <c r="F46" s="50">
        <v>6073.3320000000003</v>
      </c>
      <c r="G46" s="31">
        <v>3.9384583789704358E-2</v>
      </c>
      <c r="H46" s="50">
        <v>5780</v>
      </c>
      <c r="I46" s="31">
        <v>5.0749480968858188E-2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80471.387368253971</v>
      </c>
      <c r="F47" s="86">
        <f>SUM(F41:F46)</f>
        <v>81226.440333333332</v>
      </c>
      <c r="G47" s="110">
        <f t="shared" ref="G47" si="4">(F47-E47)/E47</f>
        <v>9.3828749543496803E-3</v>
      </c>
      <c r="H47" s="109">
        <f>SUM(H41:H46)</f>
        <v>79757.072222222225</v>
      </c>
      <c r="I47" s="111">
        <f t="shared" ref="I47" si="5">(F47-H47)/H47</f>
        <v>1.8423044755418019E-2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6035.1111111111113</v>
      </c>
      <c r="F49" s="43">
        <v>6035.333333333333</v>
      </c>
      <c r="G49" s="21">
        <v>3.6821562707037567E-5</v>
      </c>
      <c r="H49" s="43">
        <v>6035.333333333333</v>
      </c>
      <c r="I49" s="21"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19284.428571428572</v>
      </c>
      <c r="F50" s="47">
        <v>19026.428571428572</v>
      </c>
      <c r="G50" s="21">
        <v>-1.3378669689090383E-2</v>
      </c>
      <c r="H50" s="47">
        <v>19026.428571428572</v>
      </c>
      <c r="I50" s="21"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19384.591428571432</v>
      </c>
      <c r="F51" s="47">
        <v>19130.892500000002</v>
      </c>
      <c r="G51" s="21">
        <v>-1.3087659314681076E-2</v>
      </c>
      <c r="H51" s="47">
        <v>19130.892500000002</v>
      </c>
      <c r="I51" s="21">
        <v>0</v>
      </c>
    </row>
    <row r="52" spans="1:9" ht="16.5" x14ac:dyDescent="0.3">
      <c r="A52" s="37"/>
      <c r="B52" s="34" t="s">
        <v>49</v>
      </c>
      <c r="C52" s="15" t="s">
        <v>225</v>
      </c>
      <c r="D52" s="11" t="s">
        <v>199</v>
      </c>
      <c r="E52" s="47">
        <v>2199.2857142857142</v>
      </c>
      <c r="F52" s="47">
        <v>2241.6666666666665</v>
      </c>
      <c r="G52" s="21">
        <v>1.9270325863375515E-2</v>
      </c>
      <c r="H52" s="47">
        <v>2241.6666666666665</v>
      </c>
      <c r="I52" s="21"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25302.577777777777</v>
      </c>
      <c r="F53" s="47">
        <v>27921</v>
      </c>
      <c r="G53" s="21">
        <v>0.10348440562929034</v>
      </c>
      <c r="H53" s="47">
        <v>27571</v>
      </c>
      <c r="I53" s="21">
        <v>1.2694497841935368E-2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5542.7777777777774</v>
      </c>
      <c r="F54" s="50">
        <v>6724.2222222222226</v>
      </c>
      <c r="G54" s="31">
        <v>0.2131502455647992</v>
      </c>
      <c r="H54" s="50">
        <v>6547</v>
      </c>
      <c r="I54" s="31">
        <v>2.7069225938937319E-2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77748.772380952389</v>
      </c>
      <c r="F55" s="86">
        <f>SUM(F49:F54)</f>
        <v>81079.543293650786</v>
      </c>
      <c r="G55" s="110">
        <f t="shared" ref="G55" si="6">(F55-E55)/E55</f>
        <v>4.2840173686323056E-2</v>
      </c>
      <c r="H55" s="86">
        <f>SUM(H49:H54)</f>
        <v>80552.321071428567</v>
      </c>
      <c r="I55" s="111">
        <f t="shared" ref="I55" si="7">(F55-H55)/H55</f>
        <v>6.5450903860946796E-3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v>0</v>
      </c>
      <c r="H57" s="66">
        <v>3750</v>
      </c>
      <c r="I57" s="22"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3947.1666666666665</v>
      </c>
      <c r="F58" s="70">
        <v>3606.1428571428573</v>
      </c>
      <c r="G58" s="21">
        <v>-8.6397114265205216E-2</v>
      </c>
      <c r="H58" s="70">
        <v>3606.1428571428573</v>
      </c>
      <c r="I58" s="21"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2047.5</v>
      </c>
      <c r="F59" s="70">
        <v>2881.25</v>
      </c>
      <c r="G59" s="21">
        <v>0.4072039072039072</v>
      </c>
      <c r="H59" s="70">
        <v>2881.25</v>
      </c>
      <c r="I59" s="21"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4650</v>
      </c>
      <c r="G60" s="21">
        <v>-0.15454545454545454</v>
      </c>
      <c r="H60" s="70">
        <v>4650</v>
      </c>
      <c r="I60" s="21"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2060.25</v>
      </c>
      <c r="F61" s="105">
        <v>2026</v>
      </c>
      <c r="G61" s="21">
        <v>-1.6624196092707197E-2</v>
      </c>
      <c r="H61" s="105">
        <v>2026</v>
      </c>
      <c r="I61" s="21"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4407.3388888888894</v>
      </c>
      <c r="F62" s="73">
        <v>4047.7777777777778</v>
      </c>
      <c r="G62" s="29">
        <v>-8.1582360734179585E-2</v>
      </c>
      <c r="H62" s="73">
        <v>4047.7777777777778</v>
      </c>
      <c r="I62" s="29"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5063.75</v>
      </c>
      <c r="F63" s="68">
        <v>4755.625</v>
      </c>
      <c r="G63" s="21">
        <v>-6.0849173043692917E-2</v>
      </c>
      <c r="H63" s="68">
        <v>4755.625</v>
      </c>
      <c r="I63" s="21"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20716.25</v>
      </c>
      <c r="F64" s="47">
        <v>20963.75</v>
      </c>
      <c r="G64" s="21">
        <v>1.1947142943341579E-2</v>
      </c>
      <c r="H64" s="47">
        <v>20963.75</v>
      </c>
      <c r="I64" s="21">
        <v>0</v>
      </c>
    </row>
    <row r="65" spans="1:9" ht="16.5" customHeight="1" thickBot="1" x14ac:dyDescent="0.35">
      <c r="A65" s="119"/>
      <c r="B65" s="100" t="s">
        <v>55</v>
      </c>
      <c r="C65" s="16" t="s">
        <v>122</v>
      </c>
      <c r="D65" s="12" t="s">
        <v>120</v>
      </c>
      <c r="E65" s="50">
        <v>4991</v>
      </c>
      <c r="F65" s="73">
        <v>4779.5</v>
      </c>
      <c r="G65" s="29">
        <v>-4.2376277299138447E-2</v>
      </c>
      <c r="H65" s="73">
        <v>4679.5</v>
      </c>
      <c r="I65" s="29">
        <v>2.1369804466289135E-2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52483.255555555552</v>
      </c>
      <c r="F66" s="106">
        <f>SUM(F57:F65)</f>
        <v>51460.045634920636</v>
      </c>
      <c r="G66" s="108">
        <f t="shared" ref="G66" si="8">(F66-E66)/E66</f>
        <v>-1.9495930841252951E-2</v>
      </c>
      <c r="H66" s="106">
        <f>SUM(H57:H65)</f>
        <v>51360.045634920636</v>
      </c>
      <c r="I66" s="111">
        <f t="shared" ref="I66" si="9">(F66-H66)/H66</f>
        <v>1.9470387684392587E-3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3877.12</v>
      </c>
      <c r="F68" s="54">
        <v>3560</v>
      </c>
      <c r="G68" s="21">
        <v>-8.179267084846481E-2</v>
      </c>
      <c r="H68" s="54">
        <v>3727.3</v>
      </c>
      <c r="I68" s="21">
        <v>-4.488503742655546E-2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3464.4666666666662</v>
      </c>
      <c r="F69" s="46">
        <v>3083</v>
      </c>
      <c r="G69" s="21">
        <v>-0.11010833798372033</v>
      </c>
      <c r="H69" s="46">
        <v>3156.6666666666665</v>
      </c>
      <c r="I69" s="21">
        <v>-2.3336853220696892E-2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7425.8933333333334</v>
      </c>
      <c r="F70" s="46">
        <v>7769.5</v>
      </c>
      <c r="G70" s="21">
        <v>4.6271425031690898E-2</v>
      </c>
      <c r="H70" s="46">
        <v>7789.5</v>
      </c>
      <c r="I70" s="21">
        <v>-2.5675588933821171E-3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6502.75</v>
      </c>
      <c r="F71" s="46">
        <v>6249.4444444444443</v>
      </c>
      <c r="G71" s="21">
        <v>-3.8953605098697573E-2</v>
      </c>
      <c r="H71" s="46">
        <v>6249.4444444444443</v>
      </c>
      <c r="I71" s="21">
        <v>0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47046.625</v>
      </c>
      <c r="F72" s="46">
        <v>46491.857142857145</v>
      </c>
      <c r="G72" s="21">
        <v>-1.1791873639030538E-2</v>
      </c>
      <c r="H72" s="46">
        <v>46491.857142857145</v>
      </c>
      <c r="I72" s="21">
        <v>0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12748.75</v>
      </c>
      <c r="F73" s="58">
        <v>10781.25</v>
      </c>
      <c r="G73" s="31">
        <v>-0.15432885577017355</v>
      </c>
      <c r="H73" s="58">
        <v>10781.25</v>
      </c>
      <c r="I73" s="31">
        <v>0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81065.604999999996</v>
      </c>
      <c r="F74" s="86">
        <f>SUM(F68:F73)</f>
        <v>77935.051587301597</v>
      </c>
      <c r="G74" s="110">
        <f t="shared" ref="G74" si="10">(F74-E74)/E74</f>
        <v>-3.8617529748879303E-2</v>
      </c>
      <c r="H74" s="86">
        <f>SUM(H68:H73)</f>
        <v>78196.018253968257</v>
      </c>
      <c r="I74" s="111">
        <f t="shared" ref="I74" si="11">(F74-H74)/H74</f>
        <v>-3.3373395793514903E-3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1702.6533333333332</v>
      </c>
      <c r="F76" s="43">
        <v>1473.75</v>
      </c>
      <c r="G76" s="21">
        <v>-0.13443918903045435</v>
      </c>
      <c r="H76" s="43">
        <v>1498.75</v>
      </c>
      <c r="I76" s="21">
        <v>-1.6680567139282735E-2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2747.2222222222222</v>
      </c>
      <c r="F77" s="47">
        <v>2740.375</v>
      </c>
      <c r="G77" s="21">
        <v>-2.4924165824064528E-3</v>
      </c>
      <c r="H77" s="47">
        <v>2740.375</v>
      </c>
      <c r="I77" s="21"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1320</v>
      </c>
      <c r="F78" s="47">
        <v>1311.875</v>
      </c>
      <c r="G78" s="21">
        <v>-6.15530303030303E-3</v>
      </c>
      <c r="H78" s="47">
        <v>1311.875</v>
      </c>
      <c r="I78" s="21"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2085.4821428571427</v>
      </c>
      <c r="F79" s="47">
        <v>2262.875</v>
      </c>
      <c r="G79" s="21">
        <v>8.5060837250721499E-2</v>
      </c>
      <c r="H79" s="47">
        <v>2262.875</v>
      </c>
      <c r="I79" s="21"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3714.1400000000003</v>
      </c>
      <c r="F80" s="50">
        <v>3720</v>
      </c>
      <c r="G80" s="21">
        <v>1.5777542042033075E-3</v>
      </c>
      <c r="H80" s="50">
        <v>3695</v>
      </c>
      <c r="I80" s="21">
        <v>6.7658998646820028E-3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11569.497698412699</v>
      </c>
      <c r="F81" s="86">
        <f>SUM(F76:F80)</f>
        <v>11508.875</v>
      </c>
      <c r="G81" s="110">
        <f t="shared" ref="G81" si="12">(F81-E81)/E81</f>
        <v>-5.2398729826460891E-3</v>
      </c>
      <c r="H81" s="86">
        <f>SUM(H76:H80)</f>
        <v>11508.875</v>
      </c>
      <c r="I81" s="111">
        <f t="shared" ref="I81" si="1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77</v>
      </c>
      <c r="C83" s="15" t="s">
        <v>146</v>
      </c>
      <c r="D83" s="20" t="s">
        <v>162</v>
      </c>
      <c r="E83" s="43">
        <v>1504.9</v>
      </c>
      <c r="F83" s="43">
        <v>1501.8</v>
      </c>
      <c r="G83" s="22">
        <v>-2.0599375373779893E-3</v>
      </c>
      <c r="H83" s="43">
        <v>1536.8</v>
      </c>
      <c r="I83" s="22">
        <v>-2.2774596564289432E-2</v>
      </c>
    </row>
    <row r="84" spans="1:11" ht="16.5" x14ac:dyDescent="0.3">
      <c r="A84" s="37"/>
      <c r="B84" s="34" t="s">
        <v>80</v>
      </c>
      <c r="C84" s="15" t="s">
        <v>151</v>
      </c>
      <c r="D84" s="11" t="s">
        <v>150</v>
      </c>
      <c r="E84" s="47">
        <v>3996</v>
      </c>
      <c r="F84" s="47">
        <v>3939.3</v>
      </c>
      <c r="G84" s="21">
        <v>-1.4189189189189143E-2</v>
      </c>
      <c r="H84" s="47">
        <v>3963.8</v>
      </c>
      <c r="I84" s="21">
        <v>-6.1809374842323019E-3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826.64722222222224</v>
      </c>
      <c r="F85" s="47">
        <v>879.125</v>
      </c>
      <c r="G85" s="21">
        <v>6.3482676003803834E-2</v>
      </c>
      <c r="H85" s="47">
        <v>880.375</v>
      </c>
      <c r="I85" s="21">
        <v>-1.4198494959534289E-3</v>
      </c>
    </row>
    <row r="86" spans="1:11" ht="16.5" x14ac:dyDescent="0.3">
      <c r="A86" s="37"/>
      <c r="B86" s="34" t="s">
        <v>74</v>
      </c>
      <c r="C86" s="15" t="s">
        <v>144</v>
      </c>
      <c r="D86" s="13" t="s">
        <v>142</v>
      </c>
      <c r="E86" s="47">
        <v>1466.4285714285713</v>
      </c>
      <c r="F86" s="47">
        <v>1456.6666666666667</v>
      </c>
      <c r="G86" s="21">
        <v>-6.6569248254585607E-3</v>
      </c>
      <c r="H86" s="47">
        <v>1456.6666666666667</v>
      </c>
      <c r="I86" s="21">
        <v>0</v>
      </c>
    </row>
    <row r="87" spans="1:11" ht="16.5" x14ac:dyDescent="0.3">
      <c r="A87" s="37"/>
      <c r="B87" s="34" t="s">
        <v>76</v>
      </c>
      <c r="C87" s="15" t="s">
        <v>143</v>
      </c>
      <c r="D87" s="25" t="s">
        <v>161</v>
      </c>
      <c r="E87" s="61">
        <v>1422.8888888888889</v>
      </c>
      <c r="F87" s="146">
        <v>1180</v>
      </c>
      <c r="G87" s="21">
        <v>-0.17070123379665783</v>
      </c>
      <c r="H87" s="146">
        <v>1180</v>
      </c>
      <c r="I87" s="21"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1960.068888888889</v>
      </c>
      <c r="F88" s="61">
        <v>1940.3</v>
      </c>
      <c r="G88" s="21">
        <v>-1.0085813310416596E-2</v>
      </c>
      <c r="H88" s="61">
        <v>1940.3</v>
      </c>
      <c r="I88" s="21"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8250</v>
      </c>
      <c r="F89" s="50">
        <v>8899.3333333333339</v>
      </c>
      <c r="G89" s="23">
        <v>7.8707070707070781E-2</v>
      </c>
      <c r="H89" s="50">
        <v>8899.3333333333339</v>
      </c>
      <c r="I89" s="23">
        <v>0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19426.93357142857</v>
      </c>
      <c r="F90" s="86">
        <f>SUM(F83:F89)</f>
        <v>19796.525000000001</v>
      </c>
      <c r="G90" s="120">
        <f t="shared" ref="G90:G91" si="14">(F90-E90)/E90</f>
        <v>1.902469204481114E-2</v>
      </c>
      <c r="H90" s="86">
        <f>SUM(H83:H89)</f>
        <v>19857.275000000001</v>
      </c>
      <c r="I90" s="111">
        <f t="shared" ref="I90:I91" si="15">(F90-H90)/H90</f>
        <v>-3.0593321591205237E-3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351596.69787936506</v>
      </c>
      <c r="F91" s="106">
        <f>SUM(F32,F39,F47,F55,F66,F74,F81,F90)</f>
        <v>352624.23084920639</v>
      </c>
      <c r="G91" s="108">
        <f t="shared" si="14"/>
        <v>2.9224761666956237E-3</v>
      </c>
      <c r="H91" s="106">
        <f>SUM(H32,H39,H47,H55,H66,H74,H81,H90)</f>
        <v>351237.18218253972</v>
      </c>
      <c r="I91" s="121">
        <f t="shared" si="15"/>
        <v>3.9490371094761069E-3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3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7.625" customWidth="1"/>
    <col min="4" max="4" width="11.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24.75" customHeight="1" thickBot="1" x14ac:dyDescent="0.25">
      <c r="A14" s="155"/>
      <c r="B14" s="155"/>
      <c r="C14" s="157"/>
      <c r="D14" s="170"/>
      <c r="E14" s="170"/>
      <c r="F14" s="170"/>
      <c r="G14" s="151"/>
      <c r="H14" s="170"/>
      <c r="I14" s="170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1375</v>
      </c>
      <c r="E16" s="135">
        <v>1500</v>
      </c>
      <c r="F16" s="135">
        <v>1250</v>
      </c>
      <c r="G16" s="135">
        <v>1750</v>
      </c>
      <c r="H16" s="136">
        <v>1833</v>
      </c>
      <c r="I16" s="83">
        <v>1541.6</v>
      </c>
    </row>
    <row r="17" spans="1:9" ht="16.5" x14ac:dyDescent="0.3">
      <c r="A17" s="92"/>
      <c r="B17" s="141" t="s">
        <v>5</v>
      </c>
      <c r="C17" s="15" t="s">
        <v>164</v>
      </c>
      <c r="D17" s="93">
        <v>1250</v>
      </c>
      <c r="E17" s="93">
        <v>1750</v>
      </c>
      <c r="F17" s="93">
        <v>1375</v>
      </c>
      <c r="G17" s="93">
        <v>1500</v>
      </c>
      <c r="H17" s="32">
        <v>1166</v>
      </c>
      <c r="I17" s="83">
        <v>1408.2</v>
      </c>
    </row>
    <row r="18" spans="1:9" ht="16.5" x14ac:dyDescent="0.3">
      <c r="A18" s="92"/>
      <c r="B18" s="141" t="s">
        <v>6</v>
      </c>
      <c r="C18" s="15" t="s">
        <v>165</v>
      </c>
      <c r="D18" s="93">
        <v>1375</v>
      </c>
      <c r="E18" s="93">
        <v>1750</v>
      </c>
      <c r="F18" s="93">
        <v>1000</v>
      </c>
      <c r="G18" s="93">
        <v>1500</v>
      </c>
      <c r="H18" s="32">
        <v>1666</v>
      </c>
      <c r="I18" s="83">
        <v>1458.2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500</v>
      </c>
      <c r="F19" s="93">
        <v>1000</v>
      </c>
      <c r="G19" s="93">
        <v>1125</v>
      </c>
      <c r="H19" s="32">
        <v>1333</v>
      </c>
      <c r="I19" s="83">
        <v>991.6</v>
      </c>
    </row>
    <row r="20" spans="1:9" ht="16.5" x14ac:dyDescent="0.3">
      <c r="A20" s="92"/>
      <c r="B20" s="141" t="s">
        <v>8</v>
      </c>
      <c r="C20" s="15" t="s">
        <v>167</v>
      </c>
      <c r="D20" s="93">
        <v>3000</v>
      </c>
      <c r="E20" s="93">
        <v>3000</v>
      </c>
      <c r="F20" s="93">
        <v>3750</v>
      </c>
      <c r="G20" s="93">
        <v>3000</v>
      </c>
      <c r="H20" s="32">
        <v>3666</v>
      </c>
      <c r="I20" s="83">
        <v>3283.2</v>
      </c>
    </row>
    <row r="21" spans="1:9" ht="16.5" x14ac:dyDescent="0.3">
      <c r="A21" s="92"/>
      <c r="B21" s="141" t="s">
        <v>9</v>
      </c>
      <c r="C21" s="15" t="s">
        <v>168</v>
      </c>
      <c r="D21" s="93">
        <v>1250</v>
      </c>
      <c r="E21" s="93">
        <v>1500</v>
      </c>
      <c r="F21" s="93">
        <v>1000</v>
      </c>
      <c r="G21" s="93">
        <v>1750</v>
      </c>
      <c r="H21" s="32">
        <v>1250</v>
      </c>
      <c r="I21" s="83">
        <v>1350</v>
      </c>
    </row>
    <row r="22" spans="1:9" ht="16.5" x14ac:dyDescent="0.3">
      <c r="A22" s="92"/>
      <c r="B22" s="141" t="s">
        <v>10</v>
      </c>
      <c r="C22" s="15" t="s">
        <v>169</v>
      </c>
      <c r="D22" s="93">
        <v>1000</v>
      </c>
      <c r="E22" s="93">
        <v>1500</v>
      </c>
      <c r="F22" s="93">
        <v>1000</v>
      </c>
      <c r="G22" s="93">
        <v>1250</v>
      </c>
      <c r="H22" s="32">
        <v>1000</v>
      </c>
      <c r="I22" s="83">
        <v>1150</v>
      </c>
    </row>
    <row r="23" spans="1:9" ht="16.5" x14ac:dyDescent="0.3">
      <c r="A23" s="92"/>
      <c r="B23" s="141" t="s">
        <v>11</v>
      </c>
      <c r="C23" s="15" t="s">
        <v>170</v>
      </c>
      <c r="D23" s="93">
        <v>250</v>
      </c>
      <c r="E23" s="93">
        <v>500</v>
      </c>
      <c r="F23" s="93">
        <v>300</v>
      </c>
      <c r="G23" s="93">
        <v>625</v>
      </c>
      <c r="H23" s="32">
        <v>500</v>
      </c>
      <c r="I23" s="83">
        <v>435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375</v>
      </c>
      <c r="E25" s="93">
        <v>350</v>
      </c>
      <c r="F25" s="93">
        <v>500</v>
      </c>
      <c r="G25" s="93">
        <v>500</v>
      </c>
      <c r="H25" s="32">
        <v>500</v>
      </c>
      <c r="I25" s="83">
        <v>445</v>
      </c>
    </row>
    <row r="26" spans="1:9" ht="16.5" x14ac:dyDescent="0.3">
      <c r="A26" s="92"/>
      <c r="B26" s="141" t="s">
        <v>14</v>
      </c>
      <c r="C26" s="15" t="s">
        <v>173</v>
      </c>
      <c r="D26" s="93">
        <v>375</v>
      </c>
      <c r="E26" s="93">
        <v>500</v>
      </c>
      <c r="F26" s="93">
        <v>500</v>
      </c>
      <c r="G26" s="93">
        <v>500</v>
      </c>
      <c r="H26" s="32">
        <v>500</v>
      </c>
      <c r="I26" s="83">
        <v>475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1250</v>
      </c>
      <c r="F27" s="93">
        <v>1000</v>
      </c>
      <c r="G27" s="93">
        <v>1750</v>
      </c>
      <c r="H27" s="32">
        <v>1500</v>
      </c>
      <c r="I27" s="83">
        <v>1300</v>
      </c>
    </row>
    <row r="28" spans="1:9" ht="16.5" x14ac:dyDescent="0.3">
      <c r="A28" s="92"/>
      <c r="B28" s="141" t="s">
        <v>16</v>
      </c>
      <c r="C28" s="15" t="s">
        <v>175</v>
      </c>
      <c r="D28" s="93">
        <v>375</v>
      </c>
      <c r="E28" s="93">
        <v>500</v>
      </c>
      <c r="F28" s="93">
        <v>500</v>
      </c>
      <c r="G28" s="93">
        <v>500</v>
      </c>
      <c r="H28" s="32">
        <v>583</v>
      </c>
      <c r="I28" s="83">
        <v>491.6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1125</v>
      </c>
      <c r="G29" s="93">
        <v>1500</v>
      </c>
      <c r="H29" s="32">
        <v>1333</v>
      </c>
      <c r="I29" s="83">
        <v>1364.5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1500</v>
      </c>
      <c r="G30" s="93">
        <v>1000</v>
      </c>
      <c r="H30" s="32">
        <v>916</v>
      </c>
      <c r="I30" s="83">
        <v>1229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1500</v>
      </c>
      <c r="F31" s="49">
        <v>750</v>
      </c>
      <c r="G31" s="49">
        <v>1500</v>
      </c>
      <c r="H31" s="134">
        <v>1250</v>
      </c>
      <c r="I31" s="85">
        <v>1250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1250</v>
      </c>
      <c r="E33" s="135">
        <v>2500</v>
      </c>
      <c r="F33" s="135">
        <v>2500</v>
      </c>
      <c r="G33" s="135">
        <v>2500</v>
      </c>
      <c r="H33" s="136">
        <v>1666</v>
      </c>
      <c r="I33" s="83">
        <v>2083.1999999999998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1250</v>
      </c>
      <c r="E34" s="93">
        <v>2500</v>
      </c>
      <c r="F34" s="93">
        <v>2125</v>
      </c>
      <c r="G34" s="93">
        <v>2500</v>
      </c>
      <c r="H34" s="32">
        <v>1666</v>
      </c>
      <c r="I34" s="83">
        <v>2008.2</v>
      </c>
    </row>
    <row r="35" spans="1:9" ht="16.5" x14ac:dyDescent="0.3">
      <c r="A35" s="92"/>
      <c r="B35" s="140" t="s">
        <v>28</v>
      </c>
      <c r="C35" s="15" t="s">
        <v>181</v>
      </c>
      <c r="D35" s="93">
        <v>2000</v>
      </c>
      <c r="E35" s="93">
        <v>2000</v>
      </c>
      <c r="F35" s="93">
        <v>1500</v>
      </c>
      <c r="G35" s="93">
        <v>1875</v>
      </c>
      <c r="H35" s="32">
        <v>2000</v>
      </c>
      <c r="I35" s="83">
        <v>1875</v>
      </c>
    </row>
    <row r="36" spans="1:9" ht="16.5" x14ac:dyDescent="0.3">
      <c r="A36" s="92"/>
      <c r="B36" s="141" t="s">
        <v>29</v>
      </c>
      <c r="C36" s="15" t="s">
        <v>182</v>
      </c>
      <c r="D36" s="93">
        <v>1000</v>
      </c>
      <c r="E36" s="93">
        <v>1500</v>
      </c>
      <c r="F36" s="93">
        <v>875</v>
      </c>
      <c r="G36" s="93">
        <v>2000</v>
      </c>
      <c r="H36" s="32">
        <v>1500</v>
      </c>
      <c r="I36" s="83">
        <v>1375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750</v>
      </c>
      <c r="E37" s="137">
        <v>1000</v>
      </c>
      <c r="F37" s="137">
        <v>1125</v>
      </c>
      <c r="G37" s="137">
        <v>1000</v>
      </c>
      <c r="H37" s="138">
        <v>666</v>
      </c>
      <c r="I37" s="83">
        <v>908.2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28500</v>
      </c>
      <c r="E39" s="42">
        <v>27000</v>
      </c>
      <c r="F39" s="42">
        <v>25000</v>
      </c>
      <c r="G39" s="42">
        <v>20000</v>
      </c>
      <c r="H39" s="136">
        <v>24666</v>
      </c>
      <c r="I39" s="84">
        <v>25033.200000000001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18500</v>
      </c>
      <c r="E40" s="49">
        <v>17000</v>
      </c>
      <c r="F40" s="49">
        <v>16000</v>
      </c>
      <c r="G40" s="49">
        <v>15000</v>
      </c>
      <c r="H40" s="134">
        <v>16333</v>
      </c>
      <c r="I40" s="85">
        <v>16566.599999999999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23-04-2019</vt:lpstr>
      <vt:lpstr>By Order</vt:lpstr>
      <vt:lpstr>All Stores</vt:lpstr>
      <vt:lpstr>'23-04-2019'!Print_Titles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2019-04-25T09:48:27Z</cp:lastPrinted>
  <dcterms:created xsi:type="dcterms:W3CDTF">2010-10-20T06:23:14Z</dcterms:created>
  <dcterms:modified xsi:type="dcterms:W3CDTF">2019-04-25T11:39:50Z</dcterms:modified>
</cp:coreProperties>
</file>