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6-05-2019" sheetId="9" r:id="rId4"/>
    <sheet name="By Order" sheetId="11" r:id="rId5"/>
    <sheet name="All Stores" sheetId="12" r:id="rId6"/>
  </sheets>
  <definedNames>
    <definedName name="_xlnm.Print_Titles" localSheetId="3">'06-05-2019'!$12:$14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9" i="11"/>
  <c r="G89" i="11"/>
  <c r="I86" i="11"/>
  <c r="G86" i="11"/>
  <c r="I85" i="11"/>
  <c r="G85" i="11"/>
  <c r="I84" i="11"/>
  <c r="G84" i="11"/>
  <c r="I88" i="11"/>
  <c r="G88" i="11"/>
  <c r="I83" i="11"/>
  <c r="G83" i="11"/>
  <c r="I76" i="11"/>
  <c r="G76" i="11"/>
  <c r="I80" i="11"/>
  <c r="G80" i="11"/>
  <c r="I79" i="11"/>
  <c r="G79" i="11"/>
  <c r="I78" i="11"/>
  <c r="G78" i="11"/>
  <c r="I77" i="11"/>
  <c r="G77" i="11"/>
  <c r="I68" i="11"/>
  <c r="G68" i="11"/>
  <c r="I71" i="11"/>
  <c r="G71" i="11"/>
  <c r="I72" i="11"/>
  <c r="G72" i="11"/>
  <c r="I73" i="11"/>
  <c r="G73" i="11"/>
  <c r="I69" i="11"/>
  <c r="G69" i="11"/>
  <c r="I70" i="11"/>
  <c r="G70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0" i="11"/>
  <c r="G50" i="11"/>
  <c r="I53" i="11"/>
  <c r="G53" i="11"/>
  <c r="I54" i="11"/>
  <c r="G54" i="11"/>
  <c r="I52" i="11"/>
  <c r="G52" i="11"/>
  <c r="I51" i="11"/>
  <c r="G51" i="11"/>
  <c r="I49" i="11"/>
  <c r="G49" i="11"/>
  <c r="I42" i="11"/>
  <c r="G42" i="11"/>
  <c r="I46" i="11"/>
  <c r="G46" i="11"/>
  <c r="I44" i="11"/>
  <c r="G44" i="11"/>
  <c r="I43" i="11"/>
  <c r="G43" i="11"/>
  <c r="I45" i="11"/>
  <c r="G45" i="11"/>
  <c r="I41" i="11"/>
  <c r="G41" i="11"/>
  <c r="I38" i="11"/>
  <c r="G38" i="11"/>
  <c r="I35" i="11"/>
  <c r="G35" i="11"/>
  <c r="I36" i="11"/>
  <c r="G36" i="11"/>
  <c r="I37" i="11"/>
  <c r="G37" i="11"/>
  <c r="I34" i="11"/>
  <c r="G34" i="11"/>
  <c r="I19" i="11"/>
  <c r="G19" i="11"/>
  <c r="I23" i="11"/>
  <c r="G23" i="11"/>
  <c r="I20" i="11"/>
  <c r="G20" i="11"/>
  <c r="I30" i="11"/>
  <c r="G30" i="11"/>
  <c r="I16" i="11"/>
  <c r="G16" i="11"/>
  <c r="I29" i="11"/>
  <c r="G29" i="11"/>
  <c r="I27" i="11"/>
  <c r="G27" i="11"/>
  <c r="I22" i="11"/>
  <c r="G22" i="11"/>
  <c r="I31" i="11"/>
  <c r="G31" i="11"/>
  <c r="I21" i="11"/>
  <c r="G21" i="11"/>
  <c r="I18" i="11"/>
  <c r="G18" i="11"/>
  <c r="I17" i="11"/>
  <c r="G17" i="11"/>
  <c r="I24" i="11"/>
  <c r="G24" i="11"/>
  <c r="I26" i="11"/>
  <c r="G26" i="11"/>
  <c r="I28" i="11"/>
  <c r="G28" i="11"/>
  <c r="I25" i="11"/>
  <c r="G25" i="11"/>
  <c r="E40" i="8"/>
  <c r="D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<sst xmlns="http://schemas.openxmlformats.org/spreadsheetml/2006/main" count="848" uniqueCount="225">
  <si>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</si>
  <si>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</si>
  <si>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</si>
  <si>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</si>
  <si>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</si>
  <si>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</si>
  <si>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</si>
  <si>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</si>
  <si>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</si>
  <si>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</si>
  <si>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</si>
  <si>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</si>
  <si>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</si>
  <si>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</si>
  <si>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</si>
  <si>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</si>
  <si>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</si>
  <si>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</si>
  <si>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</si>
  <si>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</si>
  <si>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</si>
  <si>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</si>
  <si>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</si>
  <si>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</si>
  <si>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</si>
  <si>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</si>
  <si>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</si>
  <si>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</si>
  <si>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</si>
  <si>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</si>
  <si>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</si>
  <si>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</si>
  <si>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</si>
  <si>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</si>
  <si>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</si>
  <si>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</si>
  <si>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</si>
  <si>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</si>
  <si>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</si>
  <si>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</si>
  <si>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</si>
  <si>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</si>
  <si>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</si>
  <si>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</si>
  <si>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</si>
  <si>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</si>
  <si>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</si>
  <si>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</si>
  <si>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</si>
  <si>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</si>
  <si>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</si>
  <si>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</si>
  <si>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</si>
  <si>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</si>
  <si>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</si>
  <si>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</si>
  <si>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</si>
  <si>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</si>
  <si>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</si>
  <si>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</si>
  <si>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</si>
  <si>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</si>
  <si>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</si>
  <si>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</si>
  <si>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</si>
  <si>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</si>
  <si>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</si>
  <si>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</si>
  <si>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</si>
  <si>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</si>
  <si>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</si>
  <si>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</si>
  <si>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</si>
  <si>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</si>
  <si>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</si>
  <si>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</si>
  <si>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</si>
  <si>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</si>
  <si>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</si>
  <si>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</si>
  <si>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</si>
  <si>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</si>
  <si>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</si>
  <si>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</si>
  <si>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</si>
  <si>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</si>
  <si>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</si>
  <si>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</si>
  <si>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</si>
  <si>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</si>
  <si>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</si>
  <si>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</si>
  <si>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</si>
  <si>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</si>
  <si>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</si>
  <si>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</si>
  <si>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</si>
  <si>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</si>
  <si>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</si>
  <si>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</si>
  <si>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</si>
  <si>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</si>
  <si>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</si>
  <si>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</si>
  <si>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</si>
  <si>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</si>
  <si>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</si>
  <si>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</si>
  <si>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</si>
  <si>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</si>
  <si>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</si>
  <si>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</si>
  <si>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</si>
  <si>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</si>
  <si>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</si>
  <si>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</si>
  <si>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</si>
  <si>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</si>
  <si>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</si>
  <si>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</si>
  <si>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</si>
  <si>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</si>
  <si>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</si>
  <si>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</si>
  <si>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</si>
  <si>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</si>
  <si>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</si>
  <si>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</si>
  <si>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</si>
  <si>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</si>
  <si>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</si>
  <si>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</si>
  <si>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</si>
  <si>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</si>
  <si>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</si>
  <si>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</si>
  <si>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</si>
  <si>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</si>
  <si>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</si>
  <si>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</si>
  <si>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</si>
  <si>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</si>
  <si>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</si>
  <si>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</si>
  <si>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</si>
  <si>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</si>
  <si>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</si>
  <si>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</si>
  <si>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</si>
  <si>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</si>
  <si>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</si>
  <si>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</si>
  <si>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</si>
  <si>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</si>
  <si>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</si>
  <si>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</si>
  <si>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</si>
  <si>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</si>
  <si>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</si>
  <si>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</si>
  <si>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</si>
  <si>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</si>
  <si>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</si>
  <si>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</si>
  <si>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</si>
  <si>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</si>
  <si>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</si>
  <si>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</si>
  <si>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</si>
  <si>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</si>
  <si>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</si>
  <si>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</si>
  <si>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</si>
  <si>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</si>
  <si>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</si>
  <si>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</si>
  <si>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</si>
  <si>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</si>
  <si>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</si>
  <si>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</si>
  <si>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</si>
  <si>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</si>
  <si>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</si>
  <si>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</si>
  <si>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</si>
  <si>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</si>
  <si>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</si>
  <si>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</si>
  <si>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</si>
  <si>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</si>
  <si>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</si>
  <si>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</si>
  <si>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</si>
  <si>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</si>
  <si>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</si>
  <si>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</si>
  <si>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</si>
  <si>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</si>
  <si>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</si>
  <si>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</si>
  <si>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</si>
  <si>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</si>
  <si>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</si>
  <si>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</si>
  <si>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</si>
  <si>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</si>
  <si>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</si>
  <si>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</si>
  <si>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</si>
  <si>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</si>
  <si>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</si>
  <si>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</si>
  <si>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</si>
  <si>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</si>
  <si>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</si>
  <si>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</si>
  <si>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</si>
  <si>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30-04-2019 (ل.ل.)</t>
  </si>
  <si>
    <t>معدل أسعار المحلات والملاحم في 30-04-2019 (ل.ل.)</t>
  </si>
  <si>
    <t>المعدل العام للأسعار في 30-04-2019  (ل.ل.)</t>
  </si>
  <si>
    <t xml:space="preserve"> التاريخ 6 أيار 2019</t>
  </si>
  <si>
    <t>معدل أسعار  السوبرماركات في 06-05-2019 (ل.ل.)</t>
  </si>
  <si>
    <t>معدل أسعار المحلات والملاحم في 06-05-2019 (ل.ل.)</t>
  </si>
  <si>
    <t>المعدل العام للأسعار في 06-05-2019  (ل.ل.)</t>
  </si>
  <si>
    <t>معدل الأسعار في أيار 2018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</si>
</sst>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224</v>
      </c>
      <c r="F12" s="150" t="s">
        <v>221</v>
      </c>
      <c r="G12" s="150" t="s">
        <v>197</v>
      </c>
      <c r="H12" s="150" t="s">
        <v>217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1290.0082499999999</v>
      </c>
      <c r="F15" s="43">
        <v>1534.8</v>
      </c>
      <c r="G15" s="45">
        <f t="shared" ref="G15:G30" si="0">(F15-E15)/E15</f>
        <v>0.18975983293130111</v>
      </c>
      <c r="H15" s="43">
        <v>1483.8</v>
      </c>
      <c r="I15" s="45">
        <f>(F15-H15)/H15</f>
        <v>3.4371209057824509E-2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1798.65</v>
      </c>
      <c r="F16" s="47">
        <v>1454.7</v>
      </c>
      <c r="G16" s="48">
        <f t="shared" si="0"/>
        <v>-0.19122675339838213</v>
      </c>
      <c r="H16" s="47">
        <v>1518.8</v>
      </c>
      <c r="I16" s="44">
        <f t="shared" ref="I16:I30" si="1">(F16-H16)/H16</f>
        <v>-4.2204371872530885E-2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1368.55</v>
      </c>
      <c r="F17" s="47">
        <v>1703.8</v>
      </c>
      <c r="G17" s="48">
        <f t="shared" si="0"/>
        <v>0.24496730115816009</v>
      </c>
      <c r="H17" s="47">
        <v>1682.8</v>
      </c>
      <c r="I17" s="44">
        <f>(F17-H17)/H17</f>
        <v>1.247920133111481E-2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819.42075</v>
      </c>
      <c r="F18" s="47">
        <v>1068.8</v>
      </c>
      <c r="G18" s="48">
        <f t="shared" si="0"/>
        <v>0.30433602029238332</v>
      </c>
      <c r="H18" s="47">
        <v>1053.8</v>
      </c>
      <c r="I18" s="44">
        <f t="shared" si="1"/>
        <v>1.4234200037957867E-2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2868.3403611111112</v>
      </c>
      <c r="F19" s="47">
        <v>2823.8</v>
      </c>
      <c r="G19" s="48">
        <f>(F19-E19)/E19</f>
        <v>-1.5528269139530346E-2</v>
      </c>
      <c r="H19" s="47">
        <v>3217.5</v>
      </c>
      <c r="I19" s="44">
        <f>(F19-H19)/H19</f>
        <v>-0.12236208236208231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1383.4874999999997</v>
      </c>
      <c r="F20" s="47">
        <v>1298.8</v>
      </c>
      <c r="G20" s="48">
        <f t="shared" si="0"/>
        <v>-6.1213057580932095E-2</v>
      </c>
      <c r="H20" s="47">
        <v>1558.8</v>
      </c>
      <c r="I20" s="44">
        <f t="shared" si="1"/>
        <v>-0.1667949704901206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1391.7750000000001</v>
      </c>
      <c r="F21" s="47">
        <v>1359.8</v>
      </c>
      <c r="G21" s="48">
        <f t="shared" si="0"/>
        <v>-2.2974259488782407E-2</v>
      </c>
      <c r="H21" s="47">
        <v>1293.8</v>
      </c>
      <c r="I21" s="44">
        <f t="shared" si="1"/>
        <v>5.1012521255217193E-2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358.0575</v>
      </c>
      <c r="F22" s="47">
        <v>564.79999999999995</v>
      </c>
      <c r="G22" s="48">
        <f t="shared" si="0"/>
        <v>0.57740027788832782</v>
      </c>
      <c r="H22" s="47">
        <v>464.8</v>
      </c>
      <c r="I22" s="44">
        <f t="shared" si="1"/>
        <v>0.21514629948364875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460.68124999999998</v>
      </c>
      <c r="F23" s="47">
        <v>499.8</v>
      </c>
      <c r="G23" s="48">
        <f t="shared" si="0"/>
        <v>8.4915003595219113E-2</v>
      </c>
      <c r="H23" s="47">
        <v>579.79999999999995</v>
      </c>
      <c r="I23" s="44">
        <f t="shared" si="1"/>
        <v>-0.1379786133149361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464.625</v>
      </c>
      <c r="F24" s="47">
        <v>499.8</v>
      </c>
      <c r="G24" s="48">
        <f t="shared" si="0"/>
        <v>7.5706214689265555E-2</v>
      </c>
      <c r="H24" s="47">
        <v>569.79999999999995</v>
      </c>
      <c r="I24" s="44">
        <f t="shared" si="1"/>
        <v>-0.12285012285012276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489.3485</v>
      </c>
      <c r="F25" s="47">
        <v>629.79999999999995</v>
      </c>
      <c r="G25" s="48">
        <f t="shared" si="0"/>
        <v>0.28701733018492948</v>
      </c>
      <c r="H25" s="47">
        <v>579.79999999999995</v>
      </c>
      <c r="I25" s="44">
        <f t="shared" si="1"/>
        <v>8.6236633321835121E-2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1154.17075</v>
      </c>
      <c r="F26" s="47">
        <v>1389.8</v>
      </c>
      <c r="G26" s="48">
        <f t="shared" si="0"/>
        <v>0.20415458457944802</v>
      </c>
      <c r="H26" s="47">
        <v>1704.8</v>
      </c>
      <c r="I26" s="44">
        <f t="shared" si="1"/>
        <v>-0.18477240732050682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461.77</v>
      </c>
      <c r="F27" s="47">
        <v>534.79999999999995</v>
      </c>
      <c r="G27" s="48">
        <f t="shared" si="0"/>
        <v>0.15815232691599709</v>
      </c>
      <c r="H27" s="47">
        <v>534.79999999999995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1037.4625000000001</v>
      </c>
      <c r="F28" s="47">
        <v>1269.3</v>
      </c>
      <c r="G28" s="48">
        <f t="shared" si="0"/>
        <v>0.2234659084063278</v>
      </c>
      <c r="H28" s="47">
        <v>1374.3</v>
      </c>
      <c r="I28" s="44">
        <f t="shared" si="1"/>
        <v>-7.6402532198209999E-2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1427.5229166666668</v>
      </c>
      <c r="F29" s="47">
        <v>1522.9</v>
      </c>
      <c r="G29" s="48">
        <f t="shared" si="0"/>
        <v>6.6812996288734397E-2</v>
      </c>
      <c r="H29" s="47">
        <v>1598</v>
      </c>
      <c r="I29" s="44">
        <f t="shared" si="1"/>
        <v>-4.6996245306633232E-2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873.53949999999998</v>
      </c>
      <c r="F30" s="50">
        <v>1193.8</v>
      </c>
      <c r="G30" s="51">
        <f t="shared" si="0"/>
        <v>0.36662394774363377</v>
      </c>
      <c r="H30" s="50">
        <v>1333.8</v>
      </c>
      <c r="I30" s="56">
        <f t="shared" si="1"/>
        <v>-0.1049632628579997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43">
        <v>2186.25</v>
      </c>
      <c r="G32" s="45">
        <f>(F32-E32)/E32</f>
        <v>-0.17307701399953668</v>
      </c>
      <c r="H32" s="43">
        <v>2498.75</v>
      </c>
      <c r="I32" s="44">
        <f>(F32-H32)/H32</f>
        <v>-0.12506253126563283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47">
        <v>1859.7777777777778</v>
      </c>
      <c r="G33" s="48">
        <f>(F33-E33)/E33</f>
        <v>-0.28389179013682658</v>
      </c>
      <c r="H33" s="47">
        <v>2048.8000000000002</v>
      </c>
      <c r="I33" s="44">
        <f>(F33-H33)/H33</f>
        <v>-9.225996789448572E-2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47">
        <v>1967.5</v>
      </c>
      <c r="G34" s="48">
        <f>(F34-E34)/E34</f>
        <v>9.4402544764250629E-3</v>
      </c>
      <c r="H34" s="47">
        <v>2003.75</v>
      </c>
      <c r="I34" s="44">
        <f>(F34-H34)/H34</f>
        <v>-1.8091079226450407E-2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7">
        <v>1523.75</v>
      </c>
      <c r="G35" s="48">
        <f>(F35-E35)/E35</f>
        <v>-4.6501623059173221E-2</v>
      </c>
      <c r="H35" s="47">
        <v>1586.25</v>
      </c>
      <c r="I35" s="44">
        <f>(F35-H35)/H35</f>
        <v>-3.9401103230890466E-2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50">
        <v>1069.7</v>
      </c>
      <c r="G36" s="51">
        <f>(F36-E36)/E36</f>
        <v>-0.26469312004828249</v>
      </c>
      <c r="H36" s="50">
        <v>983.7</v>
      </c>
      <c r="I36" s="56">
        <f>(F36-H36)/H36</f>
        <v>8.7425027955677539E-2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26938.413972222221</v>
      </c>
      <c r="F38" s="43">
        <v>28246.666666666668</v>
      </c>
      <c r="G38" s="45">
        <f t="shared" ref="G38:G43" si="2">(F38-E38)/E38</f>
        <v>4.856457755061093E-2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15265.263972222223</v>
      </c>
      <c r="F39" s="57">
        <v>14965.333333333334</v>
      </c>
      <c r="G39" s="48">
        <f t="shared" si="2"/>
        <v>-1.9647916959357168E-2</v>
      </c>
      <c r="H39" s="57">
        <v>14626.444444444445</v>
      </c>
      <c r="I39" s="44">
        <f>(F39-H39)/H39</f>
        <v>2.316960148285448E-2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10657.875</v>
      </c>
      <c r="F40" s="57">
        <v>10186</v>
      </c>
      <c r="G40" s="48">
        <f t="shared" si="2"/>
        <v>-4.427477334834571E-2</v>
      </c>
      <c r="H40" s="57">
        <v>10397.875</v>
      </c>
      <c r="I40" s="44">
        <f t="shared" si="3"/>
        <v>-2.0376759674452714E-2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5821.5499999999993</v>
      </c>
      <c r="F41" s="47">
        <v>5963.2</v>
      </c>
      <c r="G41" s="48">
        <f t="shared" si="2"/>
        <v>2.4332007798610434E-2</v>
      </c>
      <c r="H41" s="47">
        <v>6073.2</v>
      </c>
      <c r="I41" s="44">
        <f t="shared" si="3"/>
        <v>-1.8112362510702761E-2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12159.166666666666</v>
      </c>
      <c r="F43" s="50">
        <v>12586.666666666666</v>
      </c>
      <c r="G43" s="51">
        <f t="shared" si="2"/>
        <v>3.5158659447604691E-2</v>
      </c>
      <c r="H43" s="50">
        <v>12883.333333333334</v>
      </c>
      <c r="I43" s="59">
        <f t="shared" si="3"/>
        <v>-2.3027166882276937E-2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5468.6111111111113</v>
      </c>
      <c r="F45" s="43">
        <v>5774.4444444444443</v>
      </c>
      <c r="G45" s="45">
        <f t="shared" ref="G45:G50" si="4">(F45-E45)/E45</f>
        <v>5.5925229847107169E-2</v>
      </c>
      <c r="H45" s="43">
        <v>6118.666666666667</v>
      </c>
      <c r="I45" s="44">
        <f t="shared" ref="I45:I50" si="5">(F45-H45)/H45</f>
        <v>-5.6257717730805616E-2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6035.333333333333</v>
      </c>
      <c r="G46" s="48">
        <f t="shared" si="4"/>
        <v>-1.7757685352622093E-2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19096.904444444444</v>
      </c>
      <c r="F48" s="47">
        <v>19190.267500000002</v>
      </c>
      <c r="G48" s="48">
        <f t="shared" si="4"/>
        <v>4.8889104423789466E-3</v>
      </c>
      <c r="H48" s="47">
        <v>18690.267500000002</v>
      </c>
      <c r="I48" s="87">
        <f t="shared" si="5"/>
        <v>2.6751891057739004E-2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26138.25</v>
      </c>
      <c r="F50" s="50">
        <v>27836</v>
      </c>
      <c r="G50" s="56">
        <f t="shared" si="4"/>
        <v>6.4952703413579713E-2</v>
      </c>
      <c r="H50" s="50">
        <v>27921</v>
      </c>
      <c r="I50" s="59">
        <f t="shared" si="5"/>
        <v>-3.0443035707890119E-3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3867.583333333333</v>
      </c>
      <c r="F53" s="70">
        <v>3606.1428571428573</v>
      </c>
      <c r="G53" s="48">
        <f t="shared" si="6"/>
        <v>-6.75978908940921E-2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2881.25</v>
      </c>
      <c r="G54" s="48">
        <f t="shared" si="6"/>
        <v>0.41758917589175892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4406.1111111111113</v>
      </c>
      <c r="F57" s="50">
        <v>3956.875</v>
      </c>
      <c r="G57" s="51">
        <f t="shared" si="6"/>
        <v>-0.10195750851090661</v>
      </c>
      <c r="H57" s="50">
        <v>3986.6666666666665</v>
      </c>
      <c r="I57" s="126">
        <f t="shared" si="7"/>
        <v>-7.4728260869564838E-3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5098.125</v>
      </c>
      <c r="F58" s="68">
        <v>4755.625</v>
      </c>
      <c r="G58" s="44">
        <f t="shared" si="6"/>
        <v>-6.7181561848718888E-2</v>
      </c>
      <c r="H58" s="68">
        <v>4755.625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</v>
      </c>
      <c r="F59" s="70">
        <v>4779.5</v>
      </c>
      <c r="G59" s="48">
        <f t="shared" si="6"/>
        <v>-4.3526115669401642E-2</v>
      </c>
      <c r="H59" s="70">
        <v>4779.5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20838.75</v>
      </c>
      <c r="F60" s="73">
        <v>21226.25</v>
      </c>
      <c r="G60" s="51">
        <f t="shared" si="6"/>
        <v>1.8595165257033173E-2</v>
      </c>
      <c r="H60" s="73">
        <v>21088.75</v>
      </c>
      <c r="I60" s="51">
        <f t="shared" si="7"/>
        <v>6.520064015173967E-3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6465.208333333333</v>
      </c>
      <c r="F62" s="54">
        <v>6305.5555555555557</v>
      </c>
      <c r="G62" s="45">
        <f t="shared" ref="G62:G67" si="8">(F62-E62)/E62</f>
        <v>-2.4694142794229736E-2</v>
      </c>
      <c r="H62" s="54">
        <v>6249.4444444444443</v>
      </c>
      <c r="I62" s="44">
        <f t="shared" ref="I62:I67" si="9">(F62-H62)/H62</f>
        <v>8.9785758734110023E-3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12894.6875</v>
      </c>
      <c r="F64" s="46">
        <v>11000</v>
      </c>
      <c r="G64" s="48">
        <f t="shared" si="8"/>
        <v>-0.14693551123282358</v>
      </c>
      <c r="H64" s="46">
        <v>10781.25</v>
      </c>
      <c r="I64" s="87">
        <f t="shared" si="9"/>
        <v>2.0289855072463767E-2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7501.333333333333</v>
      </c>
      <c r="F65" s="46">
        <v>7769.5</v>
      </c>
      <c r="G65" s="48">
        <f t="shared" si="8"/>
        <v>3.5749200142196985E-2</v>
      </c>
      <c r="H65" s="46">
        <v>7619</v>
      </c>
      <c r="I65" s="87">
        <f t="shared" si="9"/>
        <v>1.9753248457802863E-2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3869.8055555555557</v>
      </c>
      <c r="F66" s="46">
        <v>3718.3333333333335</v>
      </c>
      <c r="G66" s="48">
        <f t="shared" si="8"/>
        <v>-3.9142075757466983E-2</v>
      </c>
      <c r="H66" s="46">
        <v>3654.4444444444443</v>
      </c>
      <c r="I66" s="87">
        <f t="shared" si="9"/>
        <v>1.7482517482517553E-2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3474.4345238095239</v>
      </c>
      <c r="F67" s="58">
        <v>2985</v>
      </c>
      <c r="G67" s="51">
        <f t="shared" si="8"/>
        <v>-0.14086739020566896</v>
      </c>
      <c r="H67" s="58">
        <v>3156.6666666666665</v>
      </c>
      <c r="I67" s="88">
        <f t="shared" si="9"/>
        <v>-5.4382259767687388E-2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3755.625</v>
      </c>
      <c r="G69" s="45">
        <f>(F69-E69)/E69</f>
        <v>8.0049922164366887E-3</v>
      </c>
      <c r="H69" s="43">
        <v>3755.625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1328.5714285714287</v>
      </c>
      <c r="G71" s="48">
        <f>(F71-E71)/E71</f>
        <v>6.4935064935065677E-3</v>
      </c>
      <c r="H71" s="47">
        <v>1311.875</v>
      </c>
      <c r="I71" s="44">
        <f>(F71-H71)/H71</f>
        <v>1.2727148982508752E-2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2076.875</v>
      </c>
      <c r="F72" s="47">
        <v>2500.625</v>
      </c>
      <c r="G72" s="48">
        <f>(F72-E72)/E72</f>
        <v>0.20403250075233223</v>
      </c>
      <c r="H72" s="47">
        <v>2262.875</v>
      </c>
      <c r="I72" s="44">
        <f>(F72-H72)/H72</f>
        <v>0.10506545876374082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1693.5222222222224</v>
      </c>
      <c r="F73" s="50">
        <v>1610.5555555555557</v>
      </c>
      <c r="G73" s="48">
        <f>(F73-E73)/E73</f>
        <v>-4.8990598161622406E-2</v>
      </c>
      <c r="H73" s="50">
        <v>1632.7777777777778</v>
      </c>
      <c r="I73" s="59">
        <f>(F73-H73)/H73</f>
        <v>-1.3610071452875096E-2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1369.2111111111112</v>
      </c>
      <c r="F76" s="32">
        <v>1190.5555555555557</v>
      </c>
      <c r="G76" s="48">
        <f t="shared" si="10"/>
        <v>-0.13048064984703275</v>
      </c>
      <c r="H76" s="32">
        <v>1185</v>
      </c>
      <c r="I76" s="44">
        <f t="shared" si="11"/>
        <v>4.6882325363338875E-3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824.77777777777783</v>
      </c>
      <c r="F77" s="47">
        <v>907.875</v>
      </c>
      <c r="G77" s="48">
        <f t="shared" si="10"/>
        <v>0.10075104405226991</v>
      </c>
      <c r="H77" s="47">
        <v>907.875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1962.675</v>
      </c>
      <c r="F79" s="61">
        <v>1940.3</v>
      </c>
      <c r="G79" s="48">
        <f t="shared" si="10"/>
        <v>-1.1400257301896647E-2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8899.3333333333339</v>
      </c>
      <c r="G80" s="48">
        <f t="shared" si="10"/>
        <v>7.1778402248093134E-2</v>
      </c>
      <c r="H80" s="61">
        <v>8473.25</v>
      </c>
      <c r="I80" s="44">
        <f t="shared" si="11"/>
        <v>5.0285703045860081E-2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224</v>
      </c>
      <c r="F12" s="158" t="s">
        <v>222</v>
      </c>
      <c r="G12" s="150" t="s">
        <v>197</v>
      </c>
      <c r="H12" s="158" t="s">
        <v>218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1290.0082499999999</v>
      </c>
      <c r="F15" s="83">
        <v>1625</v>
      </c>
      <c r="G15" s="44">
        <f>(F15-E15)/E15</f>
        <v>0.25968186637566093</v>
      </c>
      <c r="H15" s="83">
        <v>1816.6659999999999</v>
      </c>
      <c r="I15" s="127">
        <f>(F15-H15)/H15</f>
        <v>-0.10550425890064544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1798.65</v>
      </c>
      <c r="F16" s="83">
        <v>1591.6</v>
      </c>
      <c r="G16" s="48">
        <f t="shared" ref="G16:G39" si="0">(F16-E16)/E16</f>
        <v>-0.11511411336279997</v>
      </c>
      <c r="H16" s="83">
        <v>1458.2</v>
      </c>
      <c r="I16" s="48">
        <f>(F16-H16)/H16</f>
        <v>9.1482649842271196E-2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1368.55</v>
      </c>
      <c r="F17" s="83">
        <v>1616.6</v>
      </c>
      <c r="G17" s="48">
        <f t="shared" si="0"/>
        <v>0.18125022834386756</v>
      </c>
      <c r="H17" s="83">
        <v>1749.934</v>
      </c>
      <c r="I17" s="48">
        <f t="shared" ref="I17:I29" si="1">(F17-H17)/H17</f>
        <v>-7.6193730734987752E-2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819.42075</v>
      </c>
      <c r="F18" s="83">
        <v>1100</v>
      </c>
      <c r="G18" s="48">
        <f t="shared" si="0"/>
        <v>0.34241169753145745</v>
      </c>
      <c r="H18" s="83">
        <v>1216.5340000000001</v>
      </c>
      <c r="I18" s="48">
        <f t="shared" si="1"/>
        <v>-9.5791815107510433E-2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2868.3403611111112</v>
      </c>
      <c r="F19" s="83">
        <v>2637.5</v>
      </c>
      <c r="G19" s="48">
        <f t="shared" si="0"/>
        <v>-8.0478720113149466E-2</v>
      </c>
      <c r="H19" s="83">
        <v>2866.6</v>
      </c>
      <c r="I19" s="48">
        <f t="shared" si="1"/>
        <v>-7.9920463266587569E-2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1383.4874999999997</v>
      </c>
      <c r="F20" s="83">
        <v>1512.5</v>
      </c>
      <c r="G20" s="48">
        <f t="shared" si="0"/>
        <v>9.3251655688974644E-2</v>
      </c>
      <c r="H20" s="83">
        <v>1533.2660000000001</v>
      </c>
      <c r="I20" s="48">
        <f t="shared" si="1"/>
        <v>-1.3543638220634955E-2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83">
        <v>1115</v>
      </c>
      <c r="G21" s="48">
        <f t="shared" si="0"/>
        <v>-0.1988647590307342</v>
      </c>
      <c r="H21" s="83">
        <v>1350</v>
      </c>
      <c r="I21" s="48">
        <f t="shared" si="1"/>
        <v>-0.17407407407407408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358.0575</v>
      </c>
      <c r="F22" s="83">
        <v>574.93330000000003</v>
      </c>
      <c r="G22" s="48">
        <f t="shared" si="0"/>
        <v>0.60570103963748845</v>
      </c>
      <c r="H22" s="83">
        <v>443.26599999999996</v>
      </c>
      <c r="I22" s="48">
        <f t="shared" si="1"/>
        <v>0.29703902397206211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460.68124999999998</v>
      </c>
      <c r="F23" s="83">
        <v>479.16624999999999</v>
      </c>
      <c r="G23" s="48">
        <f t="shared" si="0"/>
        <v>4.0125357826045698E-2</v>
      </c>
      <c r="H23" s="83">
        <v>462.5</v>
      </c>
      <c r="I23" s="48">
        <f t="shared" si="1"/>
        <v>3.6035135135135114E-2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464.625</v>
      </c>
      <c r="F24" s="83">
        <v>483.33299999999997</v>
      </c>
      <c r="G24" s="48">
        <f t="shared" si="0"/>
        <v>4.0264729620661757E-2</v>
      </c>
      <c r="H24" s="83">
        <v>426.666</v>
      </c>
      <c r="I24" s="48">
        <f t="shared" si="1"/>
        <v>0.13281348877107615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489.3485</v>
      </c>
      <c r="F25" s="83">
        <v>483.33299999999997</v>
      </c>
      <c r="G25" s="48">
        <f t="shared" si="0"/>
        <v>-1.2292875118652721E-2</v>
      </c>
      <c r="H25" s="83">
        <v>483.334</v>
      </c>
      <c r="I25" s="48">
        <f t="shared" si="1"/>
        <v>-2.0689626635684567E-6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1154.17075</v>
      </c>
      <c r="F26" s="83">
        <v>1300</v>
      </c>
      <c r="G26" s="48">
        <f t="shared" si="0"/>
        <v>0.12634980569382823</v>
      </c>
      <c r="H26" s="83">
        <v>1333.3340000000001</v>
      </c>
      <c r="I26" s="48">
        <f t="shared" si="1"/>
        <v>-2.5000487499756294E-2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461.77</v>
      </c>
      <c r="F27" s="83">
        <v>583.20000000000005</v>
      </c>
      <c r="G27" s="48">
        <f t="shared" si="0"/>
        <v>0.26296641185005537</v>
      </c>
      <c r="H27" s="83">
        <v>473.26599999999996</v>
      </c>
      <c r="I27" s="48">
        <f t="shared" si="1"/>
        <v>0.23228797335959078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1037.4625000000001</v>
      </c>
      <c r="F28" s="83">
        <v>1354</v>
      </c>
      <c r="G28" s="48">
        <f t="shared" si="0"/>
        <v>0.30510741352097054</v>
      </c>
      <c r="H28" s="83">
        <v>1437.5</v>
      </c>
      <c r="I28" s="48">
        <f t="shared" si="1"/>
        <v>-5.8086956521739133E-2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1427.5229166666668</v>
      </c>
      <c r="F29" s="83">
        <v>1125</v>
      </c>
      <c r="G29" s="48">
        <f t="shared" si="0"/>
        <v>-0.21192158327872734</v>
      </c>
      <c r="H29" s="83">
        <v>1215</v>
      </c>
      <c r="I29" s="48">
        <f t="shared" si="1"/>
        <v>-7.407407407407407E-2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873.53949999999998</v>
      </c>
      <c r="F30" s="95">
        <v>1310.7</v>
      </c>
      <c r="G30" s="51">
        <f t="shared" si="0"/>
        <v>0.50044731806632681</v>
      </c>
      <c r="H30" s="95">
        <v>1408.2660000000001</v>
      </c>
      <c r="I30" s="51">
        <f>(F30-H30)/H30</f>
        <v>-6.9280945503193303E-2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83">
        <v>2166.6</v>
      </c>
      <c r="G32" s="44">
        <f t="shared" si="0"/>
        <v>-0.1805093921241378</v>
      </c>
      <c r="H32" s="83">
        <v>2283.1999999999998</v>
      </c>
      <c r="I32" s="45">
        <f>(F32-H32)/H32</f>
        <v>-5.1068675543097374E-2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83">
        <v>2166.6</v>
      </c>
      <c r="G33" s="48">
        <f t="shared" si="0"/>
        <v>-0.16574976535990185</v>
      </c>
      <c r="H33" s="83">
        <v>2116.5340000000001</v>
      </c>
      <c r="I33" s="48">
        <f>(F33-H33)/H33</f>
        <v>2.3654710956686639E-2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83">
        <v>1758.2</v>
      </c>
      <c r="G34" s="48">
        <f t="shared" si="0"/>
        <v>-9.7942640192909478E-2</v>
      </c>
      <c r="H34" s="83">
        <v>1899.934</v>
      </c>
      <c r="I34" s="48">
        <f>(F34-H34)/H34</f>
        <v>-7.4599433454004146E-2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83">
        <v>1666.5</v>
      </c>
      <c r="G35" s="48">
        <f t="shared" si="0"/>
        <v>4.2825296257186438E-2</v>
      </c>
      <c r="H35" s="83">
        <v>1766.6</v>
      </c>
      <c r="I35" s="48">
        <f>(F35-H35)/H35</f>
        <v>-5.6662515566625105E-2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83">
        <v>1158.2</v>
      </c>
      <c r="G36" s="55">
        <f t="shared" si="0"/>
        <v>-0.20385862544631281</v>
      </c>
      <c r="H36" s="83">
        <v>966.6</v>
      </c>
      <c r="I36" s="48">
        <f>(F36-H36)/H36</f>
        <v>0.19822056693565077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26938.413972222221</v>
      </c>
      <c r="F38" s="84">
        <v>23633.200000000001</v>
      </c>
      <c r="G38" s="45">
        <f t="shared" si="0"/>
        <v>-0.12269519562771662</v>
      </c>
      <c r="H38" s="84">
        <v>25333.200000000001</v>
      </c>
      <c r="I38" s="45">
        <f>(F38-H38)/H38</f>
        <v>-6.7105616345349187E-2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15265.263972222223</v>
      </c>
      <c r="F39" s="85">
        <v>15216.6</v>
      </c>
      <c r="G39" s="51">
        <f t="shared" si="0"/>
        <v>-3.1878893356036987E-3</v>
      </c>
      <c r="H39" s="85">
        <v>16066.6</v>
      </c>
      <c r="I39" s="51">
        <f>(F39-H39)/H39</f>
        <v>-5.2904783837277335E-2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221</v>
      </c>
      <c r="E12" s="158" t="s">
        <v>222</v>
      </c>
      <c r="F12" s="165" t="s">
        <v>186</v>
      </c>
      <c r="G12" s="150" t="s">
        <v>224</v>
      </c>
      <c r="H12" s="167" t="s">
        <v>223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1534.8</v>
      </c>
      <c r="E15" s="83">
        <v>1625</v>
      </c>
      <c r="F15" s="67">
        <f t="shared" ref="F15:F30" si="0">D15-E15</f>
        <v>-90.200000000000045</v>
      </c>
      <c r="G15" s="42">
        <v>1290.0082499999999</v>
      </c>
      <c r="H15" s="66">
        <f>AVERAGE(D15:E15)</f>
        <v>1579.9</v>
      </c>
      <c r="I15" s="69">
        <f>(H15-G15)/G15</f>
        <v>0.2247208496534811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1454.7</v>
      </c>
      <c r="E16" s="83">
        <v>1591.6</v>
      </c>
      <c r="F16" s="71">
        <f t="shared" si="0"/>
        <v>-136.89999999999986</v>
      </c>
      <c r="G16" s="46">
        <v>1798.65</v>
      </c>
      <c r="H16" s="68">
        <f t="shared" ref="H16:H30" si="1">AVERAGE(D16:E16)</f>
        <v>1523.15</v>
      </c>
      <c r="I16" s="72">
        <f t="shared" ref="I16:I39" si="2">(H16-G16)/G16</f>
        <v>-0.153170433380591</v>
      </c>
    </row>
    <row r="17" spans="1:9" ht="16.5" x14ac:dyDescent="0.3">
      <c r="A17" s="37"/>
      <c r="B17" s="34" t="s">
        <v>6</v>
      </c>
      <c r="C17" s="15" t="s">
        <v>165</v>
      </c>
      <c r="D17" s="47">
        <v>1703.8</v>
      </c>
      <c r="E17" s="83">
        <v>1616.6</v>
      </c>
      <c r="F17" s="71">
        <f t="shared" si="0"/>
        <v>87.200000000000045</v>
      </c>
      <c r="G17" s="46">
        <v>1368.55</v>
      </c>
      <c r="H17" s="68">
        <f t="shared" si="1"/>
        <v>1660.1999999999998</v>
      </c>
      <c r="I17" s="72">
        <f t="shared" si="2"/>
        <v>0.21310876475101376</v>
      </c>
    </row>
    <row r="18" spans="1:9" ht="16.5" x14ac:dyDescent="0.3">
      <c r="A18" s="37"/>
      <c r="B18" s="34" t="s">
        <v>7</v>
      </c>
      <c r="C18" s="15" t="s">
        <v>166</v>
      </c>
      <c r="D18" s="47">
        <v>1068.8</v>
      </c>
      <c r="E18" s="83">
        <v>1100</v>
      </c>
      <c r="F18" s="71">
        <f t="shared" si="0"/>
        <v>-31.200000000000045</v>
      </c>
      <c r="G18" s="46">
        <v>819.42075</v>
      </c>
      <c r="H18" s="68">
        <f t="shared" si="1"/>
        <v>1084.4000000000001</v>
      </c>
      <c r="I18" s="72">
        <f t="shared" si="2"/>
        <v>0.3233738589119205</v>
      </c>
    </row>
    <row r="19" spans="1:9" ht="16.5" x14ac:dyDescent="0.3">
      <c r="A19" s="37"/>
      <c r="B19" s="34" t="s">
        <v>8</v>
      </c>
      <c r="C19" s="15" t="s">
        <v>167</v>
      </c>
      <c r="D19" s="47">
        <v>2823.8</v>
      </c>
      <c r="E19" s="83">
        <v>2637.5</v>
      </c>
      <c r="F19" s="71">
        <f t="shared" si="0"/>
        <v>186.30000000000018</v>
      </c>
      <c r="G19" s="46">
        <v>2868.3403611111112</v>
      </c>
      <c r="H19" s="68">
        <f t="shared" si="1"/>
        <v>2730.65</v>
      </c>
      <c r="I19" s="72">
        <f t="shared" si="2"/>
        <v>-4.8003494626339904E-2</v>
      </c>
    </row>
    <row r="20" spans="1:9" ht="16.5" x14ac:dyDescent="0.3">
      <c r="A20" s="37"/>
      <c r="B20" s="34" t="s">
        <v>9</v>
      </c>
      <c r="C20" s="15" t="s">
        <v>168</v>
      </c>
      <c r="D20" s="47">
        <v>1298.8</v>
      </c>
      <c r="E20" s="83">
        <v>1512.5</v>
      </c>
      <c r="F20" s="71">
        <f t="shared" si="0"/>
        <v>-213.70000000000005</v>
      </c>
      <c r="G20" s="46">
        <v>1383.4874999999997</v>
      </c>
      <c r="H20" s="68">
        <f t="shared" si="1"/>
        <v>1405.65</v>
      </c>
      <c r="I20" s="72">
        <f t="shared" si="2"/>
        <v>1.6019299054021354E-2</v>
      </c>
    </row>
    <row r="21" spans="1:9" ht="16.5" x14ac:dyDescent="0.3">
      <c r="A21" s="37"/>
      <c r="B21" s="34" t="s">
        <v>10</v>
      </c>
      <c r="C21" s="15" t="s">
        <v>169</v>
      </c>
      <c r="D21" s="47">
        <v>1359.8</v>
      </c>
      <c r="E21" s="83">
        <v>1115</v>
      </c>
      <c r="F21" s="71">
        <f t="shared" si="0"/>
        <v>244.79999999999995</v>
      </c>
      <c r="G21" s="46">
        <v>1391.7750000000001</v>
      </c>
      <c r="H21" s="68">
        <f t="shared" si="1"/>
        <v>1237.4000000000001</v>
      </c>
      <c r="I21" s="72">
        <f t="shared" si="2"/>
        <v>-0.11091950925975821</v>
      </c>
    </row>
    <row r="22" spans="1:9" ht="16.5" x14ac:dyDescent="0.3">
      <c r="A22" s="37"/>
      <c r="B22" s="34" t="s">
        <v>11</v>
      </c>
      <c r="C22" s="15" t="s">
        <v>170</v>
      </c>
      <c r="D22" s="47">
        <v>564.79999999999995</v>
      </c>
      <c r="E22" s="83">
        <v>574.93330000000003</v>
      </c>
      <c r="F22" s="71">
        <f t="shared" si="0"/>
        <v>-10.133300000000077</v>
      </c>
      <c r="G22" s="46">
        <v>358.0575</v>
      </c>
      <c r="H22" s="68">
        <f t="shared" si="1"/>
        <v>569.86664999999994</v>
      </c>
      <c r="I22" s="72">
        <f t="shared" si="2"/>
        <v>0.59155065876290802</v>
      </c>
    </row>
    <row r="23" spans="1:9" ht="16.5" x14ac:dyDescent="0.3">
      <c r="A23" s="37"/>
      <c r="B23" s="34" t="s">
        <v>12</v>
      </c>
      <c r="C23" s="15" t="s">
        <v>171</v>
      </c>
      <c r="D23" s="47">
        <v>499.8</v>
      </c>
      <c r="E23" s="83">
        <v>479.16624999999999</v>
      </c>
      <c r="F23" s="71">
        <f t="shared" si="0"/>
        <v>20.63375000000002</v>
      </c>
      <c r="G23" s="46">
        <v>460.68124999999998</v>
      </c>
      <c r="H23" s="68">
        <f t="shared" si="1"/>
        <v>489.48312499999997</v>
      </c>
      <c r="I23" s="72">
        <f t="shared" si="2"/>
        <v>6.2520180710632339E-2</v>
      </c>
    </row>
    <row r="24" spans="1:9" ht="16.5" x14ac:dyDescent="0.3">
      <c r="A24" s="37"/>
      <c r="B24" s="34" t="s">
        <v>13</v>
      </c>
      <c r="C24" s="15" t="s">
        <v>172</v>
      </c>
      <c r="D24" s="47">
        <v>499.8</v>
      </c>
      <c r="E24" s="83">
        <v>483.33299999999997</v>
      </c>
      <c r="F24" s="71">
        <f t="shared" si="0"/>
        <v>16.467000000000041</v>
      </c>
      <c r="G24" s="46">
        <v>464.625</v>
      </c>
      <c r="H24" s="68">
        <f t="shared" si="1"/>
        <v>491.56650000000002</v>
      </c>
      <c r="I24" s="72">
        <f t="shared" si="2"/>
        <v>5.7985472154963719E-2</v>
      </c>
    </row>
    <row r="25" spans="1:9" ht="16.5" x14ac:dyDescent="0.3">
      <c r="A25" s="37"/>
      <c r="B25" s="34" t="s">
        <v>14</v>
      </c>
      <c r="C25" s="15" t="s">
        <v>173</v>
      </c>
      <c r="D25" s="47">
        <v>629.79999999999995</v>
      </c>
      <c r="E25" s="83">
        <v>483.33299999999997</v>
      </c>
      <c r="F25" s="71">
        <f t="shared" si="0"/>
        <v>146.46699999999998</v>
      </c>
      <c r="G25" s="46">
        <v>489.3485</v>
      </c>
      <c r="H25" s="68">
        <f t="shared" si="1"/>
        <v>556.56649999999991</v>
      </c>
      <c r="I25" s="72">
        <f t="shared" si="2"/>
        <v>0.13736222753313826</v>
      </c>
    </row>
    <row r="26" spans="1:9" ht="16.5" x14ac:dyDescent="0.3">
      <c r="A26" s="37"/>
      <c r="B26" s="34" t="s">
        <v>15</v>
      </c>
      <c r="C26" s="15" t="s">
        <v>174</v>
      </c>
      <c r="D26" s="47">
        <v>1389.8</v>
      </c>
      <c r="E26" s="83">
        <v>1300</v>
      </c>
      <c r="F26" s="71">
        <f t="shared" si="0"/>
        <v>89.799999999999955</v>
      </c>
      <c r="G26" s="46">
        <v>1154.17075</v>
      </c>
      <c r="H26" s="68">
        <f t="shared" si="1"/>
        <v>1344.9</v>
      </c>
      <c r="I26" s="72">
        <f t="shared" si="2"/>
        <v>0.16525219513663822</v>
      </c>
    </row>
    <row r="27" spans="1:9" ht="16.5" x14ac:dyDescent="0.3">
      <c r="A27" s="37"/>
      <c r="B27" s="34" t="s">
        <v>16</v>
      </c>
      <c r="C27" s="15" t="s">
        <v>175</v>
      </c>
      <c r="D27" s="47">
        <v>534.79999999999995</v>
      </c>
      <c r="E27" s="83">
        <v>583.20000000000005</v>
      </c>
      <c r="F27" s="71">
        <f t="shared" si="0"/>
        <v>-48.400000000000091</v>
      </c>
      <c r="G27" s="46">
        <v>461.77</v>
      </c>
      <c r="H27" s="68">
        <f t="shared" si="1"/>
        <v>559</v>
      </c>
      <c r="I27" s="72">
        <f t="shared" si="2"/>
        <v>0.21055936938302622</v>
      </c>
    </row>
    <row r="28" spans="1:9" ht="16.5" x14ac:dyDescent="0.3">
      <c r="A28" s="37"/>
      <c r="B28" s="34" t="s">
        <v>17</v>
      </c>
      <c r="C28" s="15" t="s">
        <v>176</v>
      </c>
      <c r="D28" s="47">
        <v>1269.3</v>
      </c>
      <c r="E28" s="83">
        <v>1354</v>
      </c>
      <c r="F28" s="71">
        <f t="shared" si="0"/>
        <v>-84.700000000000045</v>
      </c>
      <c r="G28" s="46">
        <v>1037.4625000000001</v>
      </c>
      <c r="H28" s="68">
        <f t="shared" si="1"/>
        <v>1311.65</v>
      </c>
      <c r="I28" s="72">
        <f t="shared" si="2"/>
        <v>0.26428666096364928</v>
      </c>
    </row>
    <row r="29" spans="1:9" ht="16.5" x14ac:dyDescent="0.3">
      <c r="A29" s="37"/>
      <c r="B29" s="34" t="s">
        <v>18</v>
      </c>
      <c r="C29" s="15" t="s">
        <v>177</v>
      </c>
      <c r="D29" s="47">
        <v>1522.9</v>
      </c>
      <c r="E29" s="83">
        <v>1125</v>
      </c>
      <c r="F29" s="71">
        <f t="shared" si="0"/>
        <v>397.90000000000009</v>
      </c>
      <c r="G29" s="46">
        <v>1427.5229166666668</v>
      </c>
      <c r="H29" s="68">
        <f t="shared" si="1"/>
        <v>1323.95</v>
      </c>
      <c r="I29" s="72">
        <f t="shared" si="2"/>
        <v>-7.255429349499648E-2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1193.8</v>
      </c>
      <c r="E30" s="95">
        <v>1310.7</v>
      </c>
      <c r="F30" s="74">
        <f t="shared" si="0"/>
        <v>-116.90000000000009</v>
      </c>
      <c r="G30" s="49">
        <v>873.53949999999998</v>
      </c>
      <c r="H30" s="107">
        <f t="shared" si="1"/>
        <v>1252.25</v>
      </c>
      <c r="I30" s="75">
        <f t="shared" si="2"/>
        <v>0.43353563290498032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2186.25</v>
      </c>
      <c r="E32" s="83">
        <v>2166.6</v>
      </c>
      <c r="F32" s="67">
        <f>D32-E32</f>
        <v>19.650000000000091</v>
      </c>
      <c r="G32" s="54">
        <v>2643.8375000000001</v>
      </c>
      <c r="H32" s="68">
        <f>AVERAGE(D32:E32)</f>
        <v>2176.4250000000002</v>
      </c>
      <c r="I32" s="78">
        <f t="shared" si="2"/>
        <v>-0.17679320306183716</v>
      </c>
    </row>
    <row r="33" spans="1:9" ht="16.5" x14ac:dyDescent="0.3">
      <c r="A33" s="37"/>
      <c r="B33" s="34" t="s">
        <v>27</v>
      </c>
      <c r="C33" s="15" t="s">
        <v>180</v>
      </c>
      <c r="D33" s="47">
        <v>1859.7777777777778</v>
      </c>
      <c r="E33" s="83">
        <v>2166.6</v>
      </c>
      <c r="F33" s="79">
        <f>D33-E33</f>
        <v>-306.82222222222208</v>
      </c>
      <c r="G33" s="46">
        <v>2597.0625</v>
      </c>
      <c r="H33" s="68">
        <f>AVERAGE(D33:E33)</f>
        <v>2013.1888888888889</v>
      </c>
      <c r="I33" s="72">
        <f t="shared" si="2"/>
        <v>-0.2248207777483642</v>
      </c>
    </row>
    <row r="34" spans="1:9" ht="16.5" x14ac:dyDescent="0.3">
      <c r="A34" s="37"/>
      <c r="B34" s="39" t="s">
        <v>28</v>
      </c>
      <c r="C34" s="15" t="s">
        <v>181</v>
      </c>
      <c r="D34" s="47">
        <v>1967.5</v>
      </c>
      <c r="E34" s="83">
        <v>1758.2</v>
      </c>
      <c r="F34" s="71">
        <f>D34-E34</f>
        <v>209.29999999999995</v>
      </c>
      <c r="G34" s="46">
        <v>1949.1</v>
      </c>
      <c r="H34" s="68">
        <f>AVERAGE(D34:E34)</f>
        <v>1862.85</v>
      </c>
      <c r="I34" s="72">
        <f t="shared" si="2"/>
        <v>-4.4251192858242271E-2</v>
      </c>
    </row>
    <row r="35" spans="1:9" ht="16.5" x14ac:dyDescent="0.3">
      <c r="A35" s="37"/>
      <c r="B35" s="34" t="s">
        <v>29</v>
      </c>
      <c r="C35" s="15" t="s">
        <v>182</v>
      </c>
      <c r="D35" s="47">
        <v>1523.75</v>
      </c>
      <c r="E35" s="83">
        <v>1666.5</v>
      </c>
      <c r="F35" s="79">
        <f>D35-E35</f>
        <v>-142.75</v>
      </c>
      <c r="G35" s="46">
        <v>1598.0625</v>
      </c>
      <c r="H35" s="68">
        <f>AVERAGE(D35:E35)</f>
        <v>1595.125</v>
      </c>
      <c r="I35" s="72">
        <f t="shared" si="2"/>
        <v>-1.8381634009933905E-3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1069.7</v>
      </c>
      <c r="E36" s="83">
        <v>1158.2</v>
      </c>
      <c r="F36" s="71">
        <f>D36-E36</f>
        <v>-88.5</v>
      </c>
      <c r="G36" s="49">
        <v>1454.7667499999998</v>
      </c>
      <c r="H36" s="68">
        <f>AVERAGE(D36:E36)</f>
        <v>1113.95</v>
      </c>
      <c r="I36" s="80">
        <f t="shared" si="2"/>
        <v>-0.23427587274729766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23633.200000000001</v>
      </c>
      <c r="F38" s="67">
        <f>D38-E38</f>
        <v>4613.4666666666672</v>
      </c>
      <c r="G38" s="46">
        <v>26938.413972222221</v>
      </c>
      <c r="H38" s="67">
        <f>AVERAGE(D38:E38)</f>
        <v>25939.933333333334</v>
      </c>
      <c r="I38" s="78">
        <f t="shared" si="2"/>
        <v>-3.7065309038552839E-2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15216.6</v>
      </c>
      <c r="F39" s="74">
        <f>D39-E39</f>
        <v>-251.26666666666642</v>
      </c>
      <c r="G39" s="46">
        <v>15265.263972222223</v>
      </c>
      <c r="H39" s="81">
        <f>AVERAGE(D39:E39)</f>
        <v>15090.966666666667</v>
      </c>
      <c r="I39" s="75">
        <f t="shared" si="2"/>
        <v>-1.1417903147480434E-2</v>
      </c>
    </row>
    <row r="40" spans="1:9" ht="15.75" customHeight="1" thickBot="1" x14ac:dyDescent="0.25">
      <c r="A40" s="160"/>
      <c r="B40" s="161"/>
      <c r="C40" s="162"/>
      <c r="D40" s="86">
        <f>SUM(D15:D39)</f>
        <v>71168.277777777766</v>
      </c>
      <c r="E40" s="86">
        <f>SUM(E15:E39)</f>
        <v>66657.765550000011</v>
      </c>
      <c r="F40" s="86">
        <f>SUM(F15:F39)</f>
        <v>4510.5122277777791</v>
      </c>
      <c r="G40" s="86">
        <f>SUM(G15:G39)</f>
        <v>70093.916972222214</v>
      </c>
      <c r="H40" s="86">
        <f>AVERAGE(D40:E40)</f>
        <v>68913.021663888881</v>
      </c>
      <c r="I40" s="75">
        <f>(H40-G40)/G40</f>
        <v>-1.6847329402369028E-2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224</v>
      </c>
      <c r="F13" s="167" t="s">
        <v>223</v>
      </c>
      <c r="G13" s="150" t="s">
        <v>197</v>
      </c>
      <c r="H13" s="167" t="s">
        <v>219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1290.0082499999999</v>
      </c>
      <c r="F16" s="42">
        <v>1579.9</v>
      </c>
      <c r="G16" s="21">
        <f>(F16-E16)/E16</f>
        <v>0.2247208496534811</v>
      </c>
      <c r="H16" s="42">
        <v>1650.2329999999999</v>
      </c>
      <c r="I16" s="21">
        <f>(F16-H16)/H16</f>
        <v>-4.262004213950385E-2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1798.65</v>
      </c>
      <c r="F17" s="46">
        <v>1523.15</v>
      </c>
      <c r="G17" s="21">
        <f t="shared" ref="G17:G80" si="0">(F17-E17)/E17</f>
        <v>-0.153170433380591</v>
      </c>
      <c r="H17" s="46">
        <v>1488.5</v>
      </c>
      <c r="I17" s="21">
        <f t="shared" ref="I17:I31" si="1">(F17-H17)/H17</f>
        <v>2.3278468256634256E-2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1368.55</v>
      </c>
      <c r="F18" s="46">
        <v>1660.1999999999998</v>
      </c>
      <c r="G18" s="21">
        <f t="shared" si="0"/>
        <v>0.21310876475101376</v>
      </c>
      <c r="H18" s="46">
        <v>1716.367</v>
      </c>
      <c r="I18" s="21">
        <f t="shared" si="1"/>
        <v>-3.2724353241468836E-2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819.42075</v>
      </c>
      <c r="F19" s="46">
        <v>1084.4000000000001</v>
      </c>
      <c r="G19" s="21">
        <f t="shared" si="0"/>
        <v>0.3233738589119205</v>
      </c>
      <c r="H19" s="46">
        <v>1135.1669999999999</v>
      </c>
      <c r="I19" s="21">
        <f t="shared" si="1"/>
        <v>-4.4722054111861802E-2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2868.3403611111112</v>
      </c>
      <c r="F20" s="46">
        <v>2730.65</v>
      </c>
      <c r="G20" s="21">
        <f>(F20-E20)/E20</f>
        <v>-4.8003494626339904E-2</v>
      </c>
      <c r="H20" s="46">
        <v>3042.05</v>
      </c>
      <c r="I20" s="21">
        <f t="shared" si="1"/>
        <v>-0.10236518137440215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1383.4874999999997</v>
      </c>
      <c r="F21" s="46">
        <v>1405.65</v>
      </c>
      <c r="G21" s="21">
        <f t="shared" si="0"/>
        <v>1.6019299054021354E-2</v>
      </c>
      <c r="H21" s="46">
        <v>1546.0329999999999</v>
      </c>
      <c r="I21" s="21">
        <f t="shared" si="1"/>
        <v>-9.0802072142056364E-2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1391.7750000000001</v>
      </c>
      <c r="F22" s="46">
        <v>1237.4000000000001</v>
      </c>
      <c r="G22" s="21">
        <f t="shared" si="0"/>
        <v>-0.11091950925975821</v>
      </c>
      <c r="H22" s="46">
        <v>1321.9</v>
      </c>
      <c r="I22" s="21">
        <f t="shared" si="1"/>
        <v>-6.3923140933504805E-2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358.0575</v>
      </c>
      <c r="F23" s="46">
        <v>569.86664999999994</v>
      </c>
      <c r="G23" s="21">
        <f t="shared" si="0"/>
        <v>0.59155065876290802</v>
      </c>
      <c r="H23" s="46">
        <v>454.03300000000002</v>
      </c>
      <c r="I23" s="21">
        <f t="shared" si="1"/>
        <v>0.25512165415289179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460.68124999999998</v>
      </c>
      <c r="F24" s="46">
        <v>489.48312499999997</v>
      </c>
      <c r="G24" s="21">
        <f t="shared" si="0"/>
        <v>6.2520180710632339E-2</v>
      </c>
      <c r="H24" s="46">
        <v>521.15</v>
      </c>
      <c r="I24" s="21">
        <f t="shared" si="1"/>
        <v>-6.0763455818862146E-2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464.625</v>
      </c>
      <c r="F25" s="46">
        <v>491.56650000000002</v>
      </c>
      <c r="G25" s="21">
        <f t="shared" si="0"/>
        <v>5.7985472154963719E-2</v>
      </c>
      <c r="H25" s="46">
        <v>498.23299999999995</v>
      </c>
      <c r="I25" s="21">
        <f t="shared" si="1"/>
        <v>-1.3380285930478167E-2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489.3485</v>
      </c>
      <c r="F26" s="46">
        <v>556.56649999999991</v>
      </c>
      <c r="G26" s="21">
        <f t="shared" si="0"/>
        <v>0.13736222753313826</v>
      </c>
      <c r="H26" s="46">
        <v>531.56700000000001</v>
      </c>
      <c r="I26" s="21">
        <f t="shared" si="1"/>
        <v>4.7029819383069112E-2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1154.17075</v>
      </c>
      <c r="F27" s="46">
        <v>1344.9</v>
      </c>
      <c r="G27" s="21">
        <f t="shared" si="0"/>
        <v>0.16525219513663822</v>
      </c>
      <c r="H27" s="46">
        <v>1519.067</v>
      </c>
      <c r="I27" s="21">
        <f t="shared" si="1"/>
        <v>-0.11465392902353873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461.77</v>
      </c>
      <c r="F28" s="46">
        <v>559</v>
      </c>
      <c r="G28" s="21">
        <f t="shared" si="0"/>
        <v>0.21055936938302622</v>
      </c>
      <c r="H28" s="46">
        <v>504.03299999999996</v>
      </c>
      <c r="I28" s="21">
        <f t="shared" si="1"/>
        <v>0.10905436747197117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1037.4625000000001</v>
      </c>
      <c r="F29" s="46">
        <v>1311.65</v>
      </c>
      <c r="G29" s="21">
        <f t="shared" si="0"/>
        <v>0.26428666096364928</v>
      </c>
      <c r="H29" s="46">
        <v>1405.9</v>
      </c>
      <c r="I29" s="21">
        <f t="shared" si="1"/>
        <v>-6.7038907461412611E-2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1427.5229166666668</v>
      </c>
      <c r="F30" s="46">
        <v>1323.95</v>
      </c>
      <c r="G30" s="21">
        <f t="shared" si="0"/>
        <v>-7.255429349499648E-2</v>
      </c>
      <c r="H30" s="46">
        <v>1406.5</v>
      </c>
      <c r="I30" s="21">
        <f t="shared" si="1"/>
        <v>-5.8691788126555247E-2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873.53949999999998</v>
      </c>
      <c r="F31" s="49">
        <v>1252.25</v>
      </c>
      <c r="G31" s="23">
        <f t="shared" si="0"/>
        <v>0.43353563290498032</v>
      </c>
      <c r="H31" s="49">
        <v>1371.0329999999999</v>
      </c>
      <c r="I31" s="23">
        <f t="shared" si="1"/>
        <v>-8.6637593697598755E-2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2643.8375000000001</v>
      </c>
      <c r="F33" s="54">
        <v>2176.4250000000002</v>
      </c>
      <c r="G33" s="21">
        <f t="shared" si="0"/>
        <v>-0.17679320306183716</v>
      </c>
      <c r="H33" s="54">
        <v>2390.9749999999999</v>
      </c>
      <c r="I33" s="21">
        <f>(F33-H33)/H33</f>
        <v>-8.9733267809157247E-2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2597.0625</v>
      </c>
      <c r="F34" s="46">
        <v>2013.1888888888889</v>
      </c>
      <c r="G34" s="21">
        <f t="shared" si="0"/>
        <v>-0.2248207777483642</v>
      </c>
      <c r="H34" s="46">
        <v>2082.6670000000004</v>
      </c>
      <c r="I34" s="21">
        <f>(F34-H34)/H34</f>
        <v>-3.3360163247946738E-2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1949.1</v>
      </c>
      <c r="F35" s="46">
        <v>1862.85</v>
      </c>
      <c r="G35" s="21">
        <f t="shared" si="0"/>
        <v>-4.4251192858242271E-2</v>
      </c>
      <c r="H35" s="46">
        <v>1951.8420000000001</v>
      </c>
      <c r="I35" s="21">
        <f>(F35-H35)/H35</f>
        <v>-4.5593854420593563E-2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1598.0625</v>
      </c>
      <c r="F36" s="46">
        <v>1595.125</v>
      </c>
      <c r="G36" s="21">
        <f t="shared" si="0"/>
        <v>-1.8381634009933905E-3</v>
      </c>
      <c r="H36" s="46">
        <v>1676.425</v>
      </c>
      <c r="I36" s="21">
        <f>(F36-H36)/H36</f>
        <v>-4.8496055594494207E-2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1454.7667499999998</v>
      </c>
      <c r="F37" s="49">
        <v>1113.95</v>
      </c>
      <c r="G37" s="23">
        <f t="shared" si="0"/>
        <v>-0.23427587274729766</v>
      </c>
      <c r="H37" s="49">
        <v>975.15000000000009</v>
      </c>
      <c r="I37" s="23">
        <f>(F37-H37)/H37</f>
        <v>0.14233707634722856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26938.413972222221</v>
      </c>
      <c r="F39" s="46">
        <v>25939.933333333334</v>
      </c>
      <c r="G39" s="21">
        <f t="shared" si="0"/>
        <v>-3.7065309038552839E-2</v>
      </c>
      <c r="H39" s="46">
        <v>26789.933333333334</v>
      </c>
      <c r="I39" s="21">
        <f t="shared" ref="I39:I44" si="2">(F39-H39)/H39</f>
        <v>-3.172833576791282E-2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15265.263972222223</v>
      </c>
      <c r="F40" s="46">
        <v>15090.966666666667</v>
      </c>
      <c r="G40" s="21">
        <f t="shared" si="0"/>
        <v>-1.1417903147480434E-2</v>
      </c>
      <c r="H40" s="46">
        <v>15346.522222222222</v>
      </c>
      <c r="I40" s="21">
        <f t="shared" si="2"/>
        <v>-1.665234323809877E-2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10657.875</v>
      </c>
      <c r="F41" s="57">
        <v>10186</v>
      </c>
      <c r="G41" s="21">
        <f t="shared" si="0"/>
        <v>-4.427477334834571E-2</v>
      </c>
      <c r="H41" s="57">
        <v>10397.875</v>
      </c>
      <c r="I41" s="21">
        <f t="shared" si="2"/>
        <v>-2.0376759674452714E-2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5821.5499999999993</v>
      </c>
      <c r="F42" s="47">
        <v>5963.2</v>
      </c>
      <c r="G42" s="21">
        <f t="shared" si="0"/>
        <v>2.4332007798610434E-2</v>
      </c>
      <c r="H42" s="47">
        <v>6073.2</v>
      </c>
      <c r="I42" s="21">
        <f t="shared" si="2"/>
        <v>-1.8112362510702761E-2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12159.166666666666</v>
      </c>
      <c r="F44" s="50">
        <v>12586.666666666666</v>
      </c>
      <c r="G44" s="31">
        <f t="shared" si="0"/>
        <v>3.5158659447604691E-2</v>
      </c>
      <c r="H44" s="50">
        <v>12883.333333333334</v>
      </c>
      <c r="I44" s="31">
        <f t="shared" si="2"/>
        <v>-2.3027166882276937E-2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5468.6111111111113</v>
      </c>
      <c r="F46" s="43">
        <v>5774.4444444444443</v>
      </c>
      <c r="G46" s="21">
        <f t="shared" si="0"/>
        <v>5.5925229847107169E-2</v>
      </c>
      <c r="H46" s="43">
        <v>6118.666666666667</v>
      </c>
      <c r="I46" s="21">
        <f t="shared" ref="I46:I51" si="3">(F46-H46)/H46</f>
        <v>-5.6257717730805616E-2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6035.333333333333</v>
      </c>
      <c r="G47" s="21">
        <f t="shared" si="0"/>
        <v>-1.7757685352622093E-2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19096.904444444444</v>
      </c>
      <c r="F49" s="47">
        <v>19190.267500000002</v>
      </c>
      <c r="G49" s="21">
        <f t="shared" si="0"/>
        <v>4.8889104423789466E-3</v>
      </c>
      <c r="H49" s="47">
        <v>18690.267500000002</v>
      </c>
      <c r="I49" s="21">
        <f t="shared" si="3"/>
        <v>2.6751891057739004E-2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26138.25</v>
      </c>
      <c r="F51" s="50">
        <v>27836</v>
      </c>
      <c r="G51" s="31">
        <f t="shared" si="0"/>
        <v>6.4952703413579713E-2</v>
      </c>
      <c r="H51" s="50">
        <v>27921</v>
      </c>
      <c r="I51" s="31">
        <f t="shared" si="3"/>
        <v>-3.0443035707890119E-3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3867.583333333333</v>
      </c>
      <c r="F54" s="70">
        <v>3606.1428571428573</v>
      </c>
      <c r="G54" s="21">
        <f t="shared" si="0"/>
        <v>-6.75978908940921E-2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2881.25</v>
      </c>
      <c r="G55" s="21">
        <f t="shared" si="0"/>
        <v>0.41758917589175892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4406.1111111111113</v>
      </c>
      <c r="F58" s="50">
        <v>3956.875</v>
      </c>
      <c r="G58" s="29">
        <f t="shared" si="0"/>
        <v>-0.10195750851090661</v>
      </c>
      <c r="H58" s="50">
        <v>3986.6666666666665</v>
      </c>
      <c r="I58" s="29">
        <f t="shared" si="4"/>
        <v>-7.4728260869564838E-3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5098.125</v>
      </c>
      <c r="F59" s="68">
        <v>4755.625</v>
      </c>
      <c r="G59" s="21">
        <f t="shared" si="0"/>
        <v>-6.7181561848718888E-2</v>
      </c>
      <c r="H59" s="68">
        <v>4755.625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</v>
      </c>
      <c r="F60" s="70">
        <v>4779.5</v>
      </c>
      <c r="G60" s="21">
        <f t="shared" si="0"/>
        <v>-4.3526115669401642E-2</v>
      </c>
      <c r="H60" s="70">
        <v>4779.5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20838.75</v>
      </c>
      <c r="F61" s="73">
        <v>21226.25</v>
      </c>
      <c r="G61" s="29">
        <f t="shared" si="0"/>
        <v>1.8595165257033173E-2</v>
      </c>
      <c r="H61" s="73">
        <v>21088.75</v>
      </c>
      <c r="I61" s="29">
        <f t="shared" si="4"/>
        <v>6.520064015173967E-3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6465.208333333333</v>
      </c>
      <c r="F63" s="54">
        <v>6305.5555555555557</v>
      </c>
      <c r="G63" s="21">
        <f t="shared" si="0"/>
        <v>-2.4694142794229736E-2</v>
      </c>
      <c r="H63" s="54">
        <v>6249.4444444444443</v>
      </c>
      <c r="I63" s="21">
        <f t="shared" ref="I63:I74" si="5">(F63-H63)/H63</f>
        <v>8.9785758734110023E-3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12894.6875</v>
      </c>
      <c r="F65" s="46">
        <v>11000</v>
      </c>
      <c r="G65" s="21">
        <f t="shared" si="0"/>
        <v>-0.14693551123282358</v>
      </c>
      <c r="H65" s="46">
        <v>10781.25</v>
      </c>
      <c r="I65" s="21">
        <f t="shared" si="5"/>
        <v>2.0289855072463767E-2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7501.333333333333</v>
      </c>
      <c r="F66" s="46">
        <v>7769.5</v>
      </c>
      <c r="G66" s="21">
        <f t="shared" si="0"/>
        <v>3.5749200142196985E-2</v>
      </c>
      <c r="H66" s="46">
        <v>7619</v>
      </c>
      <c r="I66" s="21">
        <f t="shared" si="5"/>
        <v>1.9753248457802863E-2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3869.8055555555557</v>
      </c>
      <c r="F67" s="46">
        <v>3718.3333333333335</v>
      </c>
      <c r="G67" s="21">
        <f t="shared" si="0"/>
        <v>-3.9142075757466983E-2</v>
      </c>
      <c r="H67" s="46">
        <v>3654.4444444444443</v>
      </c>
      <c r="I67" s="21">
        <f t="shared" si="5"/>
        <v>1.7482517482517553E-2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3474.4345238095239</v>
      </c>
      <c r="F68" s="58">
        <v>2985</v>
      </c>
      <c r="G68" s="31">
        <f t="shared" si="0"/>
        <v>-0.14086739020566896</v>
      </c>
      <c r="H68" s="58">
        <v>3156.6666666666665</v>
      </c>
      <c r="I68" s="31">
        <f t="shared" si="5"/>
        <v>-5.4382259767687388E-2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3755.625</v>
      </c>
      <c r="G70" s="21">
        <f t="shared" si="0"/>
        <v>8.0049922164366887E-3</v>
      </c>
      <c r="H70" s="43">
        <v>3755.625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1328.5714285714287</v>
      </c>
      <c r="G72" s="21">
        <f t="shared" si="0"/>
        <v>6.4935064935065677E-3</v>
      </c>
      <c r="H72" s="47">
        <v>1311.875</v>
      </c>
      <c r="I72" s="21">
        <f t="shared" si="5"/>
        <v>1.2727148982508752E-2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2076.875</v>
      </c>
      <c r="F73" s="47">
        <v>2500.625</v>
      </c>
      <c r="G73" s="21">
        <f t="shared" si="0"/>
        <v>0.20403250075233223</v>
      </c>
      <c r="H73" s="47">
        <v>2262.875</v>
      </c>
      <c r="I73" s="21">
        <f t="shared" si="5"/>
        <v>0.10506545876374082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1693.5222222222224</v>
      </c>
      <c r="F74" s="50">
        <v>1610.5555555555557</v>
      </c>
      <c r="G74" s="21">
        <f t="shared" si="0"/>
        <v>-4.8990598161622406E-2</v>
      </c>
      <c r="H74" s="50">
        <v>1632.7777777777778</v>
      </c>
      <c r="I74" s="21">
        <f t="shared" si="5"/>
        <v>-1.3610071452875096E-2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1369.2111111111112</v>
      </c>
      <c r="F77" s="32">
        <v>1190.5555555555557</v>
      </c>
      <c r="G77" s="21">
        <f t="shared" si="0"/>
        <v>-0.13048064984703275</v>
      </c>
      <c r="H77" s="32">
        <v>1185</v>
      </c>
      <c r="I77" s="21">
        <f t="shared" si="6"/>
        <v>4.6882325363338875E-3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824.77777777777783</v>
      </c>
      <c r="F78" s="47">
        <v>907.875</v>
      </c>
      <c r="G78" s="21">
        <f t="shared" si="0"/>
        <v>0.10075104405226991</v>
      </c>
      <c r="H78" s="47">
        <v>907.875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1962.675</v>
      </c>
      <c r="F80" s="61">
        <v>1940.3</v>
      </c>
      <c r="G80" s="21">
        <f t="shared" si="0"/>
        <v>-1.1400257301896647E-2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8899.3333333333339</v>
      </c>
      <c r="G81" s="21">
        <f>(F81-E81)/E81</f>
        <v>7.1778402248093134E-2</v>
      </c>
      <c r="H81" s="61">
        <v>8473.25</v>
      </c>
      <c r="I81" s="21">
        <f t="shared" si="6"/>
        <v>5.0285703045860081E-2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4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224</v>
      </c>
      <c r="F13" s="167" t="s">
        <v>223</v>
      </c>
      <c r="G13" s="150" t="s">
        <v>196</v>
      </c>
      <c r="H13" s="167" t="s">
        <v>219</v>
      </c>
      <c r="I13" s="150" t="s">
        <v>187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1154.17075</v>
      </c>
      <c r="F16" s="42">
        <v>1344.9</v>
      </c>
      <c r="G16" s="21">
        <f t="shared" ref="G16:G31" si="0">(F16-E16)/E16</f>
        <v>0.16525219513663822</v>
      </c>
      <c r="H16" s="42">
        <v>1519.067</v>
      </c>
      <c r="I16" s="21">
        <f t="shared" ref="I16:I31" si="1">(F16-H16)/H16</f>
        <v>-0.11465392902353873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2868.3403611111112</v>
      </c>
      <c r="F17" s="46">
        <v>2730.65</v>
      </c>
      <c r="G17" s="21">
        <f t="shared" si="0"/>
        <v>-4.8003494626339904E-2</v>
      </c>
      <c r="H17" s="46">
        <v>3042.05</v>
      </c>
      <c r="I17" s="21">
        <f t="shared" si="1"/>
        <v>-0.10236518137440215</v>
      </c>
    </row>
    <row r="18" spans="1:9" ht="16.5" x14ac:dyDescent="0.3">
      <c r="A18" s="37"/>
      <c r="B18" s="34" t="s">
        <v>9</v>
      </c>
      <c r="C18" s="15" t="s">
        <v>88</v>
      </c>
      <c r="D18" s="11" t="s">
        <v>161</v>
      </c>
      <c r="E18" s="46">
        <v>1383.4874999999997</v>
      </c>
      <c r="F18" s="46">
        <v>1405.65</v>
      </c>
      <c r="G18" s="21">
        <f t="shared" si="0"/>
        <v>1.6019299054021354E-2</v>
      </c>
      <c r="H18" s="46">
        <v>1546.0329999999999</v>
      </c>
      <c r="I18" s="21">
        <f t="shared" si="1"/>
        <v>-9.0802072142056364E-2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873.53949999999998</v>
      </c>
      <c r="F19" s="46">
        <v>1252.25</v>
      </c>
      <c r="G19" s="21">
        <f t="shared" si="0"/>
        <v>0.43353563290498032</v>
      </c>
      <c r="H19" s="46">
        <v>1371.0329999999999</v>
      </c>
      <c r="I19" s="21">
        <f t="shared" si="1"/>
        <v>-8.6637593697598755E-2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1037.4625000000001</v>
      </c>
      <c r="F20" s="46">
        <v>1311.65</v>
      </c>
      <c r="G20" s="21">
        <f t="shared" si="0"/>
        <v>0.26428666096364928</v>
      </c>
      <c r="H20" s="46">
        <v>1405.9</v>
      </c>
      <c r="I20" s="21">
        <f t="shared" si="1"/>
        <v>-6.7038907461412611E-2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46">
        <v>1237.4000000000001</v>
      </c>
      <c r="G21" s="21">
        <f t="shared" si="0"/>
        <v>-0.11091950925975821</v>
      </c>
      <c r="H21" s="46">
        <v>1321.9</v>
      </c>
      <c r="I21" s="21">
        <f t="shared" si="1"/>
        <v>-6.3923140933504805E-2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460.68124999999998</v>
      </c>
      <c r="F22" s="46">
        <v>489.48312499999997</v>
      </c>
      <c r="G22" s="21">
        <f t="shared" si="0"/>
        <v>6.2520180710632339E-2</v>
      </c>
      <c r="H22" s="46">
        <v>521.15</v>
      </c>
      <c r="I22" s="21">
        <f t="shared" si="1"/>
        <v>-6.0763455818862146E-2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1427.5229166666668</v>
      </c>
      <c r="F23" s="46">
        <v>1323.95</v>
      </c>
      <c r="G23" s="21">
        <f t="shared" si="0"/>
        <v>-7.255429349499648E-2</v>
      </c>
      <c r="H23" s="46">
        <v>1406.5</v>
      </c>
      <c r="I23" s="21">
        <f t="shared" si="1"/>
        <v>-5.8691788126555247E-2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819.42075</v>
      </c>
      <c r="F24" s="46">
        <v>1084.4000000000001</v>
      </c>
      <c r="G24" s="21">
        <f t="shared" si="0"/>
        <v>0.3233738589119205</v>
      </c>
      <c r="H24" s="46">
        <v>1135.1669999999999</v>
      </c>
      <c r="I24" s="21">
        <f t="shared" si="1"/>
        <v>-4.4722054111861802E-2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1290.0082499999999</v>
      </c>
      <c r="F25" s="46">
        <v>1579.9</v>
      </c>
      <c r="G25" s="21">
        <f t="shared" si="0"/>
        <v>0.2247208496534811</v>
      </c>
      <c r="H25" s="46">
        <v>1650.2329999999999</v>
      </c>
      <c r="I25" s="21">
        <f t="shared" si="1"/>
        <v>-4.262004213950385E-2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1368.55</v>
      </c>
      <c r="F26" s="46">
        <v>1660.1999999999998</v>
      </c>
      <c r="G26" s="21">
        <f t="shared" si="0"/>
        <v>0.21310876475101376</v>
      </c>
      <c r="H26" s="46">
        <v>1716.367</v>
      </c>
      <c r="I26" s="21">
        <f t="shared" si="1"/>
        <v>-3.2724353241468836E-2</v>
      </c>
    </row>
    <row r="27" spans="1:9" ht="16.5" x14ac:dyDescent="0.3">
      <c r="A27" s="37"/>
      <c r="B27" s="34" t="s">
        <v>13</v>
      </c>
      <c r="C27" s="15" t="s">
        <v>93</v>
      </c>
      <c r="D27" s="13" t="s">
        <v>81</v>
      </c>
      <c r="E27" s="46">
        <v>464.625</v>
      </c>
      <c r="F27" s="46">
        <v>491.56650000000002</v>
      </c>
      <c r="G27" s="21">
        <f t="shared" si="0"/>
        <v>5.7985472154963719E-2</v>
      </c>
      <c r="H27" s="46">
        <v>498.23299999999995</v>
      </c>
      <c r="I27" s="21">
        <f t="shared" si="1"/>
        <v>-1.3380285930478167E-2</v>
      </c>
    </row>
    <row r="28" spans="1:9" ht="16.5" x14ac:dyDescent="0.3">
      <c r="A28" s="37"/>
      <c r="B28" s="34" t="s">
        <v>5</v>
      </c>
      <c r="C28" s="15" t="s">
        <v>85</v>
      </c>
      <c r="D28" s="13" t="s">
        <v>161</v>
      </c>
      <c r="E28" s="46">
        <v>1798.65</v>
      </c>
      <c r="F28" s="46">
        <v>1523.15</v>
      </c>
      <c r="G28" s="21">
        <f t="shared" si="0"/>
        <v>-0.153170433380591</v>
      </c>
      <c r="H28" s="46">
        <v>1488.5</v>
      </c>
      <c r="I28" s="21">
        <f t="shared" si="1"/>
        <v>2.3278468256634256E-2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489.3485</v>
      </c>
      <c r="F29" s="46">
        <v>556.56649999999991</v>
      </c>
      <c r="G29" s="21">
        <f t="shared" si="0"/>
        <v>0.13736222753313826</v>
      </c>
      <c r="H29" s="46">
        <v>531.56700000000001</v>
      </c>
      <c r="I29" s="21">
        <f t="shared" si="1"/>
        <v>4.7029819383069112E-2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461.77</v>
      </c>
      <c r="F30" s="46">
        <v>559</v>
      </c>
      <c r="G30" s="21">
        <f t="shared" si="0"/>
        <v>0.21055936938302622</v>
      </c>
      <c r="H30" s="46">
        <v>504.03299999999996</v>
      </c>
      <c r="I30" s="21">
        <f t="shared" si="1"/>
        <v>0.10905436747197117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358.0575</v>
      </c>
      <c r="F31" s="49">
        <v>569.86664999999994</v>
      </c>
      <c r="G31" s="23">
        <f t="shared" si="0"/>
        <v>0.59155065876290802</v>
      </c>
      <c r="H31" s="49">
        <v>454.03300000000002</v>
      </c>
      <c r="I31" s="23">
        <f t="shared" si="1"/>
        <v>0.25512165415289179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17647.409777777772</v>
      </c>
      <c r="F32" s="107">
        <f>SUM(F16:F31)</f>
        <v>19120.582775000003</v>
      </c>
      <c r="G32" s="108">
        <f t="shared" ref="G32" si="2">(F32-E32)/E32</f>
        <v>8.3478143012086767E-2</v>
      </c>
      <c r="H32" s="107">
        <f>SUM(H16:H31)</f>
        <v>20111.765999999996</v>
      </c>
      <c r="I32" s="111">
        <f t="shared" ref="I32" si="3">(F32-H32)/H32</f>
        <v>-4.928374887615506E-2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2643.8375000000001</v>
      </c>
      <c r="F34" s="54">
        <v>2176.4250000000002</v>
      </c>
      <c r="G34" s="21">
        <f>(F34-E34)/E34</f>
        <v>-0.17679320306183716</v>
      </c>
      <c r="H34" s="54">
        <v>2390.9749999999999</v>
      </c>
      <c r="I34" s="21">
        <f>(F34-H34)/H34</f>
        <v>-8.9733267809157247E-2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6">
        <v>1595.125</v>
      </c>
      <c r="G35" s="21">
        <f>(F35-E35)/E35</f>
        <v>-1.8381634009933905E-3</v>
      </c>
      <c r="H35" s="46">
        <v>1676.425</v>
      </c>
      <c r="I35" s="21">
        <f>(F35-H35)/H35</f>
        <v>-4.8496055594494207E-2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1949.1</v>
      </c>
      <c r="F36" s="46">
        <v>1862.85</v>
      </c>
      <c r="G36" s="21">
        <f>(F36-E36)/E36</f>
        <v>-4.4251192858242271E-2</v>
      </c>
      <c r="H36" s="46">
        <v>1951.8420000000001</v>
      </c>
      <c r="I36" s="21">
        <f>(F36-H36)/H36</f>
        <v>-4.5593854420593563E-2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2597.0625</v>
      </c>
      <c r="F37" s="46">
        <v>2013.1888888888889</v>
      </c>
      <c r="G37" s="21">
        <f>(F37-E37)/E37</f>
        <v>-0.2248207777483642</v>
      </c>
      <c r="H37" s="46">
        <v>2082.6670000000004</v>
      </c>
      <c r="I37" s="21">
        <f>(F37-H37)/H37</f>
        <v>-3.3360163247946738E-2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1454.7667499999998</v>
      </c>
      <c r="F38" s="49">
        <v>1113.95</v>
      </c>
      <c r="G38" s="23">
        <f>(F38-E38)/E38</f>
        <v>-0.23427587274729766</v>
      </c>
      <c r="H38" s="49">
        <v>975.15000000000009</v>
      </c>
      <c r="I38" s="23">
        <f>(F38-H38)/H38</f>
        <v>0.14233707634722856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10242.829249999999</v>
      </c>
      <c r="F39" s="109">
        <f>SUM(F34:F38)</f>
        <v>8761.5388888888883</v>
      </c>
      <c r="G39" s="110">
        <f t="shared" ref="G39" si="4">(F39-E39)/E39</f>
        <v>-0.14461730494151415</v>
      </c>
      <c r="H39" s="109">
        <f>SUM(H34:H38)</f>
        <v>9077.0590000000011</v>
      </c>
      <c r="I39" s="111">
        <f t="shared" ref="I39" si="5">(F39-H39)/H39</f>
        <v>-3.4760169688344292E-2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26938.413972222221</v>
      </c>
      <c r="F41" s="46">
        <v>25939.933333333334</v>
      </c>
      <c r="G41" s="21">
        <f t="shared" ref="G41:G46" si="6">(F41-E41)/E41</f>
        <v>-3.7065309038552839E-2</v>
      </c>
      <c r="H41" s="46">
        <v>26789.933333333334</v>
      </c>
      <c r="I41" s="21">
        <f t="shared" ref="I41:I46" si="7">(F41-H41)/H41</f>
        <v>-3.172833576791282E-2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12159.166666666666</v>
      </c>
      <c r="F42" s="46">
        <v>12586.666666666666</v>
      </c>
      <c r="G42" s="21">
        <f t="shared" si="6"/>
        <v>3.5158659447604691E-2</v>
      </c>
      <c r="H42" s="46">
        <v>12883.333333333334</v>
      </c>
      <c r="I42" s="21">
        <f t="shared" si="7"/>
        <v>-2.3027166882276937E-2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10657.875</v>
      </c>
      <c r="F43" s="57">
        <v>10186</v>
      </c>
      <c r="G43" s="21">
        <f t="shared" si="6"/>
        <v>-4.427477334834571E-2</v>
      </c>
      <c r="H43" s="57">
        <v>10397.875</v>
      </c>
      <c r="I43" s="21">
        <f t="shared" si="7"/>
        <v>-2.0376759674452714E-2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5821.5499999999993</v>
      </c>
      <c r="F44" s="47">
        <v>5963.2</v>
      </c>
      <c r="G44" s="21">
        <f t="shared" si="6"/>
        <v>2.4332007798610434E-2</v>
      </c>
      <c r="H44" s="47">
        <v>6073.2</v>
      </c>
      <c r="I44" s="21">
        <f t="shared" si="7"/>
        <v>-1.8112362510702761E-2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15265.263972222223</v>
      </c>
      <c r="F45" s="47">
        <v>15090.966666666667</v>
      </c>
      <c r="G45" s="21">
        <f t="shared" si="6"/>
        <v>-1.1417903147480434E-2</v>
      </c>
      <c r="H45" s="47">
        <v>15346.522222222222</v>
      </c>
      <c r="I45" s="21">
        <f t="shared" si="7"/>
        <v>-1.665234323809877E-2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9968.5714285714294</v>
      </c>
      <c r="F46" s="50">
        <v>9966</v>
      </c>
      <c r="G46" s="31">
        <f t="shared" si="6"/>
        <v>-2.5795356835777382E-4</v>
      </c>
      <c r="H46" s="50">
        <v>9966</v>
      </c>
      <c r="I46" s="31">
        <f t="shared" si="7"/>
        <v>0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80810.841039682549</v>
      </c>
      <c r="F47" s="86">
        <f>SUM(F41:F46)</f>
        <v>79732.766666666663</v>
      </c>
      <c r="G47" s="110">
        <f t="shared" ref="G47" si="8">(F47-E47)/E47</f>
        <v>-1.3340714675726404E-2</v>
      </c>
      <c r="H47" s="109">
        <f>SUM(H41:H46)</f>
        <v>81456.863888888882</v>
      </c>
      <c r="I47" s="111">
        <f t="shared" ref="I47" si="9">(F47-H47)/H47</f>
        <v>-2.1165769708173045E-2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5468.6111111111113</v>
      </c>
      <c r="F49" s="43">
        <v>5774.4444444444443</v>
      </c>
      <c r="G49" s="21">
        <f t="shared" ref="G49:G54" si="10">(F49-E49)/E49</f>
        <v>5.5925229847107169E-2</v>
      </c>
      <c r="H49" s="43">
        <v>6118.666666666667</v>
      </c>
      <c r="I49" s="21">
        <f t="shared" ref="I49:I54" si="11">(F49-H49)/H49</f>
        <v>-5.6257717730805616E-2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26138.25</v>
      </c>
      <c r="F50" s="47">
        <v>27836</v>
      </c>
      <c r="G50" s="21">
        <f t="shared" si="10"/>
        <v>6.4952703413579713E-2</v>
      </c>
      <c r="H50" s="47">
        <v>27921</v>
      </c>
      <c r="I50" s="21">
        <f t="shared" si="11"/>
        <v>-3.0443035707890119E-3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6144.4444444444443</v>
      </c>
      <c r="F51" s="47">
        <v>6035.333333333333</v>
      </c>
      <c r="G51" s="21">
        <f t="shared" si="10"/>
        <v>-1.7757685352622093E-2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 t="shared" si="10"/>
        <v>-1.2832034688186136E-2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2199.2857142857142</v>
      </c>
      <c r="F53" s="47">
        <v>2241.6666666666665</v>
      </c>
      <c r="G53" s="21">
        <f t="shared" si="10"/>
        <v>1.9270325863375515E-2</v>
      </c>
      <c r="H53" s="47">
        <v>2241.6666666666665</v>
      </c>
      <c r="I53" s="21">
        <f t="shared" si="11"/>
        <v>0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19096.904444444444</v>
      </c>
      <c r="F54" s="50">
        <v>19190.267500000002</v>
      </c>
      <c r="G54" s="31">
        <f t="shared" si="10"/>
        <v>4.8889104423789466E-3</v>
      </c>
      <c r="H54" s="50">
        <v>18690.267500000002</v>
      </c>
      <c r="I54" s="31">
        <f t="shared" si="11"/>
        <v>2.6751891057739004E-2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78321.245714285717</v>
      </c>
      <c r="F55" s="86">
        <f>SUM(F49:F54)</f>
        <v>80104.140515873019</v>
      </c>
      <c r="G55" s="110">
        <f t="shared" ref="G55" si="12">(F55-E55)/E55</f>
        <v>2.2763871862958696E-2</v>
      </c>
      <c r="H55" s="86">
        <f>SUM(H49:H54)</f>
        <v>80033.362738095238</v>
      </c>
      <c r="I55" s="111">
        <f t="shared" ref="I55" si="13">(F55-H55)/H55</f>
        <v>8.8435341657950054E-4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4406.1111111111113</v>
      </c>
      <c r="F57" s="43">
        <v>3956.875</v>
      </c>
      <c r="G57" s="22">
        <f t="shared" ref="G57:G65" si="14">(F57-E57)/E57</f>
        <v>-0.10195750851090661</v>
      </c>
      <c r="H57" s="43">
        <v>3986.6666666666665</v>
      </c>
      <c r="I57" s="22">
        <f t="shared" ref="I57:I65" si="15">(F57-H57)/H57</f>
        <v>-7.4728260869564838E-3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3867.583333333333</v>
      </c>
      <c r="F59" s="70">
        <v>3606.1428571428573</v>
      </c>
      <c r="G59" s="21">
        <f t="shared" si="14"/>
        <v>-6.75978908940921E-2</v>
      </c>
      <c r="H59" s="70">
        <v>3606.1428571428573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2032.5</v>
      </c>
      <c r="F60" s="70">
        <v>2881.25</v>
      </c>
      <c r="G60" s="21">
        <f t="shared" si="14"/>
        <v>0.41758917589175892</v>
      </c>
      <c r="H60" s="70">
        <v>2881.25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4650</v>
      </c>
      <c r="G61" s="21">
        <f t="shared" si="14"/>
        <v>-0.15454545454545454</v>
      </c>
      <c r="H61" s="105">
        <v>4650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2026</v>
      </c>
      <c r="G62" s="29">
        <f t="shared" si="14"/>
        <v>-3.924125666864256E-2</v>
      </c>
      <c r="H62" s="73">
        <v>2026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5098.125</v>
      </c>
      <c r="F63" s="68">
        <v>4755.625</v>
      </c>
      <c r="G63" s="21">
        <f t="shared" si="14"/>
        <v>-6.7181561848718888E-2</v>
      </c>
      <c r="H63" s="68">
        <v>4755.625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4997</v>
      </c>
      <c r="F64" s="70">
        <v>4779.5</v>
      </c>
      <c r="G64" s="21">
        <f t="shared" si="14"/>
        <v>-4.3526115669401642E-2</v>
      </c>
      <c r="H64" s="70">
        <v>4779.5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20838.75</v>
      </c>
      <c r="F65" s="73">
        <v>21226.25</v>
      </c>
      <c r="G65" s="29">
        <f t="shared" si="14"/>
        <v>1.8595165257033173E-2</v>
      </c>
      <c r="H65" s="73">
        <v>21088.75</v>
      </c>
      <c r="I65" s="29">
        <f t="shared" si="15"/>
        <v>6.520064015173967E-3</v>
      </c>
    </row>
    <row r="66" spans="1:9" ht="15.75" customHeight="1" thickBot="1" x14ac:dyDescent="0.25">
      <c r="A66" s="160" t="s">
        <v>192</v>
      </c>
      <c r="B66" s="175"/>
      <c r="C66" s="175"/>
      <c r="D66" s="176"/>
      <c r="E66" s="106">
        <f>SUM(E57:E65)</f>
        <v>52598.819444444445</v>
      </c>
      <c r="F66" s="106">
        <f>SUM(F57:F65)</f>
        <v>51631.642857142855</v>
      </c>
      <c r="G66" s="108">
        <f t="shared" ref="G66" si="16">(F66-E66)/E66</f>
        <v>-1.8387800287478592E-2</v>
      </c>
      <c r="H66" s="106">
        <f>SUM(H57:H65)</f>
        <v>51523.934523809527</v>
      </c>
      <c r="I66" s="111">
        <f t="shared" ref="I66" si="17">(F66-H66)/H66</f>
        <v>2.0904524145677538E-3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3474.4345238095239</v>
      </c>
      <c r="F68" s="54">
        <v>2985</v>
      </c>
      <c r="G68" s="21">
        <f t="shared" ref="G68:G73" si="18">(F68-E68)/E68</f>
        <v>-0.14086739020566896</v>
      </c>
      <c r="H68" s="54">
        <v>3156.6666666666665</v>
      </c>
      <c r="I68" s="21">
        <f t="shared" ref="I68:I73" si="19">(F68-H68)/H68</f>
        <v>-5.4382259767687388E-2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 t="shared" si="18"/>
        <v>-1.1791873639030538E-2</v>
      </c>
      <c r="H69" s="46">
        <v>46491.857142857145</v>
      </c>
      <c r="I69" s="21">
        <f t="shared" si="19"/>
        <v>0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6465.208333333333</v>
      </c>
      <c r="F70" s="46">
        <v>6305.5555555555557</v>
      </c>
      <c r="G70" s="21">
        <f t="shared" si="18"/>
        <v>-2.4694142794229736E-2</v>
      </c>
      <c r="H70" s="46">
        <v>6249.4444444444443</v>
      </c>
      <c r="I70" s="21">
        <f t="shared" si="19"/>
        <v>8.9785758734110023E-3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3869.8055555555557</v>
      </c>
      <c r="F71" s="46">
        <v>3718.3333333333335</v>
      </c>
      <c r="G71" s="21">
        <f t="shared" si="18"/>
        <v>-3.9142075757466983E-2</v>
      </c>
      <c r="H71" s="46">
        <v>3654.4444444444443</v>
      </c>
      <c r="I71" s="21">
        <f t="shared" si="19"/>
        <v>1.7482517482517553E-2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7501.333333333333</v>
      </c>
      <c r="F72" s="46">
        <v>7769.5</v>
      </c>
      <c r="G72" s="21">
        <f t="shared" si="18"/>
        <v>3.5749200142196985E-2</v>
      </c>
      <c r="H72" s="46">
        <v>7619</v>
      </c>
      <c r="I72" s="21">
        <f t="shared" si="19"/>
        <v>1.9753248457802863E-2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12894.6875</v>
      </c>
      <c r="F73" s="58">
        <v>11000</v>
      </c>
      <c r="G73" s="31">
        <f t="shared" si="18"/>
        <v>-0.14693551123282358</v>
      </c>
      <c r="H73" s="58">
        <v>10781.25</v>
      </c>
      <c r="I73" s="31">
        <f t="shared" si="19"/>
        <v>2.0289855072463767E-2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81252.094246031746</v>
      </c>
      <c r="F74" s="86">
        <f>SUM(F68:F73)</f>
        <v>78270.246031746035</v>
      </c>
      <c r="G74" s="110">
        <f t="shared" ref="G74" si="20">(F74-E74)/E74</f>
        <v>-3.6698724407726147E-2</v>
      </c>
      <c r="H74" s="86">
        <f>SUM(H68:H73)</f>
        <v>77952.662698412692</v>
      </c>
      <c r="I74" s="111">
        <f t="shared" ref="I74" si="21">(F74-H74)/H74</f>
        <v>4.0740536928421025E-3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1693.5222222222224</v>
      </c>
      <c r="F76" s="43">
        <v>1610.5555555555557</v>
      </c>
      <c r="G76" s="21">
        <f>(F76-E76)/E76</f>
        <v>-4.8990598161622406E-2</v>
      </c>
      <c r="H76" s="43">
        <v>1632.7777777777778</v>
      </c>
      <c r="I76" s="21">
        <f>(F76-H76)/H76</f>
        <v>-1.3610071452875096E-2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3755.625</v>
      </c>
      <c r="G77" s="21">
        <f>(F77-E77)/E77</f>
        <v>8.0049922164366887E-3</v>
      </c>
      <c r="H77" s="47">
        <v>3755.625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2747.2222222222222</v>
      </c>
      <c r="F78" s="47">
        <v>2740.375</v>
      </c>
      <c r="G78" s="21">
        <f>(F78-E78)/E78</f>
        <v>-2.4924165824064528E-3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1320</v>
      </c>
      <c r="F79" s="47">
        <v>1328.5714285714287</v>
      </c>
      <c r="G79" s="21">
        <f>(F79-E79)/E79</f>
        <v>6.4935064935065677E-3</v>
      </c>
      <c r="H79" s="47">
        <v>1311.875</v>
      </c>
      <c r="I79" s="21">
        <f>(F79-H79)/H79</f>
        <v>1.2727148982508752E-2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2076.875</v>
      </c>
      <c r="F80" s="50">
        <v>2500.625</v>
      </c>
      <c r="G80" s="21">
        <f>(F80-E80)/E80</f>
        <v>0.20403250075233223</v>
      </c>
      <c r="H80" s="50">
        <v>2262.875</v>
      </c>
      <c r="I80" s="21">
        <f>(F80-H80)/H80</f>
        <v>0.10506545876374082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11563.419444444446</v>
      </c>
      <c r="F81" s="86">
        <f>SUM(F76:F80)</f>
        <v>11935.751984126984</v>
      </c>
      <c r="G81" s="110">
        <f t="shared" ref="G81" si="22">(F81-E81)/E81</f>
        <v>3.2199172698991106E-2</v>
      </c>
      <c r="H81" s="86">
        <f>SUM(H76:H80)</f>
        <v>11703.527777777777</v>
      </c>
      <c r="I81" s="111">
        <f t="shared" ref="I81" si="23">(F81-H81)/H81</f>
        <v>1.9842239943254153E-2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824.77777777777783</v>
      </c>
      <c r="F84" s="47">
        <v>907.875</v>
      </c>
      <c r="G84" s="21">
        <f t="shared" si="24"/>
        <v>0.10075104405226991</v>
      </c>
      <c r="H84" s="47">
        <v>907.875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1504.9</v>
      </c>
      <c r="F85" s="47">
        <v>1501.8</v>
      </c>
      <c r="G85" s="21">
        <f t="shared" si="24"/>
        <v>-2.0599375373779893E-3</v>
      </c>
      <c r="H85" s="47">
        <v>1501.8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1962.675</v>
      </c>
      <c r="F86" s="47">
        <v>1940.3</v>
      </c>
      <c r="G86" s="21">
        <f t="shared" si="24"/>
        <v>-1.1400257301896647E-2</v>
      </c>
      <c r="H86" s="47">
        <v>1940.3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3996</v>
      </c>
      <c r="F87" s="61">
        <v>3939.3</v>
      </c>
      <c r="G87" s="21">
        <f t="shared" si="24"/>
        <v>-1.4189189189189143E-2</v>
      </c>
      <c r="H87" s="61">
        <v>3939.3</v>
      </c>
      <c r="I87" s="21">
        <f t="shared" si="25"/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1369.2111111111112</v>
      </c>
      <c r="F88" s="146">
        <v>1190.5555555555557</v>
      </c>
      <c r="G88" s="21">
        <f t="shared" si="24"/>
        <v>-0.13048064984703275</v>
      </c>
      <c r="H88" s="146">
        <v>1185</v>
      </c>
      <c r="I88" s="21">
        <f t="shared" si="25"/>
        <v>4.6882325363338875E-3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8303.3333333333339</v>
      </c>
      <c r="F89" s="50">
        <v>8899.3333333333339</v>
      </c>
      <c r="G89" s="23">
        <f t="shared" si="24"/>
        <v>7.1778402248093134E-2</v>
      </c>
      <c r="H89" s="50">
        <v>8473.25</v>
      </c>
      <c r="I89" s="23">
        <f t="shared" si="25"/>
        <v>5.0285703045860081E-2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19427.325793650794</v>
      </c>
      <c r="F90" s="86">
        <f>SUM(F83:F89)</f>
        <v>19835.830555555556</v>
      </c>
      <c r="G90" s="120">
        <f t="shared" ref="G90:G91" si="26">(F90-E90)/E90</f>
        <v>2.1027328529090127E-2</v>
      </c>
      <c r="H90" s="86">
        <f>SUM(H83:H89)</f>
        <v>19404.191666666666</v>
      </c>
      <c r="I90" s="111">
        <f t="shared" ref="I90:I91" si="27">(F90-H90)/H90</f>
        <v>2.2244620971786106E-2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351863.98471031751</v>
      </c>
      <c r="F91" s="106">
        <f>SUM(F32,F39,F47,F55,F66,F74,F81,F90)</f>
        <v>349392.500275</v>
      </c>
      <c r="G91" s="108">
        <f t="shared" si="26"/>
        <v>-7.0239767146166926E-3</v>
      </c>
      <c r="H91" s="106">
        <f>SUM(H32,H39,H47,H55,H66,H74,H81,H90)</f>
        <v>351263.36829365074</v>
      </c>
      <c r="I91" s="121">
        <f t="shared" si="27"/>
        <v>-5.3261119362914156E-3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F38" sqref="F3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2000</v>
      </c>
      <c r="F16" s="135">
        <v>1125</v>
      </c>
      <c r="G16" s="135">
        <v>2000</v>
      </c>
      <c r="H16" s="136">
        <v>1500</v>
      </c>
      <c r="I16" s="83">
        <v>1625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2000</v>
      </c>
      <c r="F17" s="93">
        <v>1750</v>
      </c>
      <c r="G17" s="93">
        <v>1375</v>
      </c>
      <c r="H17" s="32">
        <v>1333</v>
      </c>
      <c r="I17" s="83">
        <v>1591.6</v>
      </c>
    </row>
    <row r="18" spans="1:9" ht="16.5" x14ac:dyDescent="0.3">
      <c r="A18" s="92"/>
      <c r="B18" s="141" t="s">
        <v>6</v>
      </c>
      <c r="C18" s="15" t="s">
        <v>165</v>
      </c>
      <c r="D18" s="93">
        <v>1750</v>
      </c>
      <c r="E18" s="93">
        <v>2000</v>
      </c>
      <c r="F18" s="93">
        <v>1000</v>
      </c>
      <c r="G18" s="93">
        <v>1750</v>
      </c>
      <c r="H18" s="32">
        <v>1583</v>
      </c>
      <c r="I18" s="83">
        <v>1616.6</v>
      </c>
    </row>
    <row r="19" spans="1:9" ht="16.5" x14ac:dyDescent="0.3">
      <c r="A19" s="92"/>
      <c r="B19" s="141" t="s">
        <v>7</v>
      </c>
      <c r="C19" s="15" t="s">
        <v>166</v>
      </c>
      <c r="D19" s="93">
        <v>1375</v>
      </c>
      <c r="E19" s="93">
        <v>750</v>
      </c>
      <c r="F19" s="93">
        <v>750</v>
      </c>
      <c r="G19" s="93">
        <v>1250</v>
      </c>
      <c r="H19" s="32">
        <v>1375</v>
      </c>
      <c r="I19" s="83">
        <v>1100</v>
      </c>
    </row>
    <row r="20" spans="1:9" ht="16.5" x14ac:dyDescent="0.3">
      <c r="A20" s="92"/>
      <c r="B20" s="141" t="s">
        <v>8</v>
      </c>
      <c r="C20" s="15" t="s">
        <v>167</v>
      </c>
      <c r="D20" s="93">
        <v>2800</v>
      </c>
      <c r="E20" s="93">
        <v>3500</v>
      </c>
      <c r="F20" s="93"/>
      <c r="G20" s="93">
        <v>2250</v>
      </c>
      <c r="H20" s="32">
        <v>2000</v>
      </c>
      <c r="I20" s="83">
        <v>2637.5</v>
      </c>
    </row>
    <row r="21" spans="1:9" ht="16.5" x14ac:dyDescent="0.3">
      <c r="A21" s="92"/>
      <c r="B21" s="141" t="s">
        <v>9</v>
      </c>
      <c r="C21" s="15" t="s">
        <v>168</v>
      </c>
      <c r="D21" s="93">
        <v>1437.5</v>
      </c>
      <c r="E21" s="93">
        <v>1750</v>
      </c>
      <c r="F21" s="93">
        <v>1125</v>
      </c>
      <c r="G21" s="93">
        <v>1750</v>
      </c>
      <c r="H21" s="32">
        <v>1500</v>
      </c>
      <c r="I21" s="83">
        <v>1512.5</v>
      </c>
    </row>
    <row r="22" spans="1:9" ht="16.5" x14ac:dyDescent="0.3">
      <c r="A22" s="92"/>
      <c r="B22" s="141" t="s">
        <v>10</v>
      </c>
      <c r="C22" s="15" t="s">
        <v>169</v>
      </c>
      <c r="D22" s="93">
        <v>1200</v>
      </c>
      <c r="E22" s="93">
        <v>1250</v>
      </c>
      <c r="F22" s="93">
        <v>750</v>
      </c>
      <c r="G22" s="93">
        <v>1125</v>
      </c>
      <c r="H22" s="32">
        <v>1250</v>
      </c>
      <c r="I22" s="83">
        <v>1115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750</v>
      </c>
      <c r="F23" s="93">
        <v>416.66650000000004</v>
      </c>
      <c r="G23" s="93">
        <v>625</v>
      </c>
      <c r="H23" s="32">
        <v>583</v>
      </c>
      <c r="I23" s="83">
        <v>574.93330000000003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416.66499999999996</v>
      </c>
      <c r="G24" s="93">
        <v>500</v>
      </c>
      <c r="H24" s="32">
        <v>500</v>
      </c>
      <c r="I24" s="83">
        <v>479.16624999999999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500</v>
      </c>
      <c r="F25" s="93">
        <v>416.66499999999996</v>
      </c>
      <c r="G25" s="93">
        <v>500</v>
      </c>
      <c r="H25" s="32">
        <v>500</v>
      </c>
      <c r="I25" s="83">
        <v>483.33299999999997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416.66499999999996</v>
      </c>
      <c r="G26" s="93">
        <v>500</v>
      </c>
      <c r="H26" s="32">
        <v>500</v>
      </c>
      <c r="I26" s="83">
        <v>483.33299999999997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1500</v>
      </c>
      <c r="F27" s="93">
        <v>1000</v>
      </c>
      <c r="G27" s="93">
        <v>1250</v>
      </c>
      <c r="H27" s="32">
        <v>1500</v>
      </c>
      <c r="I27" s="83">
        <v>1300</v>
      </c>
    </row>
    <row r="28" spans="1:9" ht="16.5" x14ac:dyDescent="0.3">
      <c r="A28" s="92"/>
      <c r="B28" s="141" t="s">
        <v>16</v>
      </c>
      <c r="C28" s="15" t="s">
        <v>175</v>
      </c>
      <c r="D28" s="93">
        <v>625</v>
      </c>
      <c r="E28" s="93">
        <v>500</v>
      </c>
      <c r="F28" s="93">
        <v>625</v>
      </c>
      <c r="G28" s="93">
        <v>500</v>
      </c>
      <c r="H28" s="32">
        <v>666</v>
      </c>
      <c r="I28" s="83">
        <v>583.20000000000005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1375</v>
      </c>
      <c r="G29" s="93">
        <v>1375</v>
      </c>
      <c r="H29" s="32">
        <v>1166</v>
      </c>
      <c r="I29" s="83">
        <v>1354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1000</v>
      </c>
      <c r="I30" s="83">
        <v>1125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1312.5</v>
      </c>
      <c r="E31" s="49">
        <v>1500</v>
      </c>
      <c r="F31" s="49">
        <v>1450</v>
      </c>
      <c r="G31" s="49">
        <v>1125</v>
      </c>
      <c r="H31" s="134">
        <v>1166</v>
      </c>
      <c r="I31" s="85">
        <v>1310.7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1750</v>
      </c>
      <c r="E33" s="135">
        <v>3000</v>
      </c>
      <c r="F33" s="135">
        <v>1750</v>
      </c>
      <c r="G33" s="135">
        <v>2500</v>
      </c>
      <c r="H33" s="136">
        <v>1833</v>
      </c>
      <c r="I33" s="83">
        <v>2166.6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93">
        <v>3000</v>
      </c>
      <c r="F34" s="93">
        <v>1750</v>
      </c>
      <c r="G34" s="93">
        <v>2500</v>
      </c>
      <c r="H34" s="32">
        <v>1833</v>
      </c>
      <c r="I34" s="83">
        <v>2166.6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2000</v>
      </c>
      <c r="F35" s="93">
        <v>1125</v>
      </c>
      <c r="G35" s="93">
        <v>1750</v>
      </c>
      <c r="H35" s="32">
        <v>1916</v>
      </c>
      <c r="I35" s="83">
        <v>1758.2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1500</v>
      </c>
      <c r="G36" s="93">
        <v>2250</v>
      </c>
      <c r="H36" s="32">
        <v>1416</v>
      </c>
      <c r="I36" s="83">
        <v>1666.5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875</v>
      </c>
      <c r="E37" s="137">
        <v>1000</v>
      </c>
      <c r="F37" s="137">
        <v>1750</v>
      </c>
      <c r="G37" s="137">
        <v>1250</v>
      </c>
      <c r="H37" s="138">
        <v>916</v>
      </c>
      <c r="I37" s="83">
        <v>1158.2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20000</v>
      </c>
      <c r="E39" s="42">
        <v>27000</v>
      </c>
      <c r="F39" s="42">
        <v>26500</v>
      </c>
      <c r="G39" s="42">
        <v>20000</v>
      </c>
      <c r="H39" s="136">
        <v>24666</v>
      </c>
      <c r="I39" s="84">
        <v>23633.200000000001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12750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15216.6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06-05-2019</vt:lpstr>
      <vt:lpstr>By Order</vt:lpstr>
      <vt:lpstr>All Stores</vt:lpstr>
      <vt:lpstr>'06-05-2019'!Print_Titles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2019-05-10T07:05:11Z</cp:lastPrinted>
  <dcterms:created xsi:type="dcterms:W3CDTF">2010-10-20T06:23:14Z</dcterms:created>
  <dcterms:modified xsi:type="dcterms:W3CDTF">2019-05-10T07:33:57Z</dcterms:modified>
</cp:coreProperties>
</file>