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3-05-2019" sheetId="9" r:id="rId4"/>
    <sheet name="By Order" sheetId="11" r:id="rId5"/>
    <sheet name="All Stores" sheetId="12" r:id="rId6"/>
  </sheets>
  <definedNames>
    <definedName name="_xlnm.Print_Titles" localSheetId="3">'13-05-2019'!$12:$14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3" i="11"/>
  <c r="G83" i="11"/>
  <c r="I88" i="11"/>
  <c r="G88" i="11"/>
  <c r="I87" i="11"/>
  <c r="G87" i="11"/>
  <c r="I86" i="11"/>
  <c r="G86" i="11"/>
  <c r="I84" i="11"/>
  <c r="G84" i="11"/>
  <c r="I85" i="11"/>
  <c r="G85" i="11"/>
  <c r="I80" i="11"/>
  <c r="G80" i="11"/>
  <c r="I79" i="11"/>
  <c r="G79" i="11"/>
  <c r="I76" i="11"/>
  <c r="G76" i="11"/>
  <c r="I78" i="11"/>
  <c r="G78" i="11"/>
  <c r="I77" i="11"/>
  <c r="G77" i="11"/>
  <c r="I73" i="11"/>
  <c r="G73" i="11"/>
  <c r="I68" i="11"/>
  <c r="G68" i="11"/>
  <c r="I70" i="11"/>
  <c r="G70" i="11"/>
  <c r="I69" i="11"/>
  <c r="G69" i="11"/>
  <c r="I72" i="11"/>
  <c r="G72" i="11"/>
  <c r="I71" i="11"/>
  <c r="G71" i="11"/>
  <c r="I57" i="11"/>
  <c r="G57" i="11"/>
  <c r="I64" i="11"/>
  <c r="G64" i="11"/>
  <c r="I63" i="11"/>
  <c r="G63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3" i="11"/>
  <c r="G53" i="11"/>
  <c r="I52" i="11"/>
  <c r="G52" i="11"/>
  <c r="I54" i="11"/>
  <c r="G54" i="11"/>
  <c r="I51" i="11"/>
  <c r="G51" i="11"/>
  <c r="I50" i="11"/>
  <c r="G50" i="11"/>
  <c r="I49" i="11"/>
  <c r="G49" i="11"/>
  <c r="I46" i="11"/>
  <c r="G46" i="11"/>
  <c r="I41" i="11"/>
  <c r="G41" i="11"/>
  <c r="I44" i="11"/>
  <c r="G44" i="11"/>
  <c r="I43" i="11"/>
  <c r="G43" i="11"/>
  <c r="I42" i="11"/>
  <c r="G42" i="11"/>
  <c r="I45" i="11"/>
  <c r="G45" i="11"/>
  <c r="I35" i="11"/>
  <c r="G35" i="11"/>
  <c r="I34" i="11"/>
  <c r="G34" i="11"/>
  <c r="I37" i="11"/>
  <c r="G37" i="11"/>
  <c r="I38" i="11"/>
  <c r="G38" i="11"/>
  <c r="I36" i="11"/>
  <c r="G36" i="11"/>
  <c r="I17" i="11"/>
  <c r="G17" i="11"/>
  <c r="I26" i="11"/>
  <c r="G26" i="11"/>
  <c r="I24" i="11"/>
  <c r="G24" i="11"/>
  <c r="I19" i="11"/>
  <c r="G19" i="11"/>
  <c r="I25" i="11"/>
  <c r="G25" i="11"/>
  <c r="I28" i="11"/>
  <c r="G28" i="11"/>
  <c r="I29" i="11"/>
  <c r="G29" i="11"/>
  <c r="I30" i="11"/>
  <c r="G30" i="11"/>
  <c r="I16" i="11"/>
  <c r="G16" i="11"/>
  <c r="I31" i="11"/>
  <c r="G31" i="11"/>
  <c r="I23" i="11"/>
  <c r="G23" i="11"/>
  <c r="I18" i="11"/>
  <c r="G18" i="11"/>
  <c r="I21" i="11"/>
  <c r="G21" i="11"/>
  <c r="I22" i="11"/>
  <c r="G22" i="11"/>
  <c r="I27" i="11"/>
  <c r="G27" i="11"/>
  <c r="I20" i="11"/>
  <c r="G20" i="11"/>
  <c r="D40" i="8" l="1"/>
  <c r="E40" i="8" l="1"/>
  <c r="I19" i="5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<sst xmlns="http://schemas.openxmlformats.org/spreadsheetml/2006/main" count="848" uniqueCount="226">
  <si>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</si>
  <si>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</si>
  <si>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</si>
  <si>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</si>
  <si>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</si>
  <si>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</si>
  <si>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</si>
  <si>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</si>
  <si>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</si>
  <si>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</si>
  <si>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</si>
  <si>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</si>
  <si>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</si>
  <si>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</si>
  <si>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</si>
  <si>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</si>
  <si>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</si>
  <si>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</si>
  <si>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</si>
  <si>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</si>
  <si>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</si>
  <si>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</si>
  <si>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</si>
  <si>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</si>
  <si>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</si>
  <si>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</si>
  <si>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</si>
  <si>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</si>
  <si>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</si>
  <si>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</si>
  <si>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</si>
  <si>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</si>
  <si>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</si>
  <si>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</si>
  <si>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</si>
  <si>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</si>
  <si>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</si>
  <si>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</si>
  <si>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</si>
  <si>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</si>
  <si>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</si>
  <si>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</si>
  <si>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</si>
  <si>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</si>
  <si>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</si>
  <si>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</si>
  <si>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</si>
  <si>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</si>
  <si>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</si>
  <si>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</si>
  <si>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</si>
  <si>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</si>
  <si>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</si>
  <si>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</si>
  <si>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</si>
  <si>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</si>
  <si>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</si>
  <si>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</si>
  <si>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</si>
  <si>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</si>
  <si>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</si>
  <si>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</si>
  <si>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</si>
  <si>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</si>
  <si>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</si>
  <si>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</si>
  <si>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</si>
  <si>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</si>
  <si>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</si>
  <si>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</si>
  <si>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</si>
  <si>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</si>
  <si>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</si>
  <si>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</si>
  <si>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</si>
  <si>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</si>
  <si>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</si>
  <si>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</si>
  <si>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</si>
  <si>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</si>
  <si>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</si>
  <si>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</si>
  <si>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</si>
  <si>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</si>
  <si>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</si>
  <si>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</si>
  <si>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</si>
  <si>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</si>
  <si>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</si>
  <si>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</si>
  <si>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</si>
  <si>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</si>
  <si>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</si>
  <si>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</si>
  <si>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</si>
  <si>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</si>
  <si>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</si>
  <si>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</si>
  <si>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</si>
  <si>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</si>
  <si>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</si>
  <si>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</si>
  <si>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</si>
  <si>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</si>
  <si>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</si>
  <si>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</si>
  <si>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</si>
  <si>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</si>
  <si>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</si>
  <si>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</si>
  <si>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</si>
  <si>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</si>
  <si>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</si>
  <si>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</si>
  <si>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</si>
  <si>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</si>
  <si>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</si>
  <si>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</si>
  <si>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</si>
  <si>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</si>
  <si>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</si>
  <si>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</si>
  <si>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</si>
  <si>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</si>
  <si>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</si>
  <si>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</si>
  <si>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</si>
  <si>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</si>
  <si>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</si>
  <si>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</si>
  <si>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</si>
  <si>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</si>
  <si>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</si>
  <si>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</si>
  <si>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</si>
  <si>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</si>
  <si>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</si>
  <si>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</si>
  <si>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</si>
  <si>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</si>
  <si>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</si>
  <si>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</si>
  <si>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</si>
  <si>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</si>
  <si>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</si>
  <si>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</si>
  <si>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</si>
  <si>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</si>
  <si>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</si>
  <si>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</si>
  <si>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</si>
  <si>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</si>
  <si>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</si>
  <si>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</si>
  <si>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</si>
  <si>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</si>
  <si>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</si>
  <si>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</si>
  <si>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</si>
  <si>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</si>
  <si>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</si>
  <si>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</si>
  <si>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</si>
  <si>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</si>
  <si>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</si>
  <si>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</si>
  <si>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</si>
  <si>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</si>
  <si>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</si>
  <si>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</si>
  <si>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</si>
  <si>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</si>
  <si>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</si>
  <si>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</si>
  <si>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</si>
  <si>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</si>
  <si>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</si>
  <si>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</si>
  <si>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</si>
  <si>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</si>
  <si>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</si>
  <si>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</si>
  <si>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</si>
  <si>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</si>
  <si>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</si>
  <si>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</si>
  <si>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</si>
  <si>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</si>
  <si>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</si>
  <si>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</si>
  <si>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</si>
  <si>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</si>
  <si>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</si>
  <si>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</si>
  <si>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</si>
  <si>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</si>
  <si>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</si>
  <si>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</si>
  <si>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</si>
  <si>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</si>
  <si>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</si>
  <si>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</si>
  <si>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</si>
  <si>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</si>
  <si>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</si>
  <si>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</si>
  <si>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</si>
  <si>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</si>
  <si>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</si>
  <si>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</si>
  <si>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</si>
  <si>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</si>
  <si>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</si>
  <si>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</si>
  <si>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</si>
  <si>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</si>
  <si>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</si>
  <si>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06-05-2019 (ل.ل.)</t>
  </si>
  <si>
    <t>معدل أسعار المحلات والملاحم في 06-05-2019 (ل.ل.)</t>
  </si>
  <si>
    <t>المعدل العام للأسعار في 06-05-2019  (ل.ل.)</t>
  </si>
  <si>
    <t>معدل الأسعار في أيار 2018 (ل.ل.)</t>
  </si>
  <si>
    <t>معدل أسعار  السوبرماركات في 13-05-2019 (ل.ل.)</t>
  </si>
  <si>
    <t xml:space="preserve"> التاريخ 13 أيار 2019</t>
  </si>
  <si>
    <t>معدل أسعار المحلات والملاحم في 13-05-2019 (ل.ل.)</t>
  </si>
  <si>
    <t>المعدل العام للأسعار في13-05-2019  (ل.ل.)</t>
  </si>
  <si>
    <t>المعدل العام للأسعار في 13-05-2019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</si>
</sst>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220</v>
      </c>
      <c r="F12" s="149" t="s">
        <v>221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1290.0082499999999</v>
      </c>
      <c r="F15" s="43">
        <v>1583.8</v>
      </c>
      <c r="G15" s="45">
        <f t="shared" ref="G15:G30" si="0">(F15-E15)/E15</f>
        <v>0.22774408613278257</v>
      </c>
      <c r="H15" s="43">
        <v>1534.8</v>
      </c>
      <c r="I15" s="45">
        <f>(F15-H15)/H15</f>
        <v>3.1925983841542875E-2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1798.65</v>
      </c>
      <c r="F16" s="47">
        <v>1534.8</v>
      </c>
      <c r="G16" s="48">
        <f t="shared" si="0"/>
        <v>-0.14669335334834466</v>
      </c>
      <c r="H16" s="47">
        <v>1454.7</v>
      </c>
      <c r="I16" s="44">
        <f t="shared" ref="I16:I30" si="1">(F16-H16)/H16</f>
        <v>5.5062899566920953E-2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1368.55</v>
      </c>
      <c r="F17" s="47">
        <v>1723.8</v>
      </c>
      <c r="G17" s="48">
        <f t="shared" si="0"/>
        <v>0.25958130868437396</v>
      </c>
      <c r="H17" s="47">
        <v>1703.8</v>
      </c>
      <c r="I17" s="44">
        <f>(F17-H17)/H17</f>
        <v>1.1738466956215518E-2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819.42075</v>
      </c>
      <c r="F18" s="47">
        <v>1133.8</v>
      </c>
      <c r="G18" s="48">
        <f t="shared" si="0"/>
        <v>0.38366034787378761</v>
      </c>
      <c r="H18" s="47">
        <v>1068.8</v>
      </c>
      <c r="I18" s="44">
        <f t="shared" si="1"/>
        <v>6.0815868263473058E-2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2868.3403611111112</v>
      </c>
      <c r="F19" s="47">
        <v>2658.8</v>
      </c>
      <c r="G19" s="48">
        <f>(F19-E19)/E19</f>
        <v>-7.305282314193047E-2</v>
      </c>
      <c r="H19" s="47">
        <v>2823.8</v>
      </c>
      <c r="I19" s="44">
        <f>(F19-H19)/H19</f>
        <v>-5.8431900276223525E-2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1383.4874999999997</v>
      </c>
      <c r="F20" s="47">
        <v>1408.8</v>
      </c>
      <c r="G20" s="48">
        <f t="shared" si="0"/>
        <v>1.8296153741902427E-2</v>
      </c>
      <c r="H20" s="47">
        <v>1298.8</v>
      </c>
      <c r="I20" s="44">
        <f t="shared" si="1"/>
        <v>8.4693563289190019E-2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1391.7750000000001</v>
      </c>
      <c r="F21" s="47">
        <v>1369.8</v>
      </c>
      <c r="G21" s="48">
        <f t="shared" si="0"/>
        <v>-1.5789190063049081E-2</v>
      </c>
      <c r="H21" s="47">
        <v>1359.8</v>
      </c>
      <c r="I21" s="44">
        <f t="shared" si="1"/>
        <v>7.3540226503897637E-3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358.0575</v>
      </c>
      <c r="F22" s="47">
        <v>399.8</v>
      </c>
      <c r="G22" s="48">
        <f t="shared" si="0"/>
        <v>0.11658043749956364</v>
      </c>
      <c r="H22" s="47">
        <v>564.79999999999995</v>
      </c>
      <c r="I22" s="44">
        <f t="shared" si="1"/>
        <v>-0.29213881019830018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460.68124999999998</v>
      </c>
      <c r="F23" s="47">
        <v>499.8</v>
      </c>
      <c r="G23" s="48">
        <f t="shared" si="0"/>
        <v>8.4915003595219113E-2</v>
      </c>
      <c r="H23" s="47">
        <v>499.8</v>
      </c>
      <c r="I23" s="44">
        <f t="shared" si="1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464.625</v>
      </c>
      <c r="F24" s="47">
        <v>514.79999999999995</v>
      </c>
      <c r="G24" s="48">
        <f t="shared" si="0"/>
        <v>0.10799031476997568</v>
      </c>
      <c r="H24" s="47">
        <v>499.8</v>
      </c>
      <c r="I24" s="44">
        <f t="shared" si="1"/>
        <v>3.0012004801920653E-2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489.3485</v>
      </c>
      <c r="F25" s="47">
        <v>629.79999999999995</v>
      </c>
      <c r="G25" s="48">
        <f t="shared" si="0"/>
        <v>0.28701733018492948</v>
      </c>
      <c r="H25" s="47">
        <v>629.79999999999995</v>
      </c>
      <c r="I25" s="44">
        <f t="shared" si="1"/>
        <v>0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1154.17075</v>
      </c>
      <c r="F26" s="47">
        <v>1289.8</v>
      </c>
      <c r="G26" s="48">
        <f t="shared" si="0"/>
        <v>0.11751229183376892</v>
      </c>
      <c r="H26" s="47">
        <v>1389.8</v>
      </c>
      <c r="I26" s="44">
        <f t="shared" si="1"/>
        <v>-7.1952798963879697E-2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461.77</v>
      </c>
      <c r="F27" s="47">
        <v>519.79999999999995</v>
      </c>
      <c r="G27" s="48">
        <f t="shared" si="0"/>
        <v>0.12566862290750802</v>
      </c>
      <c r="H27" s="47">
        <v>534.79999999999995</v>
      </c>
      <c r="I27" s="44">
        <f t="shared" si="1"/>
        <v>-2.8047868362004489E-2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1037.4625000000001</v>
      </c>
      <c r="F28" s="47">
        <v>1234.2</v>
      </c>
      <c r="G28" s="48">
        <f t="shared" si="0"/>
        <v>0.18963336024193639</v>
      </c>
      <c r="H28" s="47">
        <v>1269.3</v>
      </c>
      <c r="I28" s="44">
        <f t="shared" si="1"/>
        <v>-2.7653037107066816E-2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1427.5229166666668</v>
      </c>
      <c r="F29" s="47">
        <v>1578</v>
      </c>
      <c r="G29" s="48">
        <f t="shared" si="0"/>
        <v>0.10541132585437177</v>
      </c>
      <c r="H29" s="47">
        <v>1522.9</v>
      </c>
      <c r="I29" s="44">
        <f t="shared" si="1"/>
        <v>3.6180970516777142E-2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873.53949999999998</v>
      </c>
      <c r="F30" s="50">
        <v>1098.7</v>
      </c>
      <c r="G30" s="51">
        <f t="shared" si="0"/>
        <v>0.25775651816546369</v>
      </c>
      <c r="H30" s="50">
        <v>1193.8</v>
      </c>
      <c r="I30" s="56">
        <f t="shared" si="1"/>
        <v>-7.9661584855084525E-2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2643.8375000000001</v>
      </c>
      <c r="F32" s="43">
        <v>2280</v>
      </c>
      <c r="G32" s="45">
        <f>(F32-E32)/E32</f>
        <v>-0.13761719470277584</v>
      </c>
      <c r="H32" s="43">
        <v>2186.25</v>
      </c>
      <c r="I32" s="44">
        <f>(F32-H32)/H32</f>
        <v>4.2881646655231559E-2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2597.0625</v>
      </c>
      <c r="F33" s="47">
        <v>1948.8</v>
      </c>
      <c r="G33" s="48">
        <f>(F33-E33)/E33</f>
        <v>-0.24961374629990615</v>
      </c>
      <c r="H33" s="47">
        <v>1859.7777777777778</v>
      </c>
      <c r="I33" s="44">
        <f>(F33-H33)/H33</f>
        <v>4.7867128689210128E-2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1949.1</v>
      </c>
      <c r="F34" s="47">
        <v>2086.25</v>
      </c>
      <c r="G34" s="48">
        <f>(F34-E34)/E34</f>
        <v>7.0365809860961526E-2</v>
      </c>
      <c r="H34" s="47">
        <v>1967.5</v>
      </c>
      <c r="I34" s="44">
        <f>(F34-H34)/H34</f>
        <v>6.0355781448538752E-2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47">
        <v>1483.3333333333333</v>
      </c>
      <c r="G35" s="48">
        <f>(F35-E35)/E35</f>
        <v>-7.1792665597663882E-2</v>
      </c>
      <c r="H35" s="47">
        <v>1523.75</v>
      </c>
      <c r="I35" s="44">
        <f>(F35-H35)/H35</f>
        <v>-2.6524473612250528E-2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1454.7667499999998</v>
      </c>
      <c r="F36" s="50">
        <v>993.8</v>
      </c>
      <c r="G36" s="51">
        <f>(F36-E36)/E36</f>
        <v>-0.31686643236793793</v>
      </c>
      <c r="H36" s="50">
        <v>1069.7</v>
      </c>
      <c r="I36" s="56">
        <f>(F36-H36)/H36</f>
        <v>-7.095447321678984E-2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26938.413972222221</v>
      </c>
      <c r="F38" s="43">
        <v>28246.666666666668</v>
      </c>
      <c r="G38" s="45">
        <f t="shared" ref="G38:G43" si="2">(F38-E38)/E38</f>
        <v>4.856457755061093E-2</v>
      </c>
      <c r="H38" s="43">
        <v>28246.666666666668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15265.263972222223</v>
      </c>
      <c r="F39" s="57">
        <v>14626.444444444445</v>
      </c>
      <c r="G39" s="48">
        <f t="shared" si="2"/>
        <v>-4.1847918839806493E-2</v>
      </c>
      <c r="H39" s="57">
        <v>14965.333333333334</v>
      </c>
      <c r="I39" s="44">
        <f>(F39-H39)/H39</f>
        <v>-2.264492753623187E-2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10657.875</v>
      </c>
      <c r="F40" s="57">
        <v>10329.75</v>
      </c>
      <c r="G40" s="48">
        <f t="shared" si="2"/>
        <v>-3.0787094050174168E-2</v>
      </c>
      <c r="H40" s="57">
        <v>10186</v>
      </c>
      <c r="I40" s="44">
        <f t="shared" si="3"/>
        <v>1.4112507363047319E-2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5821.5499999999993</v>
      </c>
      <c r="F41" s="47">
        <v>6063.2</v>
      </c>
      <c r="G41" s="48">
        <f t="shared" si="2"/>
        <v>4.150956360419486E-2</v>
      </c>
      <c r="H41" s="47">
        <v>5963.2</v>
      </c>
      <c r="I41" s="44">
        <f t="shared" si="3"/>
        <v>1.6769519720955191E-2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9966</v>
      </c>
      <c r="G42" s="48">
        <f t="shared" si="2"/>
        <v>-2.5795356835777382E-4</v>
      </c>
      <c r="H42" s="47">
        <v>9966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12159.166666666666</v>
      </c>
      <c r="F43" s="50">
        <v>13198.333333333334</v>
      </c>
      <c r="G43" s="51">
        <f t="shared" si="2"/>
        <v>8.5463641971078169E-2</v>
      </c>
      <c r="H43" s="50">
        <v>12586.666666666666</v>
      </c>
      <c r="I43" s="59">
        <f t="shared" si="3"/>
        <v>4.8596398305084845E-2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5468.6111111111113</v>
      </c>
      <c r="F45" s="43">
        <v>5304.4444444444443</v>
      </c>
      <c r="G45" s="45">
        <f t="shared" ref="G45:G50" si="4">(F45-E45)/E45</f>
        <v>-3.0019810026921372E-2</v>
      </c>
      <c r="H45" s="43">
        <v>5774.4444444444443</v>
      </c>
      <c r="I45" s="44">
        <f t="shared" ref="I45:I50" si="5">(F45-H45)/H45</f>
        <v>-8.1393111410429098E-2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6144.4444444444443</v>
      </c>
      <c r="F46" s="47">
        <v>6035.333333333333</v>
      </c>
      <c r="G46" s="48">
        <f t="shared" si="4"/>
        <v>-1.7757685352622093E-2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19096.904444444444</v>
      </c>
      <c r="F48" s="47">
        <v>19284.017749999999</v>
      </c>
      <c r="G48" s="48">
        <f t="shared" si="4"/>
        <v>9.7980961312286695E-3</v>
      </c>
      <c r="H48" s="47">
        <v>19190.267500000002</v>
      </c>
      <c r="I48" s="87">
        <f t="shared" si="5"/>
        <v>4.8853018854477827E-3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2199.2857142857142</v>
      </c>
      <c r="F49" s="47">
        <v>2241.6666666666665</v>
      </c>
      <c r="G49" s="48">
        <f t="shared" si="4"/>
        <v>1.9270325863375515E-2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26138.25</v>
      </c>
      <c r="F50" s="50">
        <v>27836</v>
      </c>
      <c r="G50" s="56">
        <f t="shared" si="4"/>
        <v>6.4952703413579713E-2</v>
      </c>
      <c r="H50" s="50">
        <v>27836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3867.583333333333</v>
      </c>
      <c r="F53" s="70">
        <v>3606.1428571428573</v>
      </c>
      <c r="G53" s="48">
        <f t="shared" si="6"/>
        <v>-6.75978908940921E-2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2032.5</v>
      </c>
      <c r="F54" s="70">
        <v>2881.25</v>
      </c>
      <c r="G54" s="48">
        <f t="shared" si="6"/>
        <v>0.41758917589175892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2026</v>
      </c>
      <c r="G56" s="55">
        <f t="shared" si="6"/>
        <v>-3.924125666864256E-2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4406.1111111111113</v>
      </c>
      <c r="F57" s="50">
        <v>4047.7777777777778</v>
      </c>
      <c r="G57" s="51">
        <f t="shared" si="6"/>
        <v>-8.1326440549741558E-2</v>
      </c>
      <c r="H57" s="50">
        <v>3956.875</v>
      </c>
      <c r="I57" s="126">
        <f t="shared" si="7"/>
        <v>2.2973376156127708E-2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5098.125</v>
      </c>
      <c r="F58" s="68">
        <v>4755.625</v>
      </c>
      <c r="G58" s="44">
        <f t="shared" si="6"/>
        <v>-6.7181561848718888E-2</v>
      </c>
      <c r="H58" s="68">
        <v>4755.625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4997</v>
      </c>
      <c r="F59" s="70">
        <v>4809.5</v>
      </c>
      <c r="G59" s="48">
        <f t="shared" si="6"/>
        <v>-3.7522513508104864E-2</v>
      </c>
      <c r="H59" s="70">
        <v>4779.5</v>
      </c>
      <c r="I59" s="44">
        <f t="shared" si="7"/>
        <v>6.2768071974055864E-3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20838.75</v>
      </c>
      <c r="F60" s="73">
        <v>21088.75</v>
      </c>
      <c r="G60" s="51">
        <f t="shared" si="6"/>
        <v>1.1996880810989144E-2</v>
      </c>
      <c r="H60" s="73">
        <v>21226.25</v>
      </c>
      <c r="I60" s="51">
        <f t="shared" si="7"/>
        <v>-6.477828160885696E-3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6465.208333333333</v>
      </c>
      <c r="F62" s="54">
        <v>6305.5555555555557</v>
      </c>
      <c r="G62" s="45">
        <f t="shared" ref="G62:G67" si="8">(F62-E62)/E62</f>
        <v>-2.4694142794229736E-2</v>
      </c>
      <c r="H62" s="54">
        <v>6305.5555555555557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12894.6875</v>
      </c>
      <c r="F64" s="46">
        <v>10781.25</v>
      </c>
      <c r="G64" s="48">
        <f t="shared" si="8"/>
        <v>-0.16389986186171632</v>
      </c>
      <c r="H64" s="46">
        <v>11000</v>
      </c>
      <c r="I64" s="87">
        <f t="shared" si="9"/>
        <v>-1.9886363636363636E-2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7501.333333333333</v>
      </c>
      <c r="F65" s="46">
        <v>7619</v>
      </c>
      <c r="G65" s="48">
        <f t="shared" si="8"/>
        <v>1.5686100248844689E-2</v>
      </c>
      <c r="H65" s="46">
        <v>7769.5</v>
      </c>
      <c r="I65" s="87">
        <f t="shared" si="9"/>
        <v>-1.9370615869747088E-2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3869.8055555555557</v>
      </c>
      <c r="F66" s="46">
        <v>3640.5555555555557</v>
      </c>
      <c r="G66" s="48">
        <f t="shared" si="8"/>
        <v>-5.9240702590569433E-2</v>
      </c>
      <c r="H66" s="46">
        <v>3718.3333333333335</v>
      </c>
      <c r="I66" s="87">
        <f t="shared" si="9"/>
        <v>-2.0917376363364722E-2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3474.4345238095239</v>
      </c>
      <c r="F67" s="58">
        <v>2985</v>
      </c>
      <c r="G67" s="51">
        <f t="shared" si="8"/>
        <v>-0.14086739020566896</v>
      </c>
      <c r="H67" s="58">
        <v>2985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3755.625</v>
      </c>
      <c r="G69" s="45">
        <f>(F69-E69)/E69</f>
        <v>8.0049922164366887E-3</v>
      </c>
      <c r="H69" s="43">
        <v>3755.625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2740.375</v>
      </c>
      <c r="G70" s="48">
        <f>(F70-E70)/E70</f>
        <v>-2.4924165824064528E-3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1328.5714285714287</v>
      </c>
      <c r="I71" s="44">
        <f>(F71-H71)/H71</f>
        <v>-1.2567204301075342E-2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2076.875</v>
      </c>
      <c r="F72" s="47">
        <v>2500.625</v>
      </c>
      <c r="G72" s="48">
        <f>(F72-E72)/E72</f>
        <v>0.20403250075233223</v>
      </c>
      <c r="H72" s="47">
        <v>2500.625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1693.5222222222224</v>
      </c>
      <c r="F73" s="50">
        <v>1610.5555555555557</v>
      </c>
      <c r="G73" s="48">
        <f>(F73-E73)/E73</f>
        <v>-4.8990598161622406E-2</v>
      </c>
      <c r="H73" s="50">
        <v>1610.5555555555557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1369.2111111111112</v>
      </c>
      <c r="F76" s="32">
        <v>1179.4444444444443</v>
      </c>
      <c r="G76" s="48">
        <f t="shared" si="10"/>
        <v>-0.13859562278359816</v>
      </c>
      <c r="H76" s="32">
        <v>1190.5555555555557</v>
      </c>
      <c r="I76" s="44">
        <f t="shared" si="11"/>
        <v>-9.3327111525899967E-3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824.77777777777783</v>
      </c>
      <c r="F77" s="47">
        <v>907.875</v>
      </c>
      <c r="G77" s="48">
        <f t="shared" si="10"/>
        <v>0.10075104405226991</v>
      </c>
      <c r="H77" s="47">
        <v>907.875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1501.8</v>
      </c>
      <c r="G78" s="48">
        <f t="shared" si="10"/>
        <v>-2.0599375373779893E-3</v>
      </c>
      <c r="H78" s="47">
        <v>1501.8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1962.675</v>
      </c>
      <c r="F79" s="61">
        <v>1940.3</v>
      </c>
      <c r="G79" s="48">
        <f t="shared" si="10"/>
        <v>-1.1400257301896647E-2</v>
      </c>
      <c r="H79" s="61">
        <v>1940.3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8303.3333333333339</v>
      </c>
      <c r="F80" s="61">
        <v>8218.25</v>
      </c>
      <c r="G80" s="48">
        <f t="shared" si="10"/>
        <v>-1.0246888799678916E-2</v>
      </c>
      <c r="H80" s="61">
        <v>8899.3333333333339</v>
      </c>
      <c r="I80" s="44">
        <f t="shared" si="11"/>
        <v>-7.6531949958798473E-2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3939.3</v>
      </c>
      <c r="G81" s="51">
        <f t="shared" si="10"/>
        <v>-1.4189189189189143E-2</v>
      </c>
      <c r="H81" s="50">
        <v>3939.3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5" zoomScaleNormal="100" workbookViewId="0">
      <selection activeCell="I18" sqref="I1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220</v>
      </c>
      <c r="F12" s="157" t="s">
        <v>223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1290.0082499999999</v>
      </c>
      <c r="F15" s="83">
        <v>1478.2</v>
      </c>
      <c r="G15" s="44">
        <f>(F15-E15)/E15</f>
        <v>0.14588414453938586</v>
      </c>
      <c r="H15" s="83">
        <v>1625</v>
      </c>
      <c r="I15" s="127">
        <f>(F15-H15)/H15</f>
        <v>-9.0338461538461506E-2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1798.65</v>
      </c>
      <c r="F16" s="83">
        <v>1553.2</v>
      </c>
      <c r="G16" s="48">
        <f t="shared" ref="G16:G39" si="0">(F16-E16)/E16</f>
        <v>-0.13646345870513998</v>
      </c>
      <c r="H16" s="83">
        <v>1591.6</v>
      </c>
      <c r="I16" s="48">
        <f>(F16-H16)/H16</f>
        <v>-2.4126664991203736E-2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1368.55</v>
      </c>
      <c r="F17" s="83">
        <v>1555</v>
      </c>
      <c r="G17" s="48">
        <f t="shared" si="0"/>
        <v>0.13623908516312891</v>
      </c>
      <c r="H17" s="83">
        <v>1616.6</v>
      </c>
      <c r="I17" s="48">
        <f t="shared" ref="I17:I29" si="1">(F17-H17)/H17</f>
        <v>-3.8104664109860145E-2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819.42075</v>
      </c>
      <c r="F18" s="83">
        <v>988.2</v>
      </c>
      <c r="G18" s="48">
        <f t="shared" si="0"/>
        <v>0.20597385409144209</v>
      </c>
      <c r="H18" s="83">
        <v>1100</v>
      </c>
      <c r="I18" s="48">
        <f t="shared" si="1"/>
        <v>-0.10163636363636359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2868.3403611111112</v>
      </c>
      <c r="F19" s="83">
        <v>2356.6</v>
      </c>
      <c r="G19" s="48">
        <f t="shared" si="0"/>
        <v>-0.17840991538147796</v>
      </c>
      <c r="H19" s="83">
        <v>2637.5</v>
      </c>
      <c r="I19" s="48">
        <f t="shared" si="1"/>
        <v>-0.10650236966824649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1383.4874999999997</v>
      </c>
      <c r="F20" s="83">
        <v>1371.6</v>
      </c>
      <c r="G20" s="48">
        <f t="shared" si="0"/>
        <v>-8.59241590545619E-3</v>
      </c>
      <c r="H20" s="83">
        <v>1512.5</v>
      </c>
      <c r="I20" s="48">
        <f t="shared" si="1"/>
        <v>-9.3157024793388485E-2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1391.7750000000001</v>
      </c>
      <c r="F21" s="83">
        <v>1341.6</v>
      </c>
      <c r="G21" s="48">
        <f t="shared" si="0"/>
        <v>-3.6051085843617089E-2</v>
      </c>
      <c r="H21" s="83">
        <v>1115</v>
      </c>
      <c r="I21" s="48">
        <f t="shared" si="1"/>
        <v>0.20322869955156941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358.0575</v>
      </c>
      <c r="F22" s="83">
        <v>495</v>
      </c>
      <c r="G22" s="48">
        <f t="shared" si="0"/>
        <v>0.38245952116629311</v>
      </c>
      <c r="H22" s="83">
        <v>574.93330000000003</v>
      </c>
      <c r="I22" s="48">
        <f t="shared" si="1"/>
        <v>-0.13903056232783878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460.68124999999998</v>
      </c>
      <c r="F23" s="83">
        <v>531.25</v>
      </c>
      <c r="G23" s="48">
        <f t="shared" si="0"/>
        <v>0.1531834647058026</v>
      </c>
      <c r="H23" s="83">
        <v>479.16624999999999</v>
      </c>
      <c r="I23" s="48">
        <f t="shared" si="1"/>
        <v>0.1086966162579272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464.625</v>
      </c>
      <c r="F24" s="83">
        <v>508.334</v>
      </c>
      <c r="G24" s="48">
        <f t="shared" si="0"/>
        <v>9.4073715361850968E-2</v>
      </c>
      <c r="H24" s="83">
        <v>483.33299999999997</v>
      </c>
      <c r="I24" s="48">
        <f t="shared" si="1"/>
        <v>5.1726242569822535E-2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489.3485</v>
      </c>
      <c r="F25" s="83">
        <v>501.666</v>
      </c>
      <c r="G25" s="48">
        <f t="shared" si="0"/>
        <v>2.5171222554069329E-2</v>
      </c>
      <c r="H25" s="83">
        <v>483.33299999999997</v>
      </c>
      <c r="I25" s="48">
        <f t="shared" si="1"/>
        <v>3.7930370986462805E-2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1154.17075</v>
      </c>
      <c r="F26" s="83">
        <v>1406.6</v>
      </c>
      <c r="G26" s="48">
        <f t="shared" si="0"/>
        <v>0.21871048976072208</v>
      </c>
      <c r="H26" s="83">
        <v>1300</v>
      </c>
      <c r="I26" s="48">
        <f t="shared" si="1"/>
        <v>8.1999999999999934E-2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461.77</v>
      </c>
      <c r="F27" s="83">
        <v>538.20000000000005</v>
      </c>
      <c r="G27" s="48">
        <f t="shared" si="0"/>
        <v>0.16551529982458815</v>
      </c>
      <c r="H27" s="83">
        <v>583.20000000000005</v>
      </c>
      <c r="I27" s="48">
        <f t="shared" si="1"/>
        <v>-7.716049382716049E-2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1037.4625000000001</v>
      </c>
      <c r="F28" s="83">
        <v>1375</v>
      </c>
      <c r="G28" s="48">
        <f t="shared" si="0"/>
        <v>0.32534910900393976</v>
      </c>
      <c r="H28" s="83">
        <v>1354</v>
      </c>
      <c r="I28" s="48">
        <f t="shared" si="1"/>
        <v>1.55096011816839E-2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1427.5229166666668</v>
      </c>
      <c r="F29" s="83">
        <v>1083.25</v>
      </c>
      <c r="G29" s="48">
        <f t="shared" si="0"/>
        <v>-0.24116804896593902</v>
      </c>
      <c r="H29" s="83">
        <v>1125</v>
      </c>
      <c r="I29" s="48">
        <f t="shared" si="1"/>
        <v>-3.7111111111111109E-2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873.53949999999998</v>
      </c>
      <c r="F30" s="95">
        <v>1163.2</v>
      </c>
      <c r="G30" s="51">
        <f t="shared" si="0"/>
        <v>0.33159404926737723</v>
      </c>
      <c r="H30" s="95">
        <v>1310.7</v>
      </c>
      <c r="I30" s="51">
        <f>(F30-H30)/H30</f>
        <v>-0.11253528648813611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2643.8375000000001</v>
      </c>
      <c r="F32" s="83">
        <v>2229.1</v>
      </c>
      <c r="G32" s="44">
        <f t="shared" si="0"/>
        <v>-0.15686951259296389</v>
      </c>
      <c r="H32" s="83">
        <v>2166.6</v>
      </c>
      <c r="I32" s="45">
        <f>(F32-H32)/H32</f>
        <v>2.8847041447429153E-2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2597.0625</v>
      </c>
      <c r="F33" s="83">
        <v>2229.1</v>
      </c>
      <c r="G33" s="48">
        <f t="shared" si="0"/>
        <v>-0.14168411426371144</v>
      </c>
      <c r="H33" s="83">
        <v>2166.6</v>
      </c>
      <c r="I33" s="48">
        <f>(F33-H33)/H33</f>
        <v>2.8847041447429153E-2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1949.1</v>
      </c>
      <c r="F34" s="83">
        <v>1776.6</v>
      </c>
      <c r="G34" s="48">
        <f t="shared" si="0"/>
        <v>-8.8502385716484541E-2</v>
      </c>
      <c r="H34" s="83">
        <v>1758.2</v>
      </c>
      <c r="I34" s="48">
        <f>(F34-H34)/H34</f>
        <v>1.0465248549652976E-2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83">
        <v>1614.5</v>
      </c>
      <c r="G35" s="48">
        <f t="shared" si="0"/>
        <v>1.0285893073643866E-2</v>
      </c>
      <c r="H35" s="83">
        <v>1666.5</v>
      </c>
      <c r="I35" s="48">
        <f>(F35-H35)/H35</f>
        <v>-3.1203120312031204E-2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1454.7667499999998</v>
      </c>
      <c r="F36" s="83">
        <v>1250</v>
      </c>
      <c r="G36" s="55">
        <f t="shared" si="0"/>
        <v>-0.14075572596087985</v>
      </c>
      <c r="H36" s="83">
        <v>1158.2</v>
      </c>
      <c r="I36" s="48">
        <f>(F36-H36)/H36</f>
        <v>7.9260922120531818E-2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26938.413972222221</v>
      </c>
      <c r="F38" s="84">
        <v>25299.866000000002</v>
      </c>
      <c r="G38" s="45">
        <f t="shared" si="0"/>
        <v>-6.0825703172867632E-2</v>
      </c>
      <c r="H38" s="84">
        <v>23633.200000000001</v>
      </c>
      <c r="I38" s="45">
        <f>(F38-H38)/H38</f>
        <v>7.0522231437130864E-2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15265.263972222223</v>
      </c>
      <c r="F39" s="85">
        <v>15666.6</v>
      </c>
      <c r="G39" s="51">
        <f t="shared" si="0"/>
        <v>2.629080168597657E-2</v>
      </c>
      <c r="H39" s="85">
        <v>15216.6</v>
      </c>
      <c r="I39" s="51">
        <f>(F39-H39)/H39</f>
        <v>2.9572966365679586E-2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220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1583.8</v>
      </c>
      <c r="E15" s="83">
        <v>1478.2</v>
      </c>
      <c r="F15" s="67">
        <f t="shared" ref="F15:F30" si="0">D15-E15</f>
        <v>105.59999999999991</v>
      </c>
      <c r="G15" s="42">
        <v>1290.0082499999999</v>
      </c>
      <c r="H15" s="66">
        <f>AVERAGE(D15:E15)</f>
        <v>1531</v>
      </c>
      <c r="I15" s="69">
        <f>(H15-G15)/G15</f>
        <v>0.18681411533608422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1534.8</v>
      </c>
      <c r="E16" s="83">
        <v>1553.2</v>
      </c>
      <c r="F16" s="71">
        <f t="shared" si="0"/>
        <v>-18.400000000000091</v>
      </c>
      <c r="G16" s="46">
        <v>1798.65</v>
      </c>
      <c r="H16" s="68">
        <f t="shared" ref="H16:H30" si="1">AVERAGE(D16:E16)</f>
        <v>1544</v>
      </c>
      <c r="I16" s="72">
        <f t="shared" ref="I16:I39" si="2">(H16-G16)/G16</f>
        <v>-0.14157840602674232</v>
      </c>
    </row>
    <row r="17" spans="1:9" ht="16.5" x14ac:dyDescent="0.3">
      <c r="A17" s="37"/>
      <c r="B17" s="34" t="s">
        <v>6</v>
      </c>
      <c r="C17" s="15" t="s">
        <v>165</v>
      </c>
      <c r="D17" s="47">
        <v>1723.8</v>
      </c>
      <c r="E17" s="83">
        <v>1555</v>
      </c>
      <c r="F17" s="71">
        <f t="shared" si="0"/>
        <v>168.79999999999995</v>
      </c>
      <c r="G17" s="46">
        <v>1368.55</v>
      </c>
      <c r="H17" s="68">
        <f t="shared" si="1"/>
        <v>1639.4</v>
      </c>
      <c r="I17" s="72">
        <f t="shared" si="2"/>
        <v>0.19791019692375153</v>
      </c>
    </row>
    <row r="18" spans="1:9" ht="16.5" x14ac:dyDescent="0.3">
      <c r="A18" s="37"/>
      <c r="B18" s="34" t="s">
        <v>7</v>
      </c>
      <c r="C18" s="15" t="s">
        <v>166</v>
      </c>
      <c r="D18" s="47">
        <v>1133.8</v>
      </c>
      <c r="E18" s="83">
        <v>988.2</v>
      </c>
      <c r="F18" s="71">
        <f t="shared" si="0"/>
        <v>145.59999999999991</v>
      </c>
      <c r="G18" s="46">
        <v>819.42075</v>
      </c>
      <c r="H18" s="68">
        <f t="shared" si="1"/>
        <v>1061</v>
      </c>
      <c r="I18" s="72">
        <f t="shared" si="2"/>
        <v>0.29481710098261488</v>
      </c>
    </row>
    <row r="19" spans="1:9" ht="16.5" x14ac:dyDescent="0.3">
      <c r="A19" s="37"/>
      <c r="B19" s="34" t="s">
        <v>8</v>
      </c>
      <c r="C19" s="15" t="s">
        <v>167</v>
      </c>
      <c r="D19" s="47">
        <v>2658.8</v>
      </c>
      <c r="E19" s="83">
        <v>2356.6</v>
      </c>
      <c r="F19" s="71">
        <f t="shared" si="0"/>
        <v>302.20000000000027</v>
      </c>
      <c r="G19" s="46">
        <v>2868.3403611111112</v>
      </c>
      <c r="H19" s="68">
        <f t="shared" si="1"/>
        <v>2507.6999999999998</v>
      </c>
      <c r="I19" s="72">
        <f t="shared" si="2"/>
        <v>-0.12573136926170431</v>
      </c>
    </row>
    <row r="20" spans="1:9" ht="16.5" x14ac:dyDescent="0.3">
      <c r="A20" s="37"/>
      <c r="B20" s="34" t="s">
        <v>9</v>
      </c>
      <c r="C20" s="15" t="s">
        <v>168</v>
      </c>
      <c r="D20" s="47">
        <v>1408.8</v>
      </c>
      <c r="E20" s="83">
        <v>1371.6</v>
      </c>
      <c r="F20" s="71">
        <f t="shared" si="0"/>
        <v>37.200000000000045</v>
      </c>
      <c r="G20" s="46">
        <v>1383.4874999999997</v>
      </c>
      <c r="H20" s="68">
        <f t="shared" si="1"/>
        <v>1390.1999999999998</v>
      </c>
      <c r="I20" s="72">
        <f t="shared" si="2"/>
        <v>4.8518689182230354E-3</v>
      </c>
    </row>
    <row r="21" spans="1:9" ht="16.5" x14ac:dyDescent="0.3">
      <c r="A21" s="37"/>
      <c r="B21" s="34" t="s">
        <v>10</v>
      </c>
      <c r="C21" s="15" t="s">
        <v>169</v>
      </c>
      <c r="D21" s="47">
        <v>1369.8</v>
      </c>
      <c r="E21" s="83">
        <v>1341.6</v>
      </c>
      <c r="F21" s="71">
        <f t="shared" si="0"/>
        <v>28.200000000000045</v>
      </c>
      <c r="G21" s="46">
        <v>1391.7750000000001</v>
      </c>
      <c r="H21" s="68">
        <f t="shared" si="1"/>
        <v>1355.6999999999998</v>
      </c>
      <c r="I21" s="72">
        <f t="shared" si="2"/>
        <v>-2.5920137953333169E-2</v>
      </c>
    </row>
    <row r="22" spans="1:9" ht="16.5" x14ac:dyDescent="0.3">
      <c r="A22" s="37"/>
      <c r="B22" s="34" t="s">
        <v>11</v>
      </c>
      <c r="C22" s="15" t="s">
        <v>170</v>
      </c>
      <c r="D22" s="47">
        <v>399.8</v>
      </c>
      <c r="E22" s="83">
        <v>495</v>
      </c>
      <c r="F22" s="71">
        <f t="shared" si="0"/>
        <v>-95.199999999999989</v>
      </c>
      <c r="G22" s="46">
        <v>358.0575</v>
      </c>
      <c r="H22" s="68">
        <f t="shared" si="1"/>
        <v>447.4</v>
      </c>
      <c r="I22" s="72">
        <f t="shared" si="2"/>
        <v>0.2495199793329283</v>
      </c>
    </row>
    <row r="23" spans="1:9" ht="16.5" x14ac:dyDescent="0.3">
      <c r="A23" s="37"/>
      <c r="B23" s="34" t="s">
        <v>12</v>
      </c>
      <c r="C23" s="15" t="s">
        <v>171</v>
      </c>
      <c r="D23" s="47">
        <v>499.8</v>
      </c>
      <c r="E23" s="83">
        <v>531.25</v>
      </c>
      <c r="F23" s="71">
        <f t="shared" si="0"/>
        <v>-31.449999999999989</v>
      </c>
      <c r="G23" s="46">
        <v>460.68124999999998</v>
      </c>
      <c r="H23" s="68">
        <f t="shared" si="1"/>
        <v>515.52499999999998</v>
      </c>
      <c r="I23" s="72">
        <f t="shared" si="2"/>
        <v>0.1190492341505108</v>
      </c>
    </row>
    <row r="24" spans="1:9" ht="16.5" x14ac:dyDescent="0.3">
      <c r="A24" s="37"/>
      <c r="B24" s="34" t="s">
        <v>13</v>
      </c>
      <c r="C24" s="15" t="s">
        <v>172</v>
      </c>
      <c r="D24" s="47">
        <v>514.79999999999995</v>
      </c>
      <c r="E24" s="83">
        <v>508.334</v>
      </c>
      <c r="F24" s="71">
        <f t="shared" si="0"/>
        <v>6.4659999999999513</v>
      </c>
      <c r="G24" s="46">
        <v>464.625</v>
      </c>
      <c r="H24" s="68">
        <f t="shared" si="1"/>
        <v>511.56700000000001</v>
      </c>
      <c r="I24" s="72">
        <f t="shared" si="2"/>
        <v>0.10103201506591339</v>
      </c>
    </row>
    <row r="25" spans="1:9" ht="16.5" x14ac:dyDescent="0.3">
      <c r="A25" s="37"/>
      <c r="B25" s="34" t="s">
        <v>14</v>
      </c>
      <c r="C25" s="15" t="s">
        <v>173</v>
      </c>
      <c r="D25" s="47">
        <v>629.79999999999995</v>
      </c>
      <c r="E25" s="83">
        <v>501.666</v>
      </c>
      <c r="F25" s="71">
        <f t="shared" si="0"/>
        <v>128.13399999999996</v>
      </c>
      <c r="G25" s="46">
        <v>489.3485</v>
      </c>
      <c r="H25" s="68">
        <f t="shared" si="1"/>
        <v>565.73299999999995</v>
      </c>
      <c r="I25" s="72">
        <f t="shared" si="2"/>
        <v>0.15609427636949932</v>
      </c>
    </row>
    <row r="26" spans="1:9" ht="16.5" x14ac:dyDescent="0.3">
      <c r="A26" s="37"/>
      <c r="B26" s="34" t="s">
        <v>15</v>
      </c>
      <c r="C26" s="15" t="s">
        <v>174</v>
      </c>
      <c r="D26" s="47">
        <v>1289.8</v>
      </c>
      <c r="E26" s="83">
        <v>1406.6</v>
      </c>
      <c r="F26" s="71">
        <f t="shared" si="0"/>
        <v>-116.79999999999995</v>
      </c>
      <c r="G26" s="46">
        <v>1154.17075</v>
      </c>
      <c r="H26" s="68">
        <f t="shared" si="1"/>
        <v>1348.1999999999998</v>
      </c>
      <c r="I26" s="72">
        <f t="shared" si="2"/>
        <v>0.16811139079724541</v>
      </c>
    </row>
    <row r="27" spans="1:9" ht="16.5" x14ac:dyDescent="0.3">
      <c r="A27" s="37"/>
      <c r="B27" s="34" t="s">
        <v>16</v>
      </c>
      <c r="C27" s="15" t="s">
        <v>175</v>
      </c>
      <c r="D27" s="47">
        <v>519.79999999999995</v>
      </c>
      <c r="E27" s="83">
        <v>538.20000000000005</v>
      </c>
      <c r="F27" s="71">
        <f t="shared" si="0"/>
        <v>-18.400000000000091</v>
      </c>
      <c r="G27" s="46">
        <v>461.77</v>
      </c>
      <c r="H27" s="68">
        <f t="shared" si="1"/>
        <v>529</v>
      </c>
      <c r="I27" s="72">
        <f t="shared" si="2"/>
        <v>0.14559196136604807</v>
      </c>
    </row>
    <row r="28" spans="1:9" ht="16.5" x14ac:dyDescent="0.3">
      <c r="A28" s="37"/>
      <c r="B28" s="34" t="s">
        <v>17</v>
      </c>
      <c r="C28" s="15" t="s">
        <v>176</v>
      </c>
      <c r="D28" s="47">
        <v>1234.2</v>
      </c>
      <c r="E28" s="83">
        <v>1375</v>
      </c>
      <c r="F28" s="71">
        <f t="shared" si="0"/>
        <v>-140.79999999999995</v>
      </c>
      <c r="G28" s="46">
        <v>1037.4625000000001</v>
      </c>
      <c r="H28" s="68">
        <f t="shared" si="1"/>
        <v>1304.5999999999999</v>
      </c>
      <c r="I28" s="72">
        <f t="shared" si="2"/>
        <v>0.25749123462293799</v>
      </c>
    </row>
    <row r="29" spans="1:9" ht="16.5" x14ac:dyDescent="0.3">
      <c r="A29" s="37"/>
      <c r="B29" s="34" t="s">
        <v>18</v>
      </c>
      <c r="C29" s="15" t="s">
        <v>177</v>
      </c>
      <c r="D29" s="47">
        <v>1578</v>
      </c>
      <c r="E29" s="83">
        <v>1083.25</v>
      </c>
      <c r="F29" s="71">
        <f t="shared" si="0"/>
        <v>494.75</v>
      </c>
      <c r="G29" s="46">
        <v>1427.5229166666668</v>
      </c>
      <c r="H29" s="68">
        <f t="shared" si="1"/>
        <v>1330.625</v>
      </c>
      <c r="I29" s="72">
        <f t="shared" si="2"/>
        <v>-6.7878361555783626E-2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1098.7</v>
      </c>
      <c r="E30" s="95">
        <v>1163.2</v>
      </c>
      <c r="F30" s="74">
        <f t="shared" si="0"/>
        <v>-64.5</v>
      </c>
      <c r="G30" s="49">
        <v>873.53949999999998</v>
      </c>
      <c r="H30" s="107">
        <f t="shared" si="1"/>
        <v>1130.95</v>
      </c>
      <c r="I30" s="75">
        <f t="shared" si="2"/>
        <v>0.29467528371642049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2280</v>
      </c>
      <c r="E32" s="83">
        <v>2229.1</v>
      </c>
      <c r="F32" s="67">
        <f>D32-E32</f>
        <v>50.900000000000091</v>
      </c>
      <c r="G32" s="54">
        <v>2643.8375000000001</v>
      </c>
      <c r="H32" s="68">
        <f>AVERAGE(D32:E32)</f>
        <v>2254.5500000000002</v>
      </c>
      <c r="I32" s="78">
        <f t="shared" si="2"/>
        <v>-0.14724335364786978</v>
      </c>
    </row>
    <row r="33" spans="1:9" ht="16.5" x14ac:dyDescent="0.3">
      <c r="A33" s="37"/>
      <c r="B33" s="34" t="s">
        <v>27</v>
      </c>
      <c r="C33" s="15" t="s">
        <v>180</v>
      </c>
      <c r="D33" s="47">
        <v>1948.8</v>
      </c>
      <c r="E33" s="83">
        <v>2229.1</v>
      </c>
      <c r="F33" s="79">
        <f>D33-E33</f>
        <v>-280.29999999999995</v>
      </c>
      <c r="G33" s="46">
        <v>2597.0625</v>
      </c>
      <c r="H33" s="68">
        <f>AVERAGE(D33:E33)</f>
        <v>2088.9499999999998</v>
      </c>
      <c r="I33" s="72">
        <f t="shared" si="2"/>
        <v>-0.19564893028180885</v>
      </c>
    </row>
    <row r="34" spans="1:9" ht="16.5" x14ac:dyDescent="0.3">
      <c r="A34" s="37"/>
      <c r="B34" s="39" t="s">
        <v>28</v>
      </c>
      <c r="C34" s="15" t="s">
        <v>181</v>
      </c>
      <c r="D34" s="47">
        <v>2086.25</v>
      </c>
      <c r="E34" s="83">
        <v>1776.6</v>
      </c>
      <c r="F34" s="71">
        <f>D34-E34</f>
        <v>309.65000000000009</v>
      </c>
      <c r="G34" s="46">
        <v>1949.1</v>
      </c>
      <c r="H34" s="68">
        <f>AVERAGE(D34:E34)</f>
        <v>1931.425</v>
      </c>
      <c r="I34" s="72">
        <f t="shared" si="2"/>
        <v>-9.0682879277615078E-3</v>
      </c>
    </row>
    <row r="35" spans="1:9" ht="16.5" x14ac:dyDescent="0.3">
      <c r="A35" s="37"/>
      <c r="B35" s="34" t="s">
        <v>29</v>
      </c>
      <c r="C35" s="15" t="s">
        <v>182</v>
      </c>
      <c r="D35" s="47">
        <v>1483.3333333333333</v>
      </c>
      <c r="E35" s="83">
        <v>1614.5</v>
      </c>
      <c r="F35" s="79">
        <f>D35-E35</f>
        <v>-131.16666666666674</v>
      </c>
      <c r="G35" s="46">
        <v>1598.0625</v>
      </c>
      <c r="H35" s="68">
        <f>AVERAGE(D35:E35)</f>
        <v>1548.9166666666665</v>
      </c>
      <c r="I35" s="72">
        <f t="shared" si="2"/>
        <v>-3.0753386262010081E-2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993.8</v>
      </c>
      <c r="E36" s="83">
        <v>1250</v>
      </c>
      <c r="F36" s="71">
        <f>D36-E36</f>
        <v>-256.20000000000005</v>
      </c>
      <c r="G36" s="49">
        <v>1454.7667499999998</v>
      </c>
      <c r="H36" s="68">
        <f>AVERAGE(D36:E36)</f>
        <v>1121.9000000000001</v>
      </c>
      <c r="I36" s="80">
        <f t="shared" si="2"/>
        <v>-0.22881107916440882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28246.666666666668</v>
      </c>
      <c r="E38" s="84">
        <v>25299.866000000002</v>
      </c>
      <c r="F38" s="67">
        <f>D38-E38</f>
        <v>2946.8006666666661</v>
      </c>
      <c r="G38" s="46">
        <v>26938.413972222221</v>
      </c>
      <c r="H38" s="67">
        <f>AVERAGE(D38:E38)</f>
        <v>26773.266333333333</v>
      </c>
      <c r="I38" s="78">
        <f t="shared" si="2"/>
        <v>-6.1305628111284188E-3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14626.444444444445</v>
      </c>
      <c r="E39" s="85">
        <v>15666.6</v>
      </c>
      <c r="F39" s="74">
        <f>D39-E39</f>
        <v>-1040.1555555555551</v>
      </c>
      <c r="G39" s="46">
        <v>15265.263972222223</v>
      </c>
      <c r="H39" s="81">
        <f>AVERAGE(D39:E39)</f>
        <v>15146.522222222222</v>
      </c>
      <c r="I39" s="75">
        <f t="shared" si="2"/>
        <v>-7.7785585769150215E-3</v>
      </c>
    </row>
    <row r="40" spans="1:9" ht="15.75" customHeight="1" thickBot="1" x14ac:dyDescent="0.25">
      <c r="A40" s="159"/>
      <c r="B40" s="160"/>
      <c r="C40" s="161"/>
      <c r="D40" s="86">
        <f>SUM(D15:D39)</f>
        <v>70843.594444444432</v>
      </c>
      <c r="E40" s="86">
        <f>SUM(E15:E39)</f>
        <v>68312.665999999997</v>
      </c>
      <c r="F40" s="86">
        <f>SUM(F15:F39)</f>
        <v>2530.9284444444443</v>
      </c>
      <c r="G40" s="86">
        <f>SUM(G15:G39)</f>
        <v>70093.916972222214</v>
      </c>
      <c r="H40" s="86">
        <f>AVERAGE(D40:E40)</f>
        <v>69578.130222222215</v>
      </c>
      <c r="I40" s="75">
        <f>(H40-G40)/G40</f>
        <v>-7.3585094438994242E-3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220</v>
      </c>
      <c r="F13" s="166" t="s">
        <v>225</v>
      </c>
      <c r="G13" s="149" t="s">
        <v>197</v>
      </c>
      <c r="H13" s="166" t="s">
        <v>219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1290.0082499999999</v>
      </c>
      <c r="F16" s="42">
        <v>1531</v>
      </c>
      <c r="G16" s="21">
        <f>(F16-E16)/E16</f>
        <v>0.18681411533608422</v>
      </c>
      <c r="H16" s="42">
        <v>1579.9</v>
      </c>
      <c r="I16" s="21">
        <f>(F16-H16)/H16</f>
        <v>-3.0951326033293303E-2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1798.65</v>
      </c>
      <c r="F17" s="46">
        <v>1544</v>
      </c>
      <c r="G17" s="21">
        <f t="shared" ref="G17:G80" si="0">(F17-E17)/E17</f>
        <v>-0.14157840602674232</v>
      </c>
      <c r="H17" s="46">
        <v>1523.15</v>
      </c>
      <c r="I17" s="21">
        <f t="shared" ref="I17:I31" si="1">(F17-H17)/H17</f>
        <v>1.368873715655051E-2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1368.55</v>
      </c>
      <c r="F18" s="46">
        <v>1639.4</v>
      </c>
      <c r="G18" s="21">
        <f t="shared" si="0"/>
        <v>0.19791019692375153</v>
      </c>
      <c r="H18" s="46">
        <v>1660.1999999999998</v>
      </c>
      <c r="I18" s="21">
        <f t="shared" si="1"/>
        <v>-1.2528611010721436E-2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819.42075</v>
      </c>
      <c r="F19" s="46">
        <v>1061</v>
      </c>
      <c r="G19" s="21">
        <f t="shared" si="0"/>
        <v>0.29481710098261488</v>
      </c>
      <c r="H19" s="46">
        <v>1084.4000000000001</v>
      </c>
      <c r="I19" s="21">
        <f t="shared" si="1"/>
        <v>-2.1578753227591375E-2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2868.3403611111112</v>
      </c>
      <c r="F20" s="46">
        <v>2507.6999999999998</v>
      </c>
      <c r="G20" s="21">
        <f>(F20-E20)/E20</f>
        <v>-0.12573136926170431</v>
      </c>
      <c r="H20" s="46">
        <v>2730.65</v>
      </c>
      <c r="I20" s="21">
        <f t="shared" si="1"/>
        <v>-8.1647226850749918E-2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1383.4874999999997</v>
      </c>
      <c r="F21" s="46">
        <v>1390.1999999999998</v>
      </c>
      <c r="G21" s="21">
        <f t="shared" si="0"/>
        <v>4.8518689182230354E-3</v>
      </c>
      <c r="H21" s="46">
        <v>1405.65</v>
      </c>
      <c r="I21" s="21">
        <f t="shared" si="1"/>
        <v>-1.0991356312026659E-2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1391.7750000000001</v>
      </c>
      <c r="F22" s="46">
        <v>1355.6999999999998</v>
      </c>
      <c r="G22" s="21">
        <f t="shared" si="0"/>
        <v>-2.5920137953333169E-2</v>
      </c>
      <c r="H22" s="46">
        <v>1237.4000000000001</v>
      </c>
      <c r="I22" s="21">
        <f t="shared" si="1"/>
        <v>9.5603685146274223E-2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358.0575</v>
      </c>
      <c r="F23" s="46">
        <v>447.4</v>
      </c>
      <c r="G23" s="21">
        <f t="shared" si="0"/>
        <v>0.2495199793329283</v>
      </c>
      <c r="H23" s="46">
        <v>569.86664999999994</v>
      </c>
      <c r="I23" s="21">
        <f t="shared" si="1"/>
        <v>-0.21490404816635605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460.68124999999998</v>
      </c>
      <c r="F24" s="46">
        <v>515.52499999999998</v>
      </c>
      <c r="G24" s="21">
        <f t="shared" si="0"/>
        <v>0.1190492341505108</v>
      </c>
      <c r="H24" s="46">
        <v>489.48312499999997</v>
      </c>
      <c r="I24" s="21">
        <f t="shared" si="1"/>
        <v>5.3202804488918808E-2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464.625</v>
      </c>
      <c r="F25" s="46">
        <v>511.56700000000001</v>
      </c>
      <c r="G25" s="21">
        <f t="shared" si="0"/>
        <v>0.10103201506591339</v>
      </c>
      <c r="H25" s="46">
        <v>491.56650000000002</v>
      </c>
      <c r="I25" s="21">
        <f t="shared" si="1"/>
        <v>4.0687272220543885E-2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489.3485</v>
      </c>
      <c r="F26" s="46">
        <v>565.73299999999995</v>
      </c>
      <c r="G26" s="21">
        <f t="shared" si="0"/>
        <v>0.15609427636949932</v>
      </c>
      <c r="H26" s="46">
        <v>556.56649999999991</v>
      </c>
      <c r="I26" s="21">
        <f t="shared" si="1"/>
        <v>1.6469730032260373E-2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1154.17075</v>
      </c>
      <c r="F27" s="46">
        <v>1348.1999999999998</v>
      </c>
      <c r="G27" s="21">
        <f t="shared" si="0"/>
        <v>0.16811139079724541</v>
      </c>
      <c r="H27" s="46">
        <v>1344.9</v>
      </c>
      <c r="I27" s="21">
        <f t="shared" si="1"/>
        <v>2.4537140307827549E-3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461.77</v>
      </c>
      <c r="F28" s="46">
        <v>529</v>
      </c>
      <c r="G28" s="21">
        <f t="shared" si="0"/>
        <v>0.14559196136604807</v>
      </c>
      <c r="H28" s="46">
        <v>559</v>
      </c>
      <c r="I28" s="21">
        <f t="shared" si="1"/>
        <v>-5.3667262969588549E-2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1037.4625000000001</v>
      </c>
      <c r="F29" s="46">
        <v>1304.5999999999999</v>
      </c>
      <c r="G29" s="21">
        <f t="shared" si="0"/>
        <v>0.25749123462293799</v>
      </c>
      <c r="H29" s="46">
        <v>1311.65</v>
      </c>
      <c r="I29" s="21">
        <f t="shared" si="1"/>
        <v>-5.3749094651775863E-3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1427.5229166666668</v>
      </c>
      <c r="F30" s="46">
        <v>1330.625</v>
      </c>
      <c r="G30" s="21">
        <f t="shared" si="0"/>
        <v>-6.7878361555783626E-2</v>
      </c>
      <c r="H30" s="46">
        <v>1323.95</v>
      </c>
      <c r="I30" s="21">
        <f t="shared" si="1"/>
        <v>5.0417311832017479E-3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873.53949999999998</v>
      </c>
      <c r="F31" s="49">
        <v>1130.95</v>
      </c>
      <c r="G31" s="23">
        <f t="shared" si="0"/>
        <v>0.29467528371642049</v>
      </c>
      <c r="H31" s="49">
        <v>1252.25</v>
      </c>
      <c r="I31" s="23">
        <f t="shared" si="1"/>
        <v>-9.6865641844679537E-2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2643.8375000000001</v>
      </c>
      <c r="F33" s="54">
        <v>2254.5500000000002</v>
      </c>
      <c r="G33" s="21">
        <f t="shared" si="0"/>
        <v>-0.14724335364786978</v>
      </c>
      <c r="H33" s="54">
        <v>2176.4250000000002</v>
      </c>
      <c r="I33" s="21">
        <f>(F33-H33)/H33</f>
        <v>3.5896022146409821E-2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2597.0625</v>
      </c>
      <c r="F34" s="46">
        <v>2088.9499999999998</v>
      </c>
      <c r="G34" s="21">
        <f t="shared" si="0"/>
        <v>-0.19564893028180885</v>
      </c>
      <c r="H34" s="46">
        <v>2013.1888888888889</v>
      </c>
      <c r="I34" s="21">
        <f>(F34-H34)/H34</f>
        <v>3.7632390844817704E-2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1949.1</v>
      </c>
      <c r="F35" s="46">
        <v>1931.425</v>
      </c>
      <c r="G35" s="21">
        <f t="shared" si="0"/>
        <v>-9.0682879277615078E-3</v>
      </c>
      <c r="H35" s="46">
        <v>1862.85</v>
      </c>
      <c r="I35" s="21">
        <f>(F35-H35)/H35</f>
        <v>3.6811874278659069E-2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1598.0625</v>
      </c>
      <c r="F36" s="46">
        <v>1548.9166666666665</v>
      </c>
      <c r="G36" s="21">
        <f t="shared" si="0"/>
        <v>-3.0753386262010081E-2</v>
      </c>
      <c r="H36" s="46">
        <v>1595.125</v>
      </c>
      <c r="I36" s="21">
        <f>(F36-H36)/H36</f>
        <v>-2.8968471645377938E-2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1454.7667499999998</v>
      </c>
      <c r="F37" s="49">
        <v>1121.9000000000001</v>
      </c>
      <c r="G37" s="23">
        <f t="shared" si="0"/>
        <v>-0.22881107916440882</v>
      </c>
      <c r="H37" s="49">
        <v>1113.95</v>
      </c>
      <c r="I37" s="23">
        <f>(F37-H37)/H37</f>
        <v>7.1367655639840615E-3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26938.413972222221</v>
      </c>
      <c r="F39" s="46">
        <v>26773.266333333333</v>
      </c>
      <c r="G39" s="21">
        <f t="shared" si="0"/>
        <v>-6.1305628111284188E-3</v>
      </c>
      <c r="H39" s="46">
        <v>25939.933333333334</v>
      </c>
      <c r="I39" s="21">
        <f t="shared" ref="I39:I44" si="2">(F39-H39)/H39</f>
        <v>3.212548734383789E-2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15265.263972222223</v>
      </c>
      <c r="F40" s="46">
        <v>15146.522222222222</v>
      </c>
      <c r="G40" s="21">
        <f t="shared" si="0"/>
        <v>-7.7785585769150215E-3</v>
      </c>
      <c r="H40" s="46">
        <v>15090.966666666667</v>
      </c>
      <c r="I40" s="21">
        <f t="shared" si="2"/>
        <v>3.6813781901902515E-3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10657.875</v>
      </c>
      <c r="F41" s="57">
        <v>10329.75</v>
      </c>
      <c r="G41" s="21">
        <f t="shared" si="0"/>
        <v>-3.0787094050174168E-2</v>
      </c>
      <c r="H41" s="57">
        <v>10186</v>
      </c>
      <c r="I41" s="21">
        <f t="shared" si="2"/>
        <v>1.4112507363047319E-2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5821.5499999999993</v>
      </c>
      <c r="F42" s="47">
        <v>6063.2</v>
      </c>
      <c r="G42" s="21">
        <f t="shared" si="0"/>
        <v>4.150956360419486E-2</v>
      </c>
      <c r="H42" s="47">
        <v>5963.2</v>
      </c>
      <c r="I42" s="21">
        <f t="shared" si="2"/>
        <v>1.6769519720955191E-2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9966</v>
      </c>
      <c r="G43" s="21">
        <f t="shared" si="0"/>
        <v>-2.5795356835777382E-4</v>
      </c>
      <c r="H43" s="47">
        <v>9966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12159.166666666666</v>
      </c>
      <c r="F44" s="50">
        <v>13198.333333333334</v>
      </c>
      <c r="G44" s="31">
        <f t="shared" si="0"/>
        <v>8.5463641971078169E-2</v>
      </c>
      <c r="H44" s="50">
        <v>12586.666666666666</v>
      </c>
      <c r="I44" s="31">
        <f t="shared" si="2"/>
        <v>4.8596398305084845E-2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5468.6111111111113</v>
      </c>
      <c r="F46" s="43">
        <v>5304.4444444444443</v>
      </c>
      <c r="G46" s="21">
        <f t="shared" si="0"/>
        <v>-3.0019810026921372E-2</v>
      </c>
      <c r="H46" s="43">
        <v>5774.4444444444443</v>
      </c>
      <c r="I46" s="21">
        <f t="shared" ref="I46:I51" si="3">(F46-H46)/H46</f>
        <v>-8.1393111410429098E-2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6144.4444444444443</v>
      </c>
      <c r="F47" s="47">
        <v>6035.333333333333</v>
      </c>
      <c r="G47" s="21">
        <f t="shared" si="0"/>
        <v>-1.7757685352622093E-2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19096.904444444444</v>
      </c>
      <c r="F49" s="47">
        <v>19284.017749999999</v>
      </c>
      <c r="G49" s="21">
        <f t="shared" si="0"/>
        <v>9.7980961312286695E-3</v>
      </c>
      <c r="H49" s="47">
        <v>19190.267500000002</v>
      </c>
      <c r="I49" s="21">
        <f t="shared" si="3"/>
        <v>4.8853018854477827E-3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2199.2857142857142</v>
      </c>
      <c r="F50" s="47">
        <v>2241.6666666666665</v>
      </c>
      <c r="G50" s="21">
        <f t="shared" si="0"/>
        <v>1.9270325863375515E-2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26138.25</v>
      </c>
      <c r="F51" s="50">
        <v>27836</v>
      </c>
      <c r="G51" s="31">
        <f t="shared" si="0"/>
        <v>6.4952703413579713E-2</v>
      </c>
      <c r="H51" s="50">
        <v>27836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3867.583333333333</v>
      </c>
      <c r="F54" s="70">
        <v>3606.1428571428573</v>
      </c>
      <c r="G54" s="21">
        <f t="shared" si="0"/>
        <v>-6.75978908940921E-2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2032.5</v>
      </c>
      <c r="F55" s="70">
        <v>2881.25</v>
      </c>
      <c r="G55" s="21">
        <f t="shared" si="0"/>
        <v>0.41758917589175892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2026</v>
      </c>
      <c r="G57" s="21">
        <f t="shared" si="0"/>
        <v>-3.924125666864256E-2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4406.1111111111113</v>
      </c>
      <c r="F58" s="50">
        <v>4047.7777777777778</v>
      </c>
      <c r="G58" s="29">
        <f t="shared" si="0"/>
        <v>-8.1326440549741558E-2</v>
      </c>
      <c r="H58" s="50">
        <v>3956.875</v>
      </c>
      <c r="I58" s="29">
        <f t="shared" si="4"/>
        <v>2.2973376156127708E-2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5098.125</v>
      </c>
      <c r="F59" s="68">
        <v>4755.625</v>
      </c>
      <c r="G59" s="21">
        <f t="shared" si="0"/>
        <v>-6.7181561848718888E-2</v>
      </c>
      <c r="H59" s="68">
        <v>4755.625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4997</v>
      </c>
      <c r="F60" s="70">
        <v>4809.5</v>
      </c>
      <c r="G60" s="21">
        <f t="shared" si="0"/>
        <v>-3.7522513508104864E-2</v>
      </c>
      <c r="H60" s="70">
        <v>4779.5</v>
      </c>
      <c r="I60" s="21">
        <f t="shared" si="4"/>
        <v>6.2768071974055864E-3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20838.75</v>
      </c>
      <c r="F61" s="73">
        <v>21088.75</v>
      </c>
      <c r="G61" s="29">
        <f t="shared" si="0"/>
        <v>1.1996880810989144E-2</v>
      </c>
      <c r="H61" s="73">
        <v>21226.25</v>
      </c>
      <c r="I61" s="29">
        <f t="shared" si="4"/>
        <v>-6.477828160885696E-3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6465.208333333333</v>
      </c>
      <c r="F63" s="54">
        <v>6305.5555555555557</v>
      </c>
      <c r="G63" s="21">
        <f t="shared" si="0"/>
        <v>-2.4694142794229736E-2</v>
      </c>
      <c r="H63" s="54">
        <v>6305.5555555555557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12894.6875</v>
      </c>
      <c r="F65" s="46">
        <v>10781.25</v>
      </c>
      <c r="G65" s="21">
        <f t="shared" si="0"/>
        <v>-0.16389986186171632</v>
      </c>
      <c r="H65" s="46">
        <v>11000</v>
      </c>
      <c r="I65" s="21">
        <f t="shared" si="5"/>
        <v>-1.9886363636363636E-2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7501.333333333333</v>
      </c>
      <c r="F66" s="46">
        <v>7619</v>
      </c>
      <c r="G66" s="21">
        <f t="shared" si="0"/>
        <v>1.5686100248844689E-2</v>
      </c>
      <c r="H66" s="46">
        <v>7769.5</v>
      </c>
      <c r="I66" s="21">
        <f t="shared" si="5"/>
        <v>-1.9370615869747088E-2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3869.8055555555557</v>
      </c>
      <c r="F67" s="46">
        <v>3640.5555555555557</v>
      </c>
      <c r="G67" s="21">
        <f t="shared" si="0"/>
        <v>-5.9240702590569433E-2</v>
      </c>
      <c r="H67" s="46">
        <v>3718.3333333333335</v>
      </c>
      <c r="I67" s="21">
        <f t="shared" si="5"/>
        <v>-2.0917376363364722E-2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3474.4345238095239</v>
      </c>
      <c r="F68" s="58">
        <v>2985</v>
      </c>
      <c r="G68" s="31">
        <f t="shared" si="0"/>
        <v>-0.14086739020566896</v>
      </c>
      <c r="H68" s="58">
        <v>2985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3755.625</v>
      </c>
      <c r="G70" s="21">
        <f t="shared" si="0"/>
        <v>8.0049922164366887E-3</v>
      </c>
      <c r="H70" s="43">
        <v>3755.625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2740.375</v>
      </c>
      <c r="G71" s="21">
        <f t="shared" si="0"/>
        <v>-2.4924165824064528E-3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1328.5714285714287</v>
      </c>
      <c r="I72" s="21">
        <f t="shared" si="5"/>
        <v>-1.2567204301075342E-2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2076.875</v>
      </c>
      <c r="F73" s="47">
        <v>2500.625</v>
      </c>
      <c r="G73" s="21">
        <f t="shared" si="0"/>
        <v>0.20403250075233223</v>
      </c>
      <c r="H73" s="47">
        <v>2500.625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1693.5222222222224</v>
      </c>
      <c r="F74" s="50">
        <v>1610.5555555555557</v>
      </c>
      <c r="G74" s="21">
        <f t="shared" si="0"/>
        <v>-4.8990598161622406E-2</v>
      </c>
      <c r="H74" s="50">
        <v>1610.5555555555557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1369.2111111111112</v>
      </c>
      <c r="F77" s="32">
        <v>1179.4444444444443</v>
      </c>
      <c r="G77" s="21">
        <f t="shared" si="0"/>
        <v>-0.13859562278359816</v>
      </c>
      <c r="H77" s="32">
        <v>1190.5555555555557</v>
      </c>
      <c r="I77" s="21">
        <f t="shared" si="6"/>
        <v>-9.3327111525899967E-3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824.77777777777783</v>
      </c>
      <c r="F78" s="47">
        <v>907.875</v>
      </c>
      <c r="G78" s="21">
        <f t="shared" si="0"/>
        <v>0.10075104405226991</v>
      </c>
      <c r="H78" s="47">
        <v>907.875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1501.8</v>
      </c>
      <c r="G79" s="21">
        <f t="shared" si="0"/>
        <v>-2.0599375373779893E-3</v>
      </c>
      <c r="H79" s="47">
        <v>1501.8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1962.675</v>
      </c>
      <c r="F80" s="61">
        <v>1940.3</v>
      </c>
      <c r="G80" s="21">
        <f t="shared" si="0"/>
        <v>-1.1400257301896647E-2</v>
      </c>
      <c r="H80" s="61">
        <v>1940.3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8303.3333333333339</v>
      </c>
      <c r="F81" s="61">
        <v>8218.25</v>
      </c>
      <c r="G81" s="21">
        <f>(F81-E81)/E81</f>
        <v>-1.0246888799678916E-2</v>
      </c>
      <c r="H81" s="61">
        <v>8899.3333333333339</v>
      </c>
      <c r="I81" s="21">
        <f t="shared" si="6"/>
        <v>-7.6531949958798473E-2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3939.3</v>
      </c>
      <c r="G82" s="23">
        <f>(F82-E82)/E82</f>
        <v>-1.4189189189189143E-2</v>
      </c>
      <c r="H82" s="50">
        <v>3939.3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4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8.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220</v>
      </c>
      <c r="F13" s="166" t="s">
        <v>225</v>
      </c>
      <c r="G13" s="149" t="s">
        <v>196</v>
      </c>
      <c r="H13" s="166" t="s">
        <v>219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11</v>
      </c>
      <c r="C16" s="14" t="s">
        <v>91</v>
      </c>
      <c r="D16" s="11" t="s">
        <v>81</v>
      </c>
      <c r="E16" s="42">
        <v>358.0575</v>
      </c>
      <c r="F16" s="42">
        <v>447.4</v>
      </c>
      <c r="G16" s="21">
        <f>(F16-E16)/E16</f>
        <v>0.2495199793329283</v>
      </c>
      <c r="H16" s="42">
        <v>569.86664999999994</v>
      </c>
      <c r="I16" s="21">
        <f>(F16-H16)/H16</f>
        <v>-0.21490404816635605</v>
      </c>
    </row>
    <row r="17" spans="1:9" ht="16.5" x14ac:dyDescent="0.3">
      <c r="A17" s="37"/>
      <c r="B17" s="34" t="s">
        <v>19</v>
      </c>
      <c r="C17" s="15" t="s">
        <v>99</v>
      </c>
      <c r="D17" s="11" t="s">
        <v>161</v>
      </c>
      <c r="E17" s="46">
        <v>873.53949999999998</v>
      </c>
      <c r="F17" s="46">
        <v>1130.95</v>
      </c>
      <c r="G17" s="21">
        <f>(F17-E17)/E17</f>
        <v>0.29467528371642049</v>
      </c>
      <c r="H17" s="46">
        <v>1252.25</v>
      </c>
      <c r="I17" s="21">
        <f>(F17-H17)/H17</f>
        <v>-9.6865641844679537E-2</v>
      </c>
    </row>
    <row r="18" spans="1:9" ht="16.5" x14ac:dyDescent="0.3">
      <c r="A18" s="37"/>
      <c r="B18" s="34" t="s">
        <v>8</v>
      </c>
      <c r="C18" s="15" t="s">
        <v>89</v>
      </c>
      <c r="D18" s="11" t="s">
        <v>161</v>
      </c>
      <c r="E18" s="46">
        <v>2868.3403611111112</v>
      </c>
      <c r="F18" s="46">
        <v>2507.6999999999998</v>
      </c>
      <c r="G18" s="21">
        <f>(F18-E18)/E18</f>
        <v>-0.12573136926170431</v>
      </c>
      <c r="H18" s="46">
        <v>2730.65</v>
      </c>
      <c r="I18" s="21">
        <f>(F18-H18)/H18</f>
        <v>-8.1647226850749918E-2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461.77</v>
      </c>
      <c r="F19" s="46">
        <v>529</v>
      </c>
      <c r="G19" s="21">
        <f>(F19-E19)/E19</f>
        <v>0.14559196136604807</v>
      </c>
      <c r="H19" s="46">
        <v>559</v>
      </c>
      <c r="I19" s="21">
        <f>(F19-H19)/H19</f>
        <v>-5.3667262969588549E-2</v>
      </c>
    </row>
    <row r="20" spans="1:9" ht="16.5" x14ac:dyDescent="0.3">
      <c r="A20" s="37"/>
      <c r="B20" s="34" t="s">
        <v>4</v>
      </c>
      <c r="C20" s="15" t="s">
        <v>84</v>
      </c>
      <c r="D20" s="11" t="s">
        <v>161</v>
      </c>
      <c r="E20" s="46">
        <v>1290.0082499999999</v>
      </c>
      <c r="F20" s="46">
        <v>1531</v>
      </c>
      <c r="G20" s="21">
        <f>(F20-E20)/E20</f>
        <v>0.18681411533608422</v>
      </c>
      <c r="H20" s="46">
        <v>1579.9</v>
      </c>
      <c r="I20" s="21">
        <f>(F20-H20)/H20</f>
        <v>-3.0951326033293303E-2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819.42075</v>
      </c>
      <c r="F21" s="46">
        <v>1061</v>
      </c>
      <c r="G21" s="21">
        <f>(F21-E21)/E21</f>
        <v>0.29481710098261488</v>
      </c>
      <c r="H21" s="46">
        <v>1084.4000000000001</v>
      </c>
      <c r="I21" s="21">
        <f>(F21-H21)/H21</f>
        <v>-2.1578753227591375E-2</v>
      </c>
    </row>
    <row r="22" spans="1:9" ht="16.5" x14ac:dyDescent="0.3">
      <c r="A22" s="37"/>
      <c r="B22" s="34" t="s">
        <v>6</v>
      </c>
      <c r="C22" s="15" t="s">
        <v>86</v>
      </c>
      <c r="D22" s="11" t="s">
        <v>161</v>
      </c>
      <c r="E22" s="46">
        <v>1368.55</v>
      </c>
      <c r="F22" s="46">
        <v>1639.4</v>
      </c>
      <c r="G22" s="21">
        <f>(F22-E22)/E22</f>
        <v>0.19791019692375153</v>
      </c>
      <c r="H22" s="46">
        <v>1660.1999999999998</v>
      </c>
      <c r="I22" s="21">
        <f>(F22-H22)/H22</f>
        <v>-1.2528611010721436E-2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1383.4874999999997</v>
      </c>
      <c r="F23" s="46">
        <v>1390.1999999999998</v>
      </c>
      <c r="G23" s="21">
        <f>(F23-E23)/E23</f>
        <v>4.8518689182230354E-3</v>
      </c>
      <c r="H23" s="46">
        <v>1405.65</v>
      </c>
      <c r="I23" s="21">
        <f>(F23-H23)/H23</f>
        <v>-1.0991356312026659E-2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1037.4625000000001</v>
      </c>
      <c r="F24" s="46">
        <v>1304.5999999999999</v>
      </c>
      <c r="G24" s="21">
        <f>(F24-E24)/E24</f>
        <v>0.25749123462293799</v>
      </c>
      <c r="H24" s="46">
        <v>1311.65</v>
      </c>
      <c r="I24" s="21">
        <f>(F24-H24)/H24</f>
        <v>-5.3749094651775863E-3</v>
      </c>
    </row>
    <row r="25" spans="1:9" ht="16.5" x14ac:dyDescent="0.3">
      <c r="A25" s="37"/>
      <c r="B25" s="34" t="s">
        <v>15</v>
      </c>
      <c r="C25" s="15" t="s">
        <v>95</v>
      </c>
      <c r="D25" s="13" t="s">
        <v>82</v>
      </c>
      <c r="E25" s="46">
        <v>1154.17075</v>
      </c>
      <c r="F25" s="46">
        <v>1348.1999999999998</v>
      </c>
      <c r="G25" s="21">
        <f>(F25-E25)/E25</f>
        <v>0.16811139079724541</v>
      </c>
      <c r="H25" s="46">
        <v>1344.9</v>
      </c>
      <c r="I25" s="21">
        <f>(F25-H25)/H25</f>
        <v>2.4537140307827549E-3</v>
      </c>
    </row>
    <row r="26" spans="1:9" ht="16.5" x14ac:dyDescent="0.3">
      <c r="A26" s="37"/>
      <c r="B26" s="34" t="s">
        <v>18</v>
      </c>
      <c r="C26" s="15" t="s">
        <v>98</v>
      </c>
      <c r="D26" s="13" t="s">
        <v>83</v>
      </c>
      <c r="E26" s="46">
        <v>1427.5229166666668</v>
      </c>
      <c r="F26" s="46">
        <v>1330.625</v>
      </c>
      <c r="G26" s="21">
        <f>(F26-E26)/E26</f>
        <v>-6.7878361555783626E-2</v>
      </c>
      <c r="H26" s="46">
        <v>1323.95</v>
      </c>
      <c r="I26" s="21">
        <f>(F26-H26)/H26</f>
        <v>5.0417311832017479E-3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1798.65</v>
      </c>
      <c r="F27" s="46">
        <v>1544</v>
      </c>
      <c r="G27" s="21">
        <f>(F27-E27)/E27</f>
        <v>-0.14157840602674232</v>
      </c>
      <c r="H27" s="46">
        <v>1523.15</v>
      </c>
      <c r="I27" s="21">
        <f>(F27-H27)/H27</f>
        <v>1.368873715655051E-2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489.3485</v>
      </c>
      <c r="F28" s="46">
        <v>565.73299999999995</v>
      </c>
      <c r="G28" s="21">
        <f>(F28-E28)/E28</f>
        <v>0.15609427636949932</v>
      </c>
      <c r="H28" s="46">
        <v>556.56649999999991</v>
      </c>
      <c r="I28" s="21">
        <f>(F28-H28)/H28</f>
        <v>1.6469730032260373E-2</v>
      </c>
    </row>
    <row r="29" spans="1:9" ht="17.25" thickBot="1" x14ac:dyDescent="0.35">
      <c r="A29" s="38"/>
      <c r="B29" s="34" t="s">
        <v>13</v>
      </c>
      <c r="C29" s="15" t="s">
        <v>93</v>
      </c>
      <c r="D29" s="13" t="s">
        <v>81</v>
      </c>
      <c r="E29" s="46">
        <v>464.625</v>
      </c>
      <c r="F29" s="46">
        <v>511.56700000000001</v>
      </c>
      <c r="G29" s="21">
        <f>(F29-E29)/E29</f>
        <v>0.10103201506591339</v>
      </c>
      <c r="H29" s="46">
        <v>491.56650000000002</v>
      </c>
      <c r="I29" s="21">
        <f>(F29-H29)/H29</f>
        <v>4.0687272220543885E-2</v>
      </c>
    </row>
    <row r="30" spans="1:9" ht="16.5" x14ac:dyDescent="0.3">
      <c r="A30" s="37"/>
      <c r="B30" s="34" t="s">
        <v>12</v>
      </c>
      <c r="C30" s="15" t="s">
        <v>92</v>
      </c>
      <c r="D30" s="13" t="s">
        <v>81</v>
      </c>
      <c r="E30" s="46">
        <v>460.68124999999998</v>
      </c>
      <c r="F30" s="46">
        <v>515.52499999999998</v>
      </c>
      <c r="G30" s="21">
        <f>(F30-E30)/E30</f>
        <v>0.1190492341505108</v>
      </c>
      <c r="H30" s="46">
        <v>489.48312499999997</v>
      </c>
      <c r="I30" s="21">
        <f>(F30-H30)/H30</f>
        <v>5.3202804488918808E-2</v>
      </c>
    </row>
    <row r="31" spans="1:9" ht="17.25" thickBot="1" x14ac:dyDescent="0.35">
      <c r="A31" s="38"/>
      <c r="B31" s="36" t="s">
        <v>10</v>
      </c>
      <c r="C31" s="16" t="s">
        <v>90</v>
      </c>
      <c r="D31" s="12" t="s">
        <v>161</v>
      </c>
      <c r="E31" s="49">
        <v>1391.7750000000001</v>
      </c>
      <c r="F31" s="49">
        <v>1355.6999999999998</v>
      </c>
      <c r="G31" s="23">
        <f>(F31-E31)/E31</f>
        <v>-2.5920137953333169E-2</v>
      </c>
      <c r="H31" s="49">
        <v>1237.4000000000001</v>
      </c>
      <c r="I31" s="23">
        <f>(F31-H31)/H31</f>
        <v>9.5603685146274223E-2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17647.409777777779</v>
      </c>
      <c r="F32" s="107">
        <f>SUM(F16:F31)</f>
        <v>18712.599999999999</v>
      </c>
      <c r="G32" s="108">
        <f t="shared" ref="G32" si="0">(F32-E32)/E32</f>
        <v>6.0359578863723312E-2</v>
      </c>
      <c r="H32" s="107">
        <f>SUM(H16:H31)</f>
        <v>19120.582774999999</v>
      </c>
      <c r="I32" s="111">
        <f t="shared" ref="I32" si="1">(F32-H32)/H32</f>
        <v>-2.1337360884911647E-2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1598.0625</v>
      </c>
      <c r="F34" s="54">
        <v>1548.9166666666665</v>
      </c>
      <c r="G34" s="21">
        <f>(F34-E34)/E34</f>
        <v>-3.0753386262010081E-2</v>
      </c>
      <c r="H34" s="54">
        <v>1595.125</v>
      </c>
      <c r="I34" s="21">
        <f>(F34-H34)/H34</f>
        <v>-2.8968471645377938E-2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1454.7667499999998</v>
      </c>
      <c r="F35" s="46">
        <v>1121.9000000000001</v>
      </c>
      <c r="G35" s="21">
        <f>(F35-E35)/E35</f>
        <v>-0.22881107916440882</v>
      </c>
      <c r="H35" s="46">
        <v>1113.95</v>
      </c>
      <c r="I35" s="21">
        <f>(F35-H35)/H35</f>
        <v>7.1367655639840615E-3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2643.8375000000001</v>
      </c>
      <c r="F36" s="46">
        <v>2254.5500000000002</v>
      </c>
      <c r="G36" s="21">
        <f>(F36-E36)/E36</f>
        <v>-0.14724335364786978</v>
      </c>
      <c r="H36" s="46">
        <v>2176.4250000000002</v>
      </c>
      <c r="I36" s="21">
        <f>(F36-H36)/H36</f>
        <v>3.5896022146409821E-2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1949.1</v>
      </c>
      <c r="F37" s="46">
        <v>1931.425</v>
      </c>
      <c r="G37" s="21">
        <f>(F37-E37)/E37</f>
        <v>-9.0682879277615078E-3</v>
      </c>
      <c r="H37" s="46">
        <v>1862.85</v>
      </c>
      <c r="I37" s="21">
        <f>(F37-H37)/H37</f>
        <v>3.6811874278659069E-2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2597.0625</v>
      </c>
      <c r="F38" s="49">
        <v>2088.9499999999998</v>
      </c>
      <c r="G38" s="23">
        <f>(F38-E38)/E38</f>
        <v>-0.19564893028180885</v>
      </c>
      <c r="H38" s="49">
        <v>2013.1888888888889</v>
      </c>
      <c r="I38" s="23">
        <f>(F38-H38)/H38</f>
        <v>3.7632390844817704E-2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10242.829250000001</v>
      </c>
      <c r="F39" s="109">
        <f>SUM(F34:F38)</f>
        <v>8945.7416666666668</v>
      </c>
      <c r="G39" s="110">
        <f t="shared" ref="G39" si="2">(F39-E39)/E39</f>
        <v>-0.12663372117946162</v>
      </c>
      <c r="H39" s="109">
        <f>SUM(H34:H38)</f>
        <v>8761.5388888888883</v>
      </c>
      <c r="I39" s="111">
        <f t="shared" ref="I39" si="3">(F39-H39)/H39</f>
        <v>2.1024021021167721E-2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9968.5714285714294</v>
      </c>
      <c r="F41" s="46">
        <v>9966</v>
      </c>
      <c r="G41" s="21">
        <f>(F41-E41)/E41</f>
        <v>-2.5795356835777382E-4</v>
      </c>
      <c r="H41" s="46">
        <v>9966</v>
      </c>
      <c r="I41" s="21">
        <f>(F41-H41)/H41</f>
        <v>0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15265.263972222223</v>
      </c>
      <c r="F42" s="46">
        <v>15146.522222222222</v>
      </c>
      <c r="G42" s="21">
        <f>(F42-E42)/E42</f>
        <v>-7.7785585769150215E-3</v>
      </c>
      <c r="H42" s="46">
        <v>15090.966666666667</v>
      </c>
      <c r="I42" s="21">
        <f>(F42-H42)/H42</f>
        <v>3.6813781901902515E-3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10657.875</v>
      </c>
      <c r="F43" s="57">
        <v>10329.75</v>
      </c>
      <c r="G43" s="21">
        <f>(F43-E43)/E43</f>
        <v>-3.0787094050174168E-2</v>
      </c>
      <c r="H43" s="57">
        <v>10186</v>
      </c>
      <c r="I43" s="21">
        <f>(F43-H43)/H43</f>
        <v>1.4112507363047319E-2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5821.5499999999993</v>
      </c>
      <c r="F44" s="47">
        <v>6063.2</v>
      </c>
      <c r="G44" s="21">
        <f>(F44-E44)/E44</f>
        <v>4.150956360419486E-2</v>
      </c>
      <c r="H44" s="47">
        <v>5963.2</v>
      </c>
      <c r="I44" s="21">
        <f>(F44-H44)/H44</f>
        <v>1.6769519720955191E-2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26938.413972222221</v>
      </c>
      <c r="F45" s="47">
        <v>26773.266333333333</v>
      </c>
      <c r="G45" s="21">
        <f>(F45-E45)/E45</f>
        <v>-6.1305628111284188E-3</v>
      </c>
      <c r="H45" s="47">
        <v>25939.933333333334</v>
      </c>
      <c r="I45" s="21">
        <f>(F45-H45)/H45</f>
        <v>3.212548734383789E-2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12159.166666666666</v>
      </c>
      <c r="F46" s="50">
        <v>13198.333333333334</v>
      </c>
      <c r="G46" s="31">
        <f>(F46-E46)/E46</f>
        <v>8.5463641971078169E-2</v>
      </c>
      <c r="H46" s="50">
        <v>12586.666666666666</v>
      </c>
      <c r="I46" s="31">
        <f>(F46-H46)/H46</f>
        <v>4.8596398305084845E-2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80810.841039682535</v>
      </c>
      <c r="F47" s="86">
        <f>SUM(F41:F46)</f>
        <v>81477.07188888888</v>
      </c>
      <c r="G47" s="110">
        <f t="shared" ref="G47" si="4">(F47-E47)/E47</f>
        <v>8.2443251503741925E-3</v>
      </c>
      <c r="H47" s="109">
        <f>SUM(H41:H46)</f>
        <v>79732.766666666677</v>
      </c>
      <c r="I47" s="111">
        <f t="shared" ref="I47" si="5">(F47-H47)/H47</f>
        <v>2.1876893216492797E-2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5468.6111111111113</v>
      </c>
      <c r="F49" s="43">
        <v>5304.4444444444443</v>
      </c>
      <c r="G49" s="21">
        <f>(F49-E49)/E49</f>
        <v>-3.0019810026921372E-2</v>
      </c>
      <c r="H49" s="43">
        <v>5774.4444444444443</v>
      </c>
      <c r="I49" s="21">
        <f>(F49-H49)/H49</f>
        <v>-8.1393111410429098E-2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6144.4444444444443</v>
      </c>
      <c r="F50" s="47">
        <v>6035.333333333333</v>
      </c>
      <c r="G50" s="21">
        <f>(F50-E50)/E50</f>
        <v>-1.7757685352622093E-2</v>
      </c>
      <c r="H50" s="47">
        <v>6035.333333333333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19026.428571428572</v>
      </c>
      <c r="G51" s="21">
        <f>(F51-E51)/E51</f>
        <v>-1.2832034688186136E-2</v>
      </c>
      <c r="H51" s="47">
        <v>19026.428571428572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2199.2857142857142</v>
      </c>
      <c r="F52" s="47">
        <v>2241.6666666666665</v>
      </c>
      <c r="G52" s="21">
        <f>(F52-E52)/E52</f>
        <v>1.9270325863375515E-2</v>
      </c>
      <c r="H52" s="47">
        <v>2241.6666666666665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26138.25</v>
      </c>
      <c r="F53" s="47">
        <v>27836</v>
      </c>
      <c r="G53" s="21">
        <f>(F53-E53)/E53</f>
        <v>6.4952703413579713E-2</v>
      </c>
      <c r="H53" s="47">
        <v>27836</v>
      </c>
      <c r="I53" s="21">
        <f>(F53-H53)/H53</f>
        <v>0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19096.904444444444</v>
      </c>
      <c r="F54" s="50">
        <v>19284.017749999999</v>
      </c>
      <c r="G54" s="31">
        <f>(F54-E54)/E54</f>
        <v>9.7980961312286695E-3</v>
      </c>
      <c r="H54" s="50">
        <v>19190.267500000002</v>
      </c>
      <c r="I54" s="31">
        <f>(F54-H54)/H54</f>
        <v>4.8853018854477827E-3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78321.245714285717</v>
      </c>
      <c r="F55" s="86">
        <f>SUM(F49:F54)</f>
        <v>79727.890765873017</v>
      </c>
      <c r="G55" s="110">
        <f t="shared" ref="G55" si="6">(F55-E55)/E55</f>
        <v>1.7959942270564903E-2</v>
      </c>
      <c r="H55" s="86">
        <f>SUM(H49:H54)</f>
        <v>80104.140515873019</v>
      </c>
      <c r="I55" s="111">
        <f t="shared" ref="I55" si="7">(F55-H55)/H55</f>
        <v>-4.6970075151789061E-3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56</v>
      </c>
      <c r="C57" s="19" t="s">
        <v>123</v>
      </c>
      <c r="D57" s="20" t="s">
        <v>120</v>
      </c>
      <c r="E57" s="43">
        <v>20838.75</v>
      </c>
      <c r="F57" s="66">
        <v>21088.75</v>
      </c>
      <c r="G57" s="22">
        <f>(F57-E57)/E57</f>
        <v>1.1996880810989144E-2</v>
      </c>
      <c r="H57" s="66">
        <v>21226.25</v>
      </c>
      <c r="I57" s="22">
        <f>(F57-H57)/H57</f>
        <v>-6.477828160885696E-3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>(F58-E58)/E58</f>
        <v>0</v>
      </c>
      <c r="H58" s="70">
        <v>3750</v>
      </c>
      <c r="I58" s="21">
        <f>(F58-H58)/H58</f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3867.583333333333</v>
      </c>
      <c r="F59" s="70">
        <v>3606.1428571428573</v>
      </c>
      <c r="G59" s="21">
        <f>(F59-E59)/E59</f>
        <v>-6.75978908940921E-2</v>
      </c>
      <c r="H59" s="70">
        <v>3606.1428571428573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2032.5</v>
      </c>
      <c r="F60" s="70">
        <v>2881.25</v>
      </c>
      <c r="G60" s="21">
        <f>(F60-E60)/E60</f>
        <v>0.41758917589175892</v>
      </c>
      <c r="H60" s="70">
        <v>2881.25</v>
      </c>
      <c r="I60" s="21">
        <f>(F60-H60)/H60</f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4650</v>
      </c>
      <c r="G61" s="21">
        <f>(F61-E61)/E61</f>
        <v>-0.15454545454545454</v>
      </c>
      <c r="H61" s="105">
        <v>4650</v>
      </c>
      <c r="I61" s="21">
        <f>(F61-H61)/H61</f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2108.75</v>
      </c>
      <c r="F62" s="73">
        <v>2026</v>
      </c>
      <c r="G62" s="29">
        <f>(F62-E62)/E62</f>
        <v>-3.924125666864256E-2</v>
      </c>
      <c r="H62" s="73">
        <v>2026</v>
      </c>
      <c r="I62" s="29">
        <f>(F62-H62)/H62</f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5098.125</v>
      </c>
      <c r="F63" s="68">
        <v>4755.625</v>
      </c>
      <c r="G63" s="21">
        <f>(F63-E63)/E63</f>
        <v>-6.7181561848718888E-2</v>
      </c>
      <c r="H63" s="68">
        <v>4755.625</v>
      </c>
      <c r="I63" s="21">
        <f>(F63-H63)/H63</f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4997</v>
      </c>
      <c r="F64" s="70">
        <v>4809.5</v>
      </c>
      <c r="G64" s="21">
        <f>(F64-E64)/E64</f>
        <v>-3.7522513508104864E-2</v>
      </c>
      <c r="H64" s="70">
        <v>4779.5</v>
      </c>
      <c r="I64" s="21">
        <f>(F64-H64)/H64</f>
        <v>6.2768071974055864E-3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4406.1111111111113</v>
      </c>
      <c r="F65" s="50">
        <v>4047.7777777777778</v>
      </c>
      <c r="G65" s="29">
        <f>(F65-E65)/E65</f>
        <v>-8.1326440549741558E-2</v>
      </c>
      <c r="H65" s="50">
        <v>3956.875</v>
      </c>
      <c r="I65" s="29">
        <f>(F65-H65)/H65</f>
        <v>2.2973376156127708E-2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52598.819444444438</v>
      </c>
      <c r="F66" s="106">
        <f>SUM(F57:F65)</f>
        <v>51615.045634920636</v>
      </c>
      <c r="G66" s="108">
        <f t="shared" ref="G66" si="8">(F66-E66)/E66</f>
        <v>-1.8703343913695186E-2</v>
      </c>
      <c r="H66" s="106">
        <f>SUM(H57:H65)</f>
        <v>51631.642857142855</v>
      </c>
      <c r="I66" s="111">
        <f t="shared" ref="I66" si="9">(F66-H66)/H66</f>
        <v>-3.2145446675289912E-4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3869.8055555555557</v>
      </c>
      <c r="F68" s="54">
        <v>3640.5555555555557</v>
      </c>
      <c r="G68" s="21">
        <f>(F68-E68)/E68</f>
        <v>-5.9240702590569433E-2</v>
      </c>
      <c r="H68" s="54">
        <v>3718.3333333333335</v>
      </c>
      <c r="I68" s="21">
        <f>(F68-H68)/H68</f>
        <v>-2.0917376363364722E-2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12894.6875</v>
      </c>
      <c r="F69" s="46">
        <v>10781.25</v>
      </c>
      <c r="G69" s="21">
        <f>(F69-E69)/E69</f>
        <v>-0.16389986186171632</v>
      </c>
      <c r="H69" s="46">
        <v>11000</v>
      </c>
      <c r="I69" s="21">
        <f>(F69-H69)/H69</f>
        <v>-1.9886363636363636E-2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7501.333333333333</v>
      </c>
      <c r="F70" s="46">
        <v>7619</v>
      </c>
      <c r="G70" s="21">
        <f>(F70-E70)/E70</f>
        <v>1.5686100248844689E-2</v>
      </c>
      <c r="H70" s="46">
        <v>7769.5</v>
      </c>
      <c r="I70" s="21">
        <f>(F70-H70)/H70</f>
        <v>-1.9370615869747088E-2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6465.208333333333</v>
      </c>
      <c r="F71" s="46">
        <v>6305.5555555555557</v>
      </c>
      <c r="G71" s="21">
        <f>(F71-E71)/E71</f>
        <v>-2.4694142794229736E-2</v>
      </c>
      <c r="H71" s="46">
        <v>6305.5555555555557</v>
      </c>
      <c r="I71" s="21">
        <f>(F71-H71)/H71</f>
        <v>0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47046.625</v>
      </c>
      <c r="F72" s="46">
        <v>46491.857142857145</v>
      </c>
      <c r="G72" s="21">
        <f>(F72-E72)/E72</f>
        <v>-1.1791873639030538E-2</v>
      </c>
      <c r="H72" s="46">
        <v>46491.857142857145</v>
      </c>
      <c r="I72" s="21">
        <f>(F72-H72)/H72</f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3474.4345238095239</v>
      </c>
      <c r="F73" s="58">
        <v>2985</v>
      </c>
      <c r="G73" s="31">
        <f>(F73-E73)/E73</f>
        <v>-0.14086739020566896</v>
      </c>
      <c r="H73" s="58">
        <v>2985</v>
      </c>
      <c r="I73" s="31">
        <f>(F73-H73)/H73</f>
        <v>0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81252.094246031746</v>
      </c>
      <c r="F74" s="86">
        <f>SUM(F68:F73)</f>
        <v>77823.218253968254</v>
      </c>
      <c r="G74" s="110">
        <f t="shared" ref="G74" si="10">(F74-E74)/E74</f>
        <v>-4.2200462940448498E-2</v>
      </c>
      <c r="H74" s="86">
        <f>SUM(H68:H73)</f>
        <v>78270.246031746035</v>
      </c>
      <c r="I74" s="111">
        <f t="shared" ref="I74" si="11">(F74-H74)/H74</f>
        <v>-5.7113373272963614E-3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1320</v>
      </c>
      <c r="F76" s="43">
        <v>1311.875</v>
      </c>
      <c r="G76" s="21">
        <f>(F76-E76)/E76</f>
        <v>-6.15530303030303E-3</v>
      </c>
      <c r="H76" s="43">
        <v>1328.5714285714287</v>
      </c>
      <c r="I76" s="21">
        <f>(F76-H76)/H76</f>
        <v>-1.2567204301075342E-2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3725.8</v>
      </c>
      <c r="F77" s="47">
        <v>3755.625</v>
      </c>
      <c r="G77" s="21">
        <f>(F77-E77)/E77</f>
        <v>8.0049922164366887E-3</v>
      </c>
      <c r="H77" s="47">
        <v>3755.625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2747.2222222222222</v>
      </c>
      <c r="F78" s="47">
        <v>2740.375</v>
      </c>
      <c r="G78" s="21">
        <f>(F78-E78)/E78</f>
        <v>-2.4924165824064528E-3</v>
      </c>
      <c r="H78" s="47">
        <v>2740.375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2076.875</v>
      </c>
      <c r="F79" s="47">
        <v>2500.625</v>
      </c>
      <c r="G79" s="21">
        <f>(F79-E79)/E79</f>
        <v>0.20403250075233223</v>
      </c>
      <c r="H79" s="47">
        <v>2500.625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1693.5222222222224</v>
      </c>
      <c r="F80" s="50">
        <v>1610.5555555555557</v>
      </c>
      <c r="G80" s="21">
        <f>(F80-E80)/E80</f>
        <v>-4.8990598161622406E-2</v>
      </c>
      <c r="H80" s="50">
        <v>1610.5555555555557</v>
      </c>
      <c r="I80" s="21">
        <f>(F80-H80)/H80</f>
        <v>0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11563.419444444444</v>
      </c>
      <c r="F81" s="86">
        <f>SUM(F76:F80)</f>
        <v>11919.055555555555</v>
      </c>
      <c r="G81" s="110">
        <f t="shared" ref="G81" si="12">(F81-E81)/E81</f>
        <v>3.0755272073259749E-2</v>
      </c>
      <c r="H81" s="86">
        <f>SUM(H76:H80)</f>
        <v>11935.751984126982</v>
      </c>
      <c r="I81" s="111">
        <f t="shared" ref="I81" si="13">(F81-H81)/H81</f>
        <v>-1.3988585380821953E-3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79</v>
      </c>
      <c r="C83" s="15" t="s">
        <v>155</v>
      </c>
      <c r="D83" s="20" t="s">
        <v>156</v>
      </c>
      <c r="E83" s="43">
        <v>8303.3333333333339</v>
      </c>
      <c r="F83" s="43">
        <v>8218.25</v>
      </c>
      <c r="G83" s="22">
        <f>(F83-E83)/E83</f>
        <v>-1.0246888799678916E-2</v>
      </c>
      <c r="H83" s="43">
        <v>8899.3333333333339</v>
      </c>
      <c r="I83" s="22">
        <f>(F83-H83)/H83</f>
        <v>-7.6531949958798473E-2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1369.2111111111112</v>
      </c>
      <c r="F84" s="32">
        <v>1179.4444444444443</v>
      </c>
      <c r="G84" s="21">
        <f>(F84-E84)/E84</f>
        <v>-0.13859562278359816</v>
      </c>
      <c r="H84" s="32">
        <v>1190.5555555555557</v>
      </c>
      <c r="I84" s="21">
        <f>(F84-H84)/H84</f>
        <v>-9.3327111525899967E-3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1456.6666666666667</v>
      </c>
      <c r="G85" s="21">
        <f>(F85-E85)/E85</f>
        <v>-6.6569248254585607E-3</v>
      </c>
      <c r="H85" s="47">
        <v>1456.6666666666667</v>
      </c>
      <c r="I85" s="21">
        <f>(F85-H85)/H85</f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824.77777777777783</v>
      </c>
      <c r="F86" s="47">
        <v>907.875</v>
      </c>
      <c r="G86" s="21">
        <f>(F86-E86)/E86</f>
        <v>0.10075104405226991</v>
      </c>
      <c r="H86" s="47">
        <v>907.875</v>
      </c>
      <c r="I86" s="21">
        <f>(F86-H86)/H86</f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1504.9</v>
      </c>
      <c r="F87" s="61">
        <v>1501.8</v>
      </c>
      <c r="G87" s="21">
        <f>(F87-E87)/E87</f>
        <v>-2.0599375373779893E-3</v>
      </c>
      <c r="H87" s="61">
        <v>1501.8</v>
      </c>
      <c r="I87" s="21">
        <f>(F87-H87)/H87</f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1962.675</v>
      </c>
      <c r="F88" s="61">
        <v>1940.3</v>
      </c>
      <c r="G88" s="21">
        <f>(F88-E88)/E88</f>
        <v>-1.1400257301896647E-2</v>
      </c>
      <c r="H88" s="61">
        <v>1940.3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3996</v>
      </c>
      <c r="F89" s="50">
        <v>3939.3</v>
      </c>
      <c r="G89" s="23">
        <f>(F89-E89)/E89</f>
        <v>-1.4189189189189143E-2</v>
      </c>
      <c r="H89" s="50">
        <v>3939.3</v>
      </c>
      <c r="I89" s="23">
        <f>(F89-H89)/H89</f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19427.325793650794</v>
      </c>
      <c r="F90" s="86">
        <f>SUM(F83:F89)</f>
        <v>19143.636111111111</v>
      </c>
      <c r="G90" s="120">
        <f t="shared" ref="G90:G91" si="14">(F90-E90)/E90</f>
        <v>-1.4602611062012374E-2</v>
      </c>
      <c r="H90" s="86">
        <f>SUM(H83:H89)</f>
        <v>19835.830555555556</v>
      </c>
      <c r="I90" s="111">
        <f t="shared" ref="I90:I91" si="15">(F90-H90)/H90</f>
        <v>-3.4896166435066552E-2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351863.98471031745</v>
      </c>
      <c r="F91" s="106">
        <f>SUM(F32,F39,F47,F55,F66,F74,F81,F90)</f>
        <v>349364.25987698406</v>
      </c>
      <c r="G91" s="108">
        <f t="shared" si="14"/>
        <v>-7.104236130877027E-3</v>
      </c>
      <c r="H91" s="106">
        <f>SUM(H32,H39,H47,H55,H66,H74,H81,H90)</f>
        <v>349392.500275</v>
      </c>
      <c r="I91" s="121">
        <f t="shared" si="15"/>
        <v>-8.0827144239546905E-5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3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1350</v>
      </c>
      <c r="E16" s="135">
        <v>2000</v>
      </c>
      <c r="F16" s="135">
        <v>1500</v>
      </c>
      <c r="G16" s="135">
        <v>1375</v>
      </c>
      <c r="H16" s="136">
        <v>1166</v>
      </c>
      <c r="I16" s="83">
        <v>1478.2</v>
      </c>
    </row>
    <row r="17" spans="1:9" ht="16.5" x14ac:dyDescent="0.3">
      <c r="A17" s="92"/>
      <c r="B17" s="141" t="s">
        <v>5</v>
      </c>
      <c r="C17" s="15" t="s">
        <v>164</v>
      </c>
      <c r="D17" s="93">
        <v>1350</v>
      </c>
      <c r="E17" s="93">
        <v>1000</v>
      </c>
      <c r="F17" s="93">
        <v>2000</v>
      </c>
      <c r="G17" s="93">
        <v>2000</v>
      </c>
      <c r="H17" s="32">
        <v>1416</v>
      </c>
      <c r="I17" s="83">
        <v>1553.2</v>
      </c>
    </row>
    <row r="18" spans="1:9" ht="16.5" x14ac:dyDescent="0.3">
      <c r="A18" s="92"/>
      <c r="B18" s="141" t="s">
        <v>6</v>
      </c>
      <c r="C18" s="15" t="s">
        <v>165</v>
      </c>
      <c r="D18" s="93">
        <v>1650</v>
      </c>
      <c r="E18" s="93">
        <v>1500</v>
      </c>
      <c r="F18" s="93">
        <v>1125</v>
      </c>
      <c r="G18" s="93">
        <v>2000</v>
      </c>
      <c r="H18" s="32">
        <v>1500</v>
      </c>
      <c r="I18" s="83">
        <v>1555</v>
      </c>
    </row>
    <row r="19" spans="1:9" ht="16.5" x14ac:dyDescent="0.3">
      <c r="A19" s="92"/>
      <c r="B19" s="141" t="s">
        <v>7</v>
      </c>
      <c r="C19" s="15" t="s">
        <v>166</v>
      </c>
      <c r="D19" s="93">
        <v>1150</v>
      </c>
      <c r="E19" s="93">
        <v>500</v>
      </c>
      <c r="F19" s="93">
        <v>875</v>
      </c>
      <c r="G19" s="93">
        <v>1250</v>
      </c>
      <c r="H19" s="32">
        <v>1166</v>
      </c>
      <c r="I19" s="83">
        <v>988.2</v>
      </c>
    </row>
    <row r="20" spans="1:9" ht="16.5" x14ac:dyDescent="0.3">
      <c r="A20" s="92"/>
      <c r="B20" s="141" t="s">
        <v>8</v>
      </c>
      <c r="C20" s="15" t="s">
        <v>167</v>
      </c>
      <c r="D20" s="93">
        <v>2200</v>
      </c>
      <c r="E20" s="93">
        <v>2000</v>
      </c>
      <c r="F20" s="93">
        <v>3500</v>
      </c>
      <c r="G20" s="93">
        <v>2250</v>
      </c>
      <c r="H20" s="32">
        <v>1833</v>
      </c>
      <c r="I20" s="83">
        <v>2356.6</v>
      </c>
    </row>
    <row r="21" spans="1:9" ht="16.5" x14ac:dyDescent="0.3">
      <c r="A21" s="92"/>
      <c r="B21" s="141" t="s">
        <v>9</v>
      </c>
      <c r="C21" s="15" t="s">
        <v>168</v>
      </c>
      <c r="D21" s="93">
        <v>1400</v>
      </c>
      <c r="E21" s="93">
        <v>1750</v>
      </c>
      <c r="F21" s="93">
        <v>1125</v>
      </c>
      <c r="G21" s="93">
        <v>1500</v>
      </c>
      <c r="H21" s="32">
        <v>1083</v>
      </c>
      <c r="I21" s="83">
        <v>1371.6</v>
      </c>
    </row>
    <row r="22" spans="1:9" ht="16.5" x14ac:dyDescent="0.3">
      <c r="A22" s="92"/>
      <c r="B22" s="141" t="s">
        <v>10</v>
      </c>
      <c r="C22" s="15" t="s">
        <v>169</v>
      </c>
      <c r="D22" s="93">
        <v>1250</v>
      </c>
      <c r="E22" s="93">
        <v>1500</v>
      </c>
      <c r="F22" s="93">
        <v>875</v>
      </c>
      <c r="G22" s="93">
        <v>1750</v>
      </c>
      <c r="H22" s="32">
        <v>1333</v>
      </c>
      <c r="I22" s="83">
        <v>1341.6</v>
      </c>
    </row>
    <row r="23" spans="1:9" ht="16.5" x14ac:dyDescent="0.3">
      <c r="A23" s="92"/>
      <c r="B23" s="141" t="s">
        <v>11</v>
      </c>
      <c r="C23" s="15" t="s">
        <v>170</v>
      </c>
      <c r="D23" s="93">
        <v>400</v>
      </c>
      <c r="E23" s="93">
        <v>500</v>
      </c>
      <c r="F23" s="93">
        <v>625</v>
      </c>
      <c r="G23" s="93">
        <v>500</v>
      </c>
      <c r="H23" s="32">
        <v>450</v>
      </c>
      <c r="I23" s="83">
        <v>495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500</v>
      </c>
      <c r="F24" s="93">
        <v>625</v>
      </c>
      <c r="G24" s="93">
        <v>500</v>
      </c>
      <c r="H24" s="32">
        <v>500</v>
      </c>
      <c r="I24" s="83">
        <v>531.25</v>
      </c>
    </row>
    <row r="25" spans="1:9" ht="16.5" x14ac:dyDescent="0.3">
      <c r="A25" s="92"/>
      <c r="B25" s="141" t="s">
        <v>13</v>
      </c>
      <c r="C25" s="15" t="s">
        <v>172</v>
      </c>
      <c r="D25" s="93">
        <v>416.67</v>
      </c>
      <c r="E25" s="93">
        <v>500</v>
      </c>
      <c r="F25" s="93">
        <v>625</v>
      </c>
      <c r="G25" s="93">
        <v>500</v>
      </c>
      <c r="H25" s="32">
        <v>500</v>
      </c>
      <c r="I25" s="83">
        <v>508.334</v>
      </c>
    </row>
    <row r="26" spans="1:9" ht="16.5" x14ac:dyDescent="0.3">
      <c r="A26" s="92"/>
      <c r="B26" s="141" t="s">
        <v>14</v>
      </c>
      <c r="C26" s="15" t="s">
        <v>173</v>
      </c>
      <c r="D26" s="93">
        <v>383.33</v>
      </c>
      <c r="E26" s="93">
        <v>500</v>
      </c>
      <c r="F26" s="93">
        <v>625</v>
      </c>
      <c r="G26" s="93">
        <v>500</v>
      </c>
      <c r="H26" s="32">
        <v>500</v>
      </c>
      <c r="I26" s="83">
        <v>501.666</v>
      </c>
    </row>
    <row r="27" spans="1:9" ht="16.5" x14ac:dyDescent="0.3">
      <c r="A27" s="92"/>
      <c r="B27" s="141" t="s">
        <v>15</v>
      </c>
      <c r="C27" s="15" t="s">
        <v>174</v>
      </c>
      <c r="D27" s="93">
        <v>1450</v>
      </c>
      <c r="E27" s="93">
        <v>1500</v>
      </c>
      <c r="F27" s="93">
        <v>1250</v>
      </c>
      <c r="G27" s="93">
        <v>1500</v>
      </c>
      <c r="H27" s="32">
        <v>1333</v>
      </c>
      <c r="I27" s="83">
        <v>1406.6</v>
      </c>
    </row>
    <row r="28" spans="1:9" ht="16.5" x14ac:dyDescent="0.3">
      <c r="A28" s="92"/>
      <c r="B28" s="141" t="s">
        <v>16</v>
      </c>
      <c r="C28" s="15" t="s">
        <v>175</v>
      </c>
      <c r="D28" s="93">
        <v>400</v>
      </c>
      <c r="E28" s="93">
        <v>500</v>
      </c>
      <c r="F28" s="93">
        <v>625</v>
      </c>
      <c r="G28" s="93">
        <v>500</v>
      </c>
      <c r="H28" s="32">
        <v>666</v>
      </c>
      <c r="I28" s="83">
        <v>538.20000000000005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1375</v>
      </c>
      <c r="G29" s="93">
        <v>1375</v>
      </c>
      <c r="H29" s="32">
        <v>1250</v>
      </c>
      <c r="I29" s="83">
        <v>1375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1000</v>
      </c>
      <c r="G30" s="93">
        <v>1000</v>
      </c>
      <c r="H30" s="32">
        <v>833</v>
      </c>
      <c r="I30" s="83">
        <v>1083.25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1100</v>
      </c>
      <c r="E31" s="49">
        <v>1000</v>
      </c>
      <c r="F31" s="49">
        <v>1550</v>
      </c>
      <c r="G31" s="49">
        <v>1000</v>
      </c>
      <c r="H31" s="134">
        <v>1166</v>
      </c>
      <c r="I31" s="85">
        <v>1163.2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2062.5</v>
      </c>
      <c r="E33" s="135">
        <v>2500</v>
      </c>
      <c r="F33" s="135">
        <v>1750</v>
      </c>
      <c r="G33" s="135">
        <v>3000</v>
      </c>
      <c r="H33" s="136">
        <v>1833</v>
      </c>
      <c r="I33" s="83">
        <v>2229.1</v>
      </c>
    </row>
    <row r="34" spans="1:9" ht="16.5" x14ac:dyDescent="0.3">
      <c r="A34" s="92"/>
      <c r="B34" s="141" t="s">
        <v>27</v>
      </c>
      <c r="C34" s="15" t="s">
        <v>180</v>
      </c>
      <c r="D34" s="93">
        <v>2062.5</v>
      </c>
      <c r="E34" s="93">
        <v>2500</v>
      </c>
      <c r="F34" s="93">
        <v>1750</v>
      </c>
      <c r="G34" s="93">
        <v>3000</v>
      </c>
      <c r="H34" s="32">
        <v>1833</v>
      </c>
      <c r="I34" s="83">
        <v>2229.1</v>
      </c>
    </row>
    <row r="35" spans="1:9" ht="16.5" x14ac:dyDescent="0.3">
      <c r="A35" s="92"/>
      <c r="B35" s="140" t="s">
        <v>28</v>
      </c>
      <c r="C35" s="15" t="s">
        <v>181</v>
      </c>
      <c r="D35" s="93">
        <v>2050</v>
      </c>
      <c r="E35" s="93">
        <v>1750</v>
      </c>
      <c r="F35" s="93">
        <v>1500</v>
      </c>
      <c r="G35" s="93">
        <v>1750</v>
      </c>
      <c r="H35" s="32">
        <v>1833</v>
      </c>
      <c r="I35" s="83">
        <v>1776.6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1500</v>
      </c>
      <c r="F36" s="93">
        <v>1125</v>
      </c>
      <c r="G36" s="93">
        <v>2500</v>
      </c>
      <c r="H36" s="32">
        <v>1333</v>
      </c>
      <c r="I36" s="83">
        <v>1614.5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1250</v>
      </c>
      <c r="E37" s="137">
        <v>1000</v>
      </c>
      <c r="F37" s="137">
        <v>1875</v>
      </c>
      <c r="G37" s="137">
        <v>1375</v>
      </c>
      <c r="H37" s="138">
        <v>750</v>
      </c>
      <c r="I37" s="83">
        <v>1250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28333.33</v>
      </c>
      <c r="E39" s="42">
        <v>27000</v>
      </c>
      <c r="F39" s="42">
        <v>26500</v>
      </c>
      <c r="G39" s="42">
        <v>20000</v>
      </c>
      <c r="H39" s="136">
        <v>24666</v>
      </c>
      <c r="I39" s="84">
        <v>25299.866000000002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16500</v>
      </c>
      <c r="E40" s="49">
        <v>17000</v>
      </c>
      <c r="F40" s="49">
        <v>13500</v>
      </c>
      <c r="G40" s="49">
        <v>15000</v>
      </c>
      <c r="H40" s="134">
        <v>16333</v>
      </c>
      <c r="I40" s="85">
        <v>15666.6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13-05-2019</vt:lpstr>
      <vt:lpstr>By Order</vt:lpstr>
      <vt:lpstr>All Stores</vt:lpstr>
      <vt:lpstr>'13-05-2019'!Print_Titles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2019-05-15T09:36:53Z</cp:lastPrinted>
  <dcterms:created xsi:type="dcterms:W3CDTF">2010-10-20T06:23:14Z</dcterms:created>
  <dcterms:modified xsi:type="dcterms:W3CDTF">2019-05-15T09:53:35Z</dcterms:modified>
</cp:coreProperties>
</file>