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7-05-2019" sheetId="9" r:id="rId4"/>
    <sheet name="By Order" sheetId="11" r:id="rId5"/>
    <sheet name="All Stores" sheetId="12" r:id="rId6"/>
  </sheets>
  <definedNames>
    <definedName name="_xlnm.Print_Titles" localSheetId="3">'27-05-2019'!$12:$14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4" i="11"/>
  <c r="G84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68" i="11"/>
  <c r="G68" i="11"/>
  <c r="I72" i="11"/>
  <c r="G72" i="11"/>
  <c r="I71" i="11"/>
  <c r="G71" i="11"/>
  <c r="I70" i="11"/>
  <c r="G70" i="11"/>
  <c r="I69" i="11"/>
  <c r="G69" i="11"/>
  <c r="I73" i="11"/>
  <c r="G73" i="11"/>
  <c r="I57" i="11"/>
  <c r="G57" i="11"/>
  <c r="I63" i="11"/>
  <c r="G63" i="11"/>
  <c r="I64" i="11"/>
  <c r="G64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5" i="11"/>
  <c r="G45" i="11"/>
  <c r="I43" i="11"/>
  <c r="G43" i="11"/>
  <c r="I41" i="11"/>
  <c r="G41" i="11"/>
  <c r="I46" i="11"/>
  <c r="G46" i="11"/>
  <c r="I42" i="11"/>
  <c r="G42" i="11"/>
  <c r="I44" i="11"/>
  <c r="G44" i="11"/>
  <c r="I35" i="11"/>
  <c r="G35" i="11"/>
  <c r="I37" i="11"/>
  <c r="G37" i="11"/>
  <c r="I38" i="11"/>
  <c r="G38" i="11"/>
  <c r="I34" i="11"/>
  <c r="G34" i="11"/>
  <c r="I36" i="11"/>
  <c r="G36" i="11"/>
  <c r="I22" i="11"/>
  <c r="G22" i="11"/>
  <c r="I30" i="11"/>
  <c r="G30" i="11"/>
  <c r="I29" i="11"/>
  <c r="G29" i="11"/>
  <c r="I17" i="11"/>
  <c r="G17" i="11"/>
  <c r="I28" i="11"/>
  <c r="G28" i="11"/>
  <c r="I23" i="11"/>
  <c r="G23" i="11"/>
  <c r="I24" i="11"/>
  <c r="G24" i="11"/>
  <c r="I26" i="11"/>
  <c r="G26" i="11"/>
  <c r="I19" i="11"/>
  <c r="G19" i="11"/>
  <c r="I31" i="11"/>
  <c r="G31" i="11"/>
  <c r="I27" i="11"/>
  <c r="G27" i="11"/>
  <c r="I20" i="11"/>
  <c r="G20" i="11"/>
  <c r="I25" i="11"/>
  <c r="G25" i="11"/>
  <c r="I21" i="11"/>
  <c r="G21" i="11"/>
  <c r="I16" i="11"/>
  <c r="G16" i="11"/>
  <c r="I18" i="11"/>
  <c r="G18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<sst xmlns="http://schemas.openxmlformats.org/spreadsheetml/2006/main" count="848" uniqueCount="226">
  <si>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</si>
  <si>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</si>
  <si>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</si>
  <si>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</si>
  <si>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</si>
  <si>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</si>
  <si>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</si>
  <si>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</si>
  <si>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</si>
  <si>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</si>
  <si>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</si>
  <si>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</si>
  <si>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</si>
  <si>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</si>
  <si>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</si>
  <si>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</si>
  <si>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</si>
  <si>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</si>
  <si>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</si>
  <si>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</si>
  <si>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</si>
  <si>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</si>
  <si>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</si>
  <si>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</si>
  <si>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</si>
  <si>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</si>
  <si>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</si>
  <si>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</si>
  <si>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</si>
  <si>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</si>
  <si>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</si>
  <si>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</si>
  <si>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</si>
  <si>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</si>
  <si>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</si>
  <si>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</si>
  <si>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</si>
  <si>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</si>
  <si>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</si>
  <si>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</si>
  <si>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</si>
  <si>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</si>
  <si>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</si>
  <si>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</si>
  <si>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</si>
  <si>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</si>
  <si>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</si>
  <si>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</si>
  <si>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</si>
  <si>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</si>
  <si>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</si>
  <si>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</si>
  <si>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</si>
  <si>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</si>
  <si>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</si>
  <si>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</si>
  <si>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</si>
  <si>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</si>
  <si>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</si>
  <si>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</si>
  <si>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</si>
  <si>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</si>
  <si>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</si>
  <si>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</si>
  <si>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</si>
  <si>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</si>
  <si>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</si>
  <si>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</si>
  <si>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</si>
  <si>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</si>
  <si>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</si>
  <si>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</si>
  <si>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</si>
  <si>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</si>
  <si>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</si>
  <si>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</si>
  <si>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</si>
  <si>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</si>
  <si>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</si>
  <si>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</si>
  <si>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</si>
  <si>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</si>
  <si>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</si>
  <si>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</si>
  <si>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</si>
  <si>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</si>
  <si>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</si>
  <si>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</si>
  <si>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</si>
  <si>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</si>
  <si>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</si>
  <si>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</si>
  <si>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</si>
  <si>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</si>
  <si>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</si>
  <si>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</si>
  <si>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</si>
  <si>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</si>
  <si>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</si>
  <si>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</si>
  <si>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</si>
  <si>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</si>
  <si>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</si>
  <si>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</si>
  <si>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</si>
  <si>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</si>
  <si>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</si>
  <si>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</si>
  <si>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</si>
  <si>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</si>
  <si>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</si>
  <si>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</si>
  <si>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</si>
  <si>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</si>
  <si>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</si>
  <si>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</si>
  <si>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</si>
  <si>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</si>
  <si>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</si>
  <si>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</si>
  <si>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</si>
  <si>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</si>
  <si>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</si>
  <si>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</si>
  <si>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</si>
  <si>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</si>
  <si>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</si>
  <si>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</si>
  <si>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</si>
  <si>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</si>
  <si>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</si>
  <si>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</si>
  <si>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</si>
  <si>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</si>
  <si>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</si>
  <si>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</si>
  <si>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</si>
  <si>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</si>
  <si>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</si>
  <si>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</si>
  <si>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</si>
  <si>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</si>
  <si>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</si>
  <si>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</si>
  <si>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</si>
  <si>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</si>
  <si>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</si>
  <si>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</si>
  <si>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</si>
  <si>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</si>
  <si>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</si>
  <si>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</si>
  <si>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</si>
  <si>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</si>
  <si>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</si>
  <si>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</si>
  <si>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</si>
  <si>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</si>
  <si>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</si>
  <si>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</si>
  <si>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</si>
  <si>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</si>
  <si>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</si>
  <si>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</si>
  <si>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</si>
  <si>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</si>
  <si>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</si>
  <si>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</si>
  <si>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</si>
  <si>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</si>
  <si>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</si>
  <si>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</si>
  <si>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</si>
  <si>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</si>
  <si>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</si>
  <si>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</si>
  <si>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</si>
  <si>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</si>
  <si>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</si>
  <si>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</si>
  <si>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</si>
  <si>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</si>
  <si>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</si>
  <si>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</si>
  <si>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</si>
  <si>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</si>
  <si>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</si>
  <si>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</si>
  <si>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</si>
  <si>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</si>
  <si>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</si>
  <si>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</si>
  <si>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</si>
  <si>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</si>
  <si>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</si>
  <si>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</si>
  <si>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</si>
  <si>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</si>
  <si>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</si>
  <si>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</si>
  <si>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</si>
  <si>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</si>
  <si>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</si>
  <si>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</si>
  <si>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</si>
  <si>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</si>
  <si>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</si>
  <si>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</si>
  <si>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</si>
  <si>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</si>
  <si>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</si>
  <si>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</si>
  <si>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</si>
  <si>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</si>
  <si>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</si>
  <si>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</si>
  <si>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</si>
  <si>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2018 (ل.ل.)</t>
  </si>
  <si>
    <t>معدل أسعار  السوبرماركات في 20-05-2019 (ل.ل.)</t>
  </si>
  <si>
    <t>معدل أسعار المحلات والملاحم في 20-05-2019 (ل.ل.)</t>
  </si>
  <si>
    <t>المعدل العام للأسعار في 20-05-2019  (ل.ل.)</t>
  </si>
  <si>
    <t>معدل أسعار  السوبرماركات في 27-05-2019 (ل.ل.)</t>
  </si>
  <si>
    <t xml:space="preserve"> التاريخ 27 أيار 2019</t>
  </si>
  <si>
    <t>معدل أسعار المحلات والملاحم في 27-05-2019 (ل.ل.)</t>
  </si>
  <si>
    <t>المعدل العام للأسعار في27-05-2019  (ل.ل.)</t>
  </si>
  <si>
    <t>المعدل العام للأسعار في 27-05-2019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</si>
</sst>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1290.0082499999999</v>
      </c>
      <c r="F15" s="43">
        <v>1304.5999999999999</v>
      </c>
      <c r="G15" s="45">
        <f t="shared" ref="G15:G30" si="0">(F15-E15)/E15</f>
        <v>1.1311361768422836E-2</v>
      </c>
      <c r="H15" s="43">
        <v>1473.8</v>
      </c>
      <c r="I15" s="45">
        <f>(F15-H15)/H15</f>
        <v>-0.11480526530058356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1798.65</v>
      </c>
      <c r="F16" s="47">
        <v>1244.7</v>
      </c>
      <c r="G16" s="48">
        <f t="shared" si="0"/>
        <v>-0.30798098573930449</v>
      </c>
      <c r="H16" s="47">
        <v>1434.7</v>
      </c>
      <c r="I16" s="44">
        <f t="shared" ref="I16:I30" si="1">(F16-H16)/H16</f>
        <v>-0.13243186728932876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1368.55</v>
      </c>
      <c r="F17" s="47">
        <v>1743.8</v>
      </c>
      <c r="G17" s="48">
        <f t="shared" si="0"/>
        <v>0.27419531621058785</v>
      </c>
      <c r="H17" s="47">
        <v>1823.8</v>
      </c>
      <c r="I17" s="44">
        <f>(F17-H17)/H17</f>
        <v>-4.3864458822239279E-2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819.42075</v>
      </c>
      <c r="F18" s="47">
        <v>948.7</v>
      </c>
      <c r="G18" s="48">
        <f t="shared" si="0"/>
        <v>0.15776907040735794</v>
      </c>
      <c r="H18" s="47">
        <v>1084.8</v>
      </c>
      <c r="I18" s="44">
        <f t="shared" si="1"/>
        <v>-0.12546091445427721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2868.3403611111112</v>
      </c>
      <c r="F19" s="47">
        <v>2193.8000000000002</v>
      </c>
      <c r="G19" s="48">
        <f>(F19-E19)/E19</f>
        <v>-0.23516747533051266</v>
      </c>
      <c r="H19" s="47">
        <v>2458.8000000000002</v>
      </c>
      <c r="I19" s="44">
        <f>(F19-H19)/H19</f>
        <v>-0.10777615096795184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1383.4874999999997</v>
      </c>
      <c r="F20" s="47">
        <v>1148.7</v>
      </c>
      <c r="G20" s="48">
        <f t="shared" si="0"/>
        <v>-0.16970699048599985</v>
      </c>
      <c r="H20" s="47">
        <v>1373.8</v>
      </c>
      <c r="I20" s="44">
        <f t="shared" si="1"/>
        <v>-0.16385208909593821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1391.7750000000001</v>
      </c>
      <c r="F21" s="47">
        <v>1388.8</v>
      </c>
      <c r="G21" s="48">
        <f t="shared" si="0"/>
        <v>-2.1375581541557623E-3</v>
      </c>
      <c r="H21" s="47">
        <v>1423.8</v>
      </c>
      <c r="I21" s="44">
        <f t="shared" si="1"/>
        <v>-2.4582104228121928E-2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358.0575</v>
      </c>
      <c r="F22" s="47">
        <v>374.8</v>
      </c>
      <c r="G22" s="48">
        <f t="shared" si="0"/>
        <v>4.6759249561872065E-2</v>
      </c>
      <c r="H22" s="47">
        <v>389.8</v>
      </c>
      <c r="I22" s="44">
        <f t="shared" si="1"/>
        <v>-3.8481272447408926E-2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460.68124999999998</v>
      </c>
      <c r="F23" s="47">
        <v>469.8</v>
      </c>
      <c r="G23" s="48">
        <f t="shared" si="0"/>
        <v>1.9794055000067909E-2</v>
      </c>
      <c r="H23" s="47">
        <v>439.8</v>
      </c>
      <c r="I23" s="44">
        <f t="shared" si="1"/>
        <v>6.8212824010914053E-2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464.625</v>
      </c>
      <c r="F24" s="47">
        <v>599.79999999999995</v>
      </c>
      <c r="G24" s="48">
        <f t="shared" si="0"/>
        <v>0.29093354856066711</v>
      </c>
      <c r="H24" s="47">
        <v>604.79999999999995</v>
      </c>
      <c r="I24" s="44">
        <f t="shared" si="1"/>
        <v>-8.2671957671957685E-3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489.3485</v>
      </c>
      <c r="F25" s="47">
        <v>629.79999999999995</v>
      </c>
      <c r="G25" s="48">
        <f t="shared" si="0"/>
        <v>0.28701733018492948</v>
      </c>
      <c r="H25" s="47">
        <v>619.79999999999995</v>
      </c>
      <c r="I25" s="44">
        <f t="shared" si="1"/>
        <v>1.6134236850596968E-2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1154.17075</v>
      </c>
      <c r="F26" s="47">
        <v>1599.8</v>
      </c>
      <c r="G26" s="48">
        <f t="shared" si="0"/>
        <v>0.38610339934537413</v>
      </c>
      <c r="H26" s="47">
        <v>1649.8</v>
      </c>
      <c r="I26" s="44">
        <f t="shared" si="1"/>
        <v>-3.0306703842890047E-2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461.77</v>
      </c>
      <c r="F27" s="47">
        <v>499.8</v>
      </c>
      <c r="G27" s="48">
        <f t="shared" si="0"/>
        <v>8.235701756285603E-2</v>
      </c>
      <c r="H27" s="47">
        <v>619.79999999999995</v>
      </c>
      <c r="I27" s="44">
        <f t="shared" si="1"/>
        <v>-0.19361084220716351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1037.4625000000001</v>
      </c>
      <c r="F28" s="47">
        <v>959.7</v>
      </c>
      <c r="G28" s="48">
        <f t="shared" si="0"/>
        <v>-7.4954516428304668E-2</v>
      </c>
      <c r="H28" s="47">
        <v>1004.3</v>
      </c>
      <c r="I28" s="44">
        <f t="shared" si="1"/>
        <v>-4.4409041123170276E-2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1427.5229166666668</v>
      </c>
      <c r="F29" s="47">
        <v>1601.3333333333333</v>
      </c>
      <c r="G29" s="48">
        <f t="shared" si="0"/>
        <v>0.12175665597896107</v>
      </c>
      <c r="H29" s="47">
        <v>1643</v>
      </c>
      <c r="I29" s="44">
        <f t="shared" si="1"/>
        <v>-2.5360113613309032E-2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873.53949999999998</v>
      </c>
      <c r="F30" s="50">
        <v>993.7</v>
      </c>
      <c r="G30" s="51">
        <f t="shared" si="0"/>
        <v>0.13755588613909281</v>
      </c>
      <c r="H30" s="50">
        <v>1097.8</v>
      </c>
      <c r="I30" s="56">
        <f t="shared" si="1"/>
        <v>-9.4826015667698951E-2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43">
        <v>2281.25</v>
      </c>
      <c r="G32" s="45">
        <f>(F32-E32)/E32</f>
        <v>-0.13714439711215234</v>
      </c>
      <c r="H32" s="43">
        <v>2248.75</v>
      </c>
      <c r="I32" s="44">
        <f>(F32-H32)/H32</f>
        <v>1.4452473596442469E-2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47">
        <v>1924.8</v>
      </c>
      <c r="G33" s="48">
        <f>(F33-E33)/E33</f>
        <v>-0.25885495632084327</v>
      </c>
      <c r="H33" s="47">
        <v>2048.8000000000002</v>
      </c>
      <c r="I33" s="44">
        <f>(F33-H33)/H33</f>
        <v>-6.0523233112065707E-2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47">
        <v>2117.5</v>
      </c>
      <c r="G34" s="48">
        <f>(F34-E34)/E34</f>
        <v>8.6398850751629008E-2</v>
      </c>
      <c r="H34" s="47">
        <v>2055</v>
      </c>
      <c r="I34" s="44">
        <f>(F34-H34)/H34</f>
        <v>3.0413625304136254E-2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47">
        <v>1564.2857142857142</v>
      </c>
      <c r="G35" s="48">
        <f>(F35-E35)/E35</f>
        <v>-2.1136085550024344E-2</v>
      </c>
      <c r="H35" s="47">
        <v>1500</v>
      </c>
      <c r="I35" s="44">
        <f>(F35-H35)/H35</f>
        <v>4.2857142857142816E-2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50">
        <v>1068.7</v>
      </c>
      <c r="G36" s="51">
        <f>(F36-E36)/E36</f>
        <v>-0.26538051546751379</v>
      </c>
      <c r="H36" s="50">
        <v>1034.7</v>
      </c>
      <c r="I36" s="56">
        <f>(F36-H36)/H36</f>
        <v>3.2859766115782348E-2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26938.413972222221</v>
      </c>
      <c r="F38" s="43">
        <v>28246.666666666668</v>
      </c>
      <c r="G38" s="45">
        <f t="shared" ref="G38:G43" si="2">(F38-E38)/E38</f>
        <v>4.856457755061093E-2</v>
      </c>
      <c r="H38" s="43">
        <v>28246.666666666668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15265.263972222223</v>
      </c>
      <c r="F39" s="57">
        <v>14965.333333333334</v>
      </c>
      <c r="G39" s="48">
        <f t="shared" si="2"/>
        <v>-1.9647916959357168E-2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10657.875</v>
      </c>
      <c r="F40" s="57">
        <v>11185.375</v>
      </c>
      <c r="G40" s="48">
        <f t="shared" si="2"/>
        <v>4.9493918815899041E-2</v>
      </c>
      <c r="H40" s="57">
        <v>10204.75</v>
      </c>
      <c r="I40" s="44">
        <f t="shared" si="3"/>
        <v>9.6094955780396382E-2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5821.5499999999993</v>
      </c>
      <c r="F41" s="47">
        <v>6056.6</v>
      </c>
      <c r="G41" s="48">
        <f t="shared" si="2"/>
        <v>4.0375844921026381E-2</v>
      </c>
      <c r="H41" s="47">
        <v>6116.6</v>
      </c>
      <c r="I41" s="44">
        <f t="shared" si="3"/>
        <v>-9.8093712193048424E-3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12159.166666666666</v>
      </c>
      <c r="F43" s="50">
        <v>13198.333333333334</v>
      </c>
      <c r="G43" s="51">
        <f t="shared" si="2"/>
        <v>8.5463641971078169E-2</v>
      </c>
      <c r="H43" s="50">
        <v>12531.666666666666</v>
      </c>
      <c r="I43" s="59">
        <f t="shared" si="3"/>
        <v>5.3198563638781851E-2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5468.6111111111113</v>
      </c>
      <c r="F45" s="43">
        <v>5013.333333333333</v>
      </c>
      <c r="G45" s="45">
        <f t="shared" ref="G45:G50" si="4">(F45-E45)/E45</f>
        <v>-8.3252908010362253E-2</v>
      </c>
      <c r="H45" s="43">
        <v>5153.8888888888887</v>
      </c>
      <c r="I45" s="44">
        <f t="shared" ref="I45:I50" si="5">(F45-H45)/H45</f>
        <v>-2.7271747332111695E-2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6035.333333333333</v>
      </c>
      <c r="G46" s="48">
        <f t="shared" si="4"/>
        <v>-1.7757685352622093E-2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19096.904444444444</v>
      </c>
      <c r="F48" s="47">
        <v>18784.017500000002</v>
      </c>
      <c r="G48" s="48">
        <f t="shared" si="4"/>
        <v>-1.6384170814420437E-2</v>
      </c>
      <c r="H48" s="47">
        <v>19284.017500000002</v>
      </c>
      <c r="I48" s="87">
        <f t="shared" si="5"/>
        <v>-2.5928207128001205E-2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2241.6666666666665</v>
      </c>
      <c r="G49" s="48">
        <f t="shared" si="4"/>
        <v>1.9270325863375515E-2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26138.25</v>
      </c>
      <c r="F50" s="50">
        <v>27836</v>
      </c>
      <c r="G50" s="56">
        <f t="shared" si="4"/>
        <v>6.4952703413579713E-2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3867.583333333333</v>
      </c>
      <c r="F53" s="70">
        <v>3606.1428571428573</v>
      </c>
      <c r="G53" s="48">
        <f t="shared" si="6"/>
        <v>-6.75978908940921E-2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2881.25</v>
      </c>
      <c r="G54" s="48">
        <f t="shared" si="6"/>
        <v>0.41758917589175892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4406.1111111111113</v>
      </c>
      <c r="F57" s="50">
        <v>3972.5555555555557</v>
      </c>
      <c r="G57" s="51">
        <f t="shared" si="6"/>
        <v>-9.8398688689950844E-2</v>
      </c>
      <c r="H57" s="50">
        <v>3892</v>
      </c>
      <c r="I57" s="126">
        <f t="shared" si="7"/>
        <v>2.0697727532259933E-2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5098.125</v>
      </c>
      <c r="F58" s="68">
        <v>4448</v>
      </c>
      <c r="G58" s="44">
        <f t="shared" si="6"/>
        <v>-0.12752237342160108</v>
      </c>
      <c r="H58" s="68">
        <v>4391.875</v>
      </c>
      <c r="I58" s="44">
        <f t="shared" si="7"/>
        <v>1.2779279920307385E-2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</v>
      </c>
      <c r="F59" s="70">
        <v>4799.5</v>
      </c>
      <c r="G59" s="48">
        <f t="shared" si="6"/>
        <v>-3.9523714228537121E-2</v>
      </c>
      <c r="H59" s="70">
        <v>4799.5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20838.75</v>
      </c>
      <c r="F60" s="73">
        <v>21301.25</v>
      </c>
      <c r="G60" s="51">
        <f t="shared" si="6"/>
        <v>2.2194229500329916E-2</v>
      </c>
      <c r="H60" s="73">
        <v>21313.75</v>
      </c>
      <c r="I60" s="51">
        <f t="shared" si="7"/>
        <v>-5.8647586651809278E-4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6465.208333333333</v>
      </c>
      <c r="F62" s="54">
        <v>6409</v>
      </c>
      <c r="G62" s="45">
        <f t="shared" ref="G62:G67" si="8">(F62-E62)/E62</f>
        <v>-8.6939709341668087E-3</v>
      </c>
      <c r="H62" s="54">
        <v>6287.7777777777774</v>
      </c>
      <c r="I62" s="44">
        <f t="shared" ref="I62:I67" si="9">(F62-H62)/H62</f>
        <v>1.9279024562643642E-2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12894.6875</v>
      </c>
      <c r="F64" s="46">
        <v>10700</v>
      </c>
      <c r="G64" s="48">
        <f t="shared" si="8"/>
        <v>-0.17020090638101931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7501.333333333333</v>
      </c>
      <c r="F65" s="46">
        <v>7649</v>
      </c>
      <c r="G65" s="48">
        <f t="shared" si="8"/>
        <v>1.9685389264130864E-2</v>
      </c>
      <c r="H65" s="46">
        <v>7649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3869.8055555555557</v>
      </c>
      <c r="F66" s="46">
        <v>3644</v>
      </c>
      <c r="G66" s="48">
        <f t="shared" si="8"/>
        <v>-5.8350620545103496E-2</v>
      </c>
      <c r="H66" s="46">
        <v>3644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3474.4345238095239</v>
      </c>
      <c r="F67" s="58">
        <v>2805</v>
      </c>
      <c r="G67" s="51">
        <f t="shared" si="8"/>
        <v>-0.19267438175105578</v>
      </c>
      <c r="H67" s="58">
        <v>2985</v>
      </c>
      <c r="I67" s="88">
        <f t="shared" si="9"/>
        <v>-6.030150753768844E-2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3866</v>
      </c>
      <c r="G69" s="45">
        <f>(F69-E69)/E69</f>
        <v>3.7629502388748674E-2</v>
      </c>
      <c r="H69" s="43">
        <v>3803.75</v>
      </c>
      <c r="I69" s="44">
        <f>(F69-H69)/H69</f>
        <v>1.6365428853105487E-2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2076.875</v>
      </c>
      <c r="F72" s="47">
        <v>2500.625</v>
      </c>
      <c r="G72" s="48">
        <f>(F72-E72)/E72</f>
        <v>0.20403250075233223</v>
      </c>
      <c r="H72" s="47">
        <v>2500.625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1693.5222222222224</v>
      </c>
      <c r="F73" s="50">
        <v>1610.5555555555557</v>
      </c>
      <c r="G73" s="48">
        <f>(F73-E73)/E73</f>
        <v>-4.8990598161622406E-2</v>
      </c>
      <c r="H73" s="50">
        <v>1610.5555555555557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1369.2111111111112</v>
      </c>
      <c r="F76" s="32">
        <v>1181.6666666666667</v>
      </c>
      <c r="G76" s="48">
        <f t="shared" si="10"/>
        <v>-0.13697262819628497</v>
      </c>
      <c r="H76" s="32">
        <v>1181.6666666666667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824.77777777777783</v>
      </c>
      <c r="F77" s="47">
        <v>907.875</v>
      </c>
      <c r="G77" s="48">
        <f t="shared" si="10"/>
        <v>0.10075104405226991</v>
      </c>
      <c r="H77" s="47">
        <v>907.875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1962.675</v>
      </c>
      <c r="F79" s="61">
        <v>1944.3</v>
      </c>
      <c r="G79" s="48">
        <f t="shared" si="10"/>
        <v>-9.3622224769765762E-3</v>
      </c>
      <c r="H79" s="61">
        <v>1940.3</v>
      </c>
      <c r="I79" s="44">
        <f t="shared" si="11"/>
        <v>2.0615368757408649E-3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8218.25</v>
      </c>
      <c r="G80" s="48">
        <f t="shared" si="10"/>
        <v>-1.0246888799678916E-2</v>
      </c>
      <c r="H80" s="61">
        <v>8218.25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7" zoomScale="91" zoomScaleNormal="91" workbookViewId="0">
      <selection activeCell="I29" sqref="I2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1290.0082499999999</v>
      </c>
      <c r="F15" s="83">
        <v>1300</v>
      </c>
      <c r="G15" s="44">
        <f>(F15-E15)/E15</f>
        <v>7.7454931005287286E-3</v>
      </c>
      <c r="H15" s="83">
        <v>1583.2</v>
      </c>
      <c r="I15" s="127">
        <f>(F15-H15)/H15</f>
        <v>-0.17887822132390099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1798.65</v>
      </c>
      <c r="F16" s="83">
        <v>1108.2</v>
      </c>
      <c r="G16" s="48">
        <f t="shared" ref="G16:G39" si="0">(F16-E16)/E16</f>
        <v>-0.38387123676090401</v>
      </c>
      <c r="H16" s="83">
        <v>1600</v>
      </c>
      <c r="I16" s="48">
        <f>(F16-H16)/H16</f>
        <v>-0.30737499999999995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1368.55</v>
      </c>
      <c r="F17" s="83">
        <v>1275</v>
      </c>
      <c r="G17" s="48">
        <f t="shared" si="0"/>
        <v>-6.8357020203865373E-2</v>
      </c>
      <c r="H17" s="83">
        <v>1633.2</v>
      </c>
      <c r="I17" s="48">
        <f t="shared" ref="I17:I29" si="1">(F17-H17)/H17</f>
        <v>-0.21932402645113888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819.42075</v>
      </c>
      <c r="F18" s="83">
        <v>858.2</v>
      </c>
      <c r="G18" s="48">
        <f t="shared" si="0"/>
        <v>4.7325198928633488E-2</v>
      </c>
      <c r="H18" s="83">
        <v>900</v>
      </c>
      <c r="I18" s="48">
        <f t="shared" si="1"/>
        <v>-4.6444444444444392E-2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2868.3403611111112</v>
      </c>
      <c r="F19" s="83">
        <v>1733.2</v>
      </c>
      <c r="G19" s="48">
        <f t="shared" si="0"/>
        <v>-0.3957481394123642</v>
      </c>
      <c r="H19" s="83">
        <v>2100</v>
      </c>
      <c r="I19" s="48">
        <f t="shared" si="1"/>
        <v>-0.17466666666666664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1383.4874999999997</v>
      </c>
      <c r="F20" s="83">
        <v>1350</v>
      </c>
      <c r="G20" s="48">
        <f t="shared" si="0"/>
        <v>-2.420513376521272E-2</v>
      </c>
      <c r="H20" s="83">
        <v>1275</v>
      </c>
      <c r="I20" s="48">
        <f t="shared" si="1"/>
        <v>5.8823529411764705E-2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1391.7750000000001</v>
      </c>
      <c r="F21" s="83">
        <v>1316.6</v>
      </c>
      <c r="G21" s="48">
        <f t="shared" si="0"/>
        <v>-5.4013759407950404E-2</v>
      </c>
      <c r="H21" s="83">
        <v>1183.2</v>
      </c>
      <c r="I21" s="48">
        <f t="shared" si="1"/>
        <v>0.11274509803921556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358.0575</v>
      </c>
      <c r="F22" s="83">
        <v>365</v>
      </c>
      <c r="G22" s="48">
        <f t="shared" si="0"/>
        <v>1.9389343890296937E-2</v>
      </c>
      <c r="H22" s="83">
        <v>478.334</v>
      </c>
      <c r="I22" s="48">
        <f t="shared" si="1"/>
        <v>-0.23693486141482731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460.68124999999998</v>
      </c>
      <c r="F23" s="83">
        <v>406.25</v>
      </c>
      <c r="G23" s="48">
        <f t="shared" si="0"/>
        <v>-0.11815382110732742</v>
      </c>
      <c r="H23" s="83">
        <v>493.75</v>
      </c>
      <c r="I23" s="48">
        <f t="shared" si="1"/>
        <v>-0.17721518987341772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464.625</v>
      </c>
      <c r="F24" s="83">
        <v>385</v>
      </c>
      <c r="G24" s="48">
        <f t="shared" si="0"/>
        <v>-0.17137476459510359</v>
      </c>
      <c r="H24" s="83">
        <v>478.334</v>
      </c>
      <c r="I24" s="48">
        <f t="shared" si="1"/>
        <v>-0.1951230729992014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489.3485</v>
      </c>
      <c r="F25" s="83">
        <v>385</v>
      </c>
      <c r="G25" s="48">
        <f t="shared" si="0"/>
        <v>-0.21323964413909516</v>
      </c>
      <c r="H25" s="83">
        <v>508.334</v>
      </c>
      <c r="I25" s="48">
        <f t="shared" si="1"/>
        <v>-0.24262394409974544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1154.17075</v>
      </c>
      <c r="F26" s="83">
        <v>1275</v>
      </c>
      <c r="G26" s="48">
        <f t="shared" si="0"/>
        <v>0.10468923250740846</v>
      </c>
      <c r="H26" s="83">
        <v>1325</v>
      </c>
      <c r="I26" s="48">
        <f t="shared" si="1"/>
        <v>-3.7735849056603772E-2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461.77</v>
      </c>
      <c r="F27" s="83">
        <v>435</v>
      </c>
      <c r="G27" s="48">
        <f t="shared" si="0"/>
        <v>-5.7972583753816795E-2</v>
      </c>
      <c r="H27" s="83">
        <v>508.334</v>
      </c>
      <c r="I27" s="48">
        <f t="shared" si="1"/>
        <v>-0.14426341735945264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1037.4625000000001</v>
      </c>
      <c r="F28" s="83">
        <v>1229</v>
      </c>
      <c r="G28" s="48">
        <f t="shared" si="0"/>
        <v>0.18462113088424872</v>
      </c>
      <c r="H28" s="83">
        <v>1229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1427.5229166666668</v>
      </c>
      <c r="F29" s="83">
        <v>1145.75</v>
      </c>
      <c r="G29" s="48">
        <f t="shared" si="0"/>
        <v>-0.19738591470364611</v>
      </c>
      <c r="H29" s="83">
        <v>1135.25</v>
      </c>
      <c r="I29" s="48">
        <f t="shared" si="1"/>
        <v>9.2490640828011457E-3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873.53949999999998</v>
      </c>
      <c r="F30" s="95">
        <v>1091.5999999999999</v>
      </c>
      <c r="G30" s="51">
        <f t="shared" si="0"/>
        <v>0.24962866590463276</v>
      </c>
      <c r="H30" s="95">
        <v>1283.2</v>
      </c>
      <c r="I30" s="51">
        <f>(F30-H30)/H30</f>
        <v>-0.14931421446384049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2643.8375000000001</v>
      </c>
      <c r="F32" s="83">
        <v>1941.6</v>
      </c>
      <c r="G32" s="44">
        <f t="shared" si="0"/>
        <v>-0.26561295843636384</v>
      </c>
      <c r="H32" s="83">
        <v>2333.25</v>
      </c>
      <c r="I32" s="45">
        <f>(F32-H32)/H32</f>
        <v>-0.16785599485695921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2597.0625</v>
      </c>
      <c r="F33" s="83">
        <v>1916.6</v>
      </c>
      <c r="G33" s="48">
        <f t="shared" si="0"/>
        <v>-0.26201236974466346</v>
      </c>
      <c r="H33" s="83">
        <v>2216.6</v>
      </c>
      <c r="I33" s="48">
        <f>(F33-H33)/H33</f>
        <v>-0.1353424163132726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1949.1</v>
      </c>
      <c r="F34" s="83">
        <v>1691.6</v>
      </c>
      <c r="G34" s="48">
        <f t="shared" si="0"/>
        <v>-0.13211225693910011</v>
      </c>
      <c r="H34" s="83">
        <v>1766.6</v>
      </c>
      <c r="I34" s="48">
        <f>(F34-H34)/H34</f>
        <v>-4.2454432242726145E-2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1598.0625</v>
      </c>
      <c r="F35" s="83">
        <v>1500</v>
      </c>
      <c r="G35" s="48">
        <f t="shared" si="0"/>
        <v>-6.1363369705502754E-2</v>
      </c>
      <c r="H35" s="83">
        <v>1645.75</v>
      </c>
      <c r="I35" s="48">
        <f>(F35-H35)/H35</f>
        <v>-8.8561446149172107E-2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1454.7667499999998</v>
      </c>
      <c r="F36" s="83">
        <v>1058.2</v>
      </c>
      <c r="G36" s="55">
        <f t="shared" si="0"/>
        <v>-0.27259816736944242</v>
      </c>
      <c r="H36" s="83">
        <v>1299.934</v>
      </c>
      <c r="I36" s="48">
        <f>(F36-H36)/H36</f>
        <v>-0.18595867174795022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26938.413972222221</v>
      </c>
      <c r="F38" s="84">
        <v>24633.200000000001</v>
      </c>
      <c r="G38" s="45">
        <f t="shared" si="0"/>
        <v>-8.5573485306123118E-2</v>
      </c>
      <c r="H38" s="84">
        <v>24566.6</v>
      </c>
      <c r="I38" s="45">
        <f>(F38-H38)/H38</f>
        <v>2.7109978588816599E-3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15265.263972222223</v>
      </c>
      <c r="F39" s="85">
        <v>15300</v>
      </c>
      <c r="G39" s="51">
        <f t="shared" si="0"/>
        <v>2.2754947337291537E-3</v>
      </c>
      <c r="H39" s="85">
        <v>15466.6</v>
      </c>
      <c r="I39" s="51">
        <f>(F39-H39)/H39</f>
        <v>-1.0771598153440341E-2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1304.5999999999999</v>
      </c>
      <c r="E15" s="83">
        <v>1300</v>
      </c>
      <c r="F15" s="67">
        <f t="shared" ref="F15:F30" si="0">D15-E15</f>
        <v>4.5999999999999091</v>
      </c>
      <c r="G15" s="42">
        <v>1290.0082499999999</v>
      </c>
      <c r="H15" s="66">
        <f>AVERAGE(D15:E15)</f>
        <v>1302.3</v>
      </c>
      <c r="I15" s="69">
        <f>(H15-G15)/G15</f>
        <v>9.5284274344757825E-3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1244.7</v>
      </c>
      <c r="E16" s="83">
        <v>1108.2</v>
      </c>
      <c r="F16" s="71">
        <f t="shared" si="0"/>
        <v>136.5</v>
      </c>
      <c r="G16" s="46">
        <v>1798.65</v>
      </c>
      <c r="H16" s="68">
        <f t="shared" ref="H16:H30" si="1">AVERAGE(D16:E16)</f>
        <v>1176.45</v>
      </c>
      <c r="I16" s="72">
        <f t="shared" ref="I16:I39" si="2">(H16-G16)/G16</f>
        <v>-0.34592611125010425</v>
      </c>
    </row>
    <row r="17" spans="1:9" ht="16.5" x14ac:dyDescent="0.3">
      <c r="A17" s="37"/>
      <c r="B17" s="34" t="s">
        <v>6</v>
      </c>
      <c r="C17" s="15" t="s">
        <v>165</v>
      </c>
      <c r="D17" s="47">
        <v>1743.8</v>
      </c>
      <c r="E17" s="83">
        <v>1275</v>
      </c>
      <c r="F17" s="71">
        <f t="shared" si="0"/>
        <v>468.79999999999995</v>
      </c>
      <c r="G17" s="46">
        <v>1368.55</v>
      </c>
      <c r="H17" s="68">
        <f t="shared" si="1"/>
        <v>1509.4</v>
      </c>
      <c r="I17" s="72">
        <f t="shared" si="2"/>
        <v>0.10291914800336133</v>
      </c>
    </row>
    <row r="18" spans="1:9" ht="16.5" x14ac:dyDescent="0.3">
      <c r="A18" s="37"/>
      <c r="B18" s="34" t="s">
        <v>7</v>
      </c>
      <c r="C18" s="15" t="s">
        <v>166</v>
      </c>
      <c r="D18" s="47">
        <v>948.7</v>
      </c>
      <c r="E18" s="83">
        <v>858.2</v>
      </c>
      <c r="F18" s="71">
        <f t="shared" si="0"/>
        <v>90.5</v>
      </c>
      <c r="G18" s="46">
        <v>819.42075</v>
      </c>
      <c r="H18" s="68">
        <f t="shared" si="1"/>
        <v>903.45</v>
      </c>
      <c r="I18" s="72">
        <f t="shared" si="2"/>
        <v>0.10254713466799571</v>
      </c>
    </row>
    <row r="19" spans="1:9" ht="16.5" x14ac:dyDescent="0.3">
      <c r="A19" s="37"/>
      <c r="B19" s="34" t="s">
        <v>8</v>
      </c>
      <c r="C19" s="15" t="s">
        <v>167</v>
      </c>
      <c r="D19" s="47">
        <v>2193.8000000000002</v>
      </c>
      <c r="E19" s="83">
        <v>1733.2</v>
      </c>
      <c r="F19" s="71">
        <f t="shared" si="0"/>
        <v>460.60000000000014</v>
      </c>
      <c r="G19" s="46">
        <v>2868.3403611111112</v>
      </c>
      <c r="H19" s="68">
        <f t="shared" si="1"/>
        <v>1963.5</v>
      </c>
      <c r="I19" s="72">
        <f t="shared" si="2"/>
        <v>-0.31545780737143847</v>
      </c>
    </row>
    <row r="20" spans="1:9" ht="16.5" x14ac:dyDescent="0.3">
      <c r="A20" s="37"/>
      <c r="B20" s="34" t="s">
        <v>9</v>
      </c>
      <c r="C20" s="15" t="s">
        <v>168</v>
      </c>
      <c r="D20" s="47">
        <v>1148.7</v>
      </c>
      <c r="E20" s="83">
        <v>1350</v>
      </c>
      <c r="F20" s="71">
        <f t="shared" si="0"/>
        <v>-201.29999999999995</v>
      </c>
      <c r="G20" s="46">
        <v>1383.4874999999997</v>
      </c>
      <c r="H20" s="68">
        <f t="shared" si="1"/>
        <v>1249.3499999999999</v>
      </c>
      <c r="I20" s="72">
        <f t="shared" si="2"/>
        <v>-9.6956062125606368E-2</v>
      </c>
    </row>
    <row r="21" spans="1:9" ht="16.5" x14ac:dyDescent="0.3">
      <c r="A21" s="37"/>
      <c r="B21" s="34" t="s">
        <v>10</v>
      </c>
      <c r="C21" s="15" t="s">
        <v>169</v>
      </c>
      <c r="D21" s="47">
        <v>1388.8</v>
      </c>
      <c r="E21" s="83">
        <v>1316.6</v>
      </c>
      <c r="F21" s="71">
        <f t="shared" si="0"/>
        <v>72.200000000000045</v>
      </c>
      <c r="G21" s="46">
        <v>1391.7750000000001</v>
      </c>
      <c r="H21" s="68">
        <f t="shared" si="1"/>
        <v>1352.6999999999998</v>
      </c>
      <c r="I21" s="72">
        <f t="shared" si="2"/>
        <v>-2.8075658781053166E-2</v>
      </c>
    </row>
    <row r="22" spans="1:9" ht="16.5" x14ac:dyDescent="0.3">
      <c r="A22" s="37"/>
      <c r="B22" s="34" t="s">
        <v>11</v>
      </c>
      <c r="C22" s="15" t="s">
        <v>170</v>
      </c>
      <c r="D22" s="47">
        <v>374.8</v>
      </c>
      <c r="E22" s="83">
        <v>365</v>
      </c>
      <c r="F22" s="71">
        <f t="shared" si="0"/>
        <v>9.8000000000000114</v>
      </c>
      <c r="G22" s="46">
        <v>358.0575</v>
      </c>
      <c r="H22" s="68">
        <f t="shared" si="1"/>
        <v>369.9</v>
      </c>
      <c r="I22" s="72">
        <f t="shared" si="2"/>
        <v>3.3074296726084418E-2</v>
      </c>
    </row>
    <row r="23" spans="1:9" ht="16.5" x14ac:dyDescent="0.3">
      <c r="A23" s="37"/>
      <c r="B23" s="34" t="s">
        <v>12</v>
      </c>
      <c r="C23" s="15" t="s">
        <v>171</v>
      </c>
      <c r="D23" s="47">
        <v>469.8</v>
      </c>
      <c r="E23" s="83">
        <v>406.25</v>
      </c>
      <c r="F23" s="71">
        <f t="shared" si="0"/>
        <v>63.550000000000011</v>
      </c>
      <c r="G23" s="46">
        <v>460.68124999999998</v>
      </c>
      <c r="H23" s="68">
        <f t="shared" si="1"/>
        <v>438.02499999999998</v>
      </c>
      <c r="I23" s="72">
        <f t="shared" si="2"/>
        <v>-4.9179883053629816E-2</v>
      </c>
    </row>
    <row r="24" spans="1:9" ht="16.5" x14ac:dyDescent="0.3">
      <c r="A24" s="37"/>
      <c r="B24" s="34" t="s">
        <v>13</v>
      </c>
      <c r="C24" s="15" t="s">
        <v>172</v>
      </c>
      <c r="D24" s="47">
        <v>599.79999999999995</v>
      </c>
      <c r="E24" s="83">
        <v>385</v>
      </c>
      <c r="F24" s="71">
        <f t="shared" si="0"/>
        <v>214.79999999999995</v>
      </c>
      <c r="G24" s="46">
        <v>464.625</v>
      </c>
      <c r="H24" s="68">
        <f t="shared" si="1"/>
        <v>492.4</v>
      </c>
      <c r="I24" s="72">
        <f t="shared" si="2"/>
        <v>5.9779391982781767E-2</v>
      </c>
    </row>
    <row r="25" spans="1:9" ht="16.5" x14ac:dyDescent="0.3">
      <c r="A25" s="37"/>
      <c r="B25" s="34" t="s">
        <v>14</v>
      </c>
      <c r="C25" s="15" t="s">
        <v>173</v>
      </c>
      <c r="D25" s="47">
        <v>629.79999999999995</v>
      </c>
      <c r="E25" s="83">
        <v>385</v>
      </c>
      <c r="F25" s="71">
        <f t="shared" si="0"/>
        <v>244.79999999999995</v>
      </c>
      <c r="G25" s="46">
        <v>489.3485</v>
      </c>
      <c r="H25" s="68">
        <f t="shared" si="1"/>
        <v>507.4</v>
      </c>
      <c r="I25" s="72">
        <f t="shared" si="2"/>
        <v>3.6888843022917159E-2</v>
      </c>
    </row>
    <row r="26" spans="1:9" ht="16.5" x14ac:dyDescent="0.3">
      <c r="A26" s="37"/>
      <c r="B26" s="34" t="s">
        <v>15</v>
      </c>
      <c r="C26" s="15" t="s">
        <v>174</v>
      </c>
      <c r="D26" s="47">
        <v>1599.8</v>
      </c>
      <c r="E26" s="83">
        <v>1275</v>
      </c>
      <c r="F26" s="71">
        <f t="shared" si="0"/>
        <v>324.79999999999995</v>
      </c>
      <c r="G26" s="46">
        <v>1154.17075</v>
      </c>
      <c r="H26" s="68">
        <f t="shared" si="1"/>
        <v>1437.4</v>
      </c>
      <c r="I26" s="72">
        <f t="shared" si="2"/>
        <v>0.24539631592639138</v>
      </c>
    </row>
    <row r="27" spans="1:9" ht="16.5" x14ac:dyDescent="0.3">
      <c r="A27" s="37"/>
      <c r="B27" s="34" t="s">
        <v>16</v>
      </c>
      <c r="C27" s="15" t="s">
        <v>175</v>
      </c>
      <c r="D27" s="47">
        <v>499.8</v>
      </c>
      <c r="E27" s="83">
        <v>435</v>
      </c>
      <c r="F27" s="71">
        <f t="shared" si="0"/>
        <v>64.800000000000011</v>
      </c>
      <c r="G27" s="46">
        <v>461.77</v>
      </c>
      <c r="H27" s="68">
        <f t="shared" si="1"/>
        <v>467.4</v>
      </c>
      <c r="I27" s="72">
        <f t="shared" si="2"/>
        <v>1.2192216904519557E-2</v>
      </c>
    </row>
    <row r="28" spans="1:9" ht="16.5" x14ac:dyDescent="0.3">
      <c r="A28" s="37"/>
      <c r="B28" s="34" t="s">
        <v>17</v>
      </c>
      <c r="C28" s="15" t="s">
        <v>176</v>
      </c>
      <c r="D28" s="47">
        <v>959.7</v>
      </c>
      <c r="E28" s="83">
        <v>1229</v>
      </c>
      <c r="F28" s="71">
        <f t="shared" si="0"/>
        <v>-269.29999999999995</v>
      </c>
      <c r="G28" s="46">
        <v>1037.4625000000001</v>
      </c>
      <c r="H28" s="68">
        <f t="shared" si="1"/>
        <v>1094.3499999999999</v>
      </c>
      <c r="I28" s="72">
        <f t="shared" si="2"/>
        <v>5.4833307227971917E-2</v>
      </c>
    </row>
    <row r="29" spans="1:9" ht="16.5" x14ac:dyDescent="0.3">
      <c r="A29" s="37"/>
      <c r="B29" s="34" t="s">
        <v>18</v>
      </c>
      <c r="C29" s="15" t="s">
        <v>177</v>
      </c>
      <c r="D29" s="47">
        <v>1601.3333333333333</v>
      </c>
      <c r="E29" s="83">
        <v>1145.75</v>
      </c>
      <c r="F29" s="71">
        <f t="shared" si="0"/>
        <v>455.58333333333326</v>
      </c>
      <c r="G29" s="46">
        <v>1427.5229166666668</v>
      </c>
      <c r="H29" s="68">
        <f t="shared" si="1"/>
        <v>1373.5416666666665</v>
      </c>
      <c r="I29" s="72">
        <f t="shared" si="2"/>
        <v>-3.7814629362342589E-2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993.7</v>
      </c>
      <c r="E30" s="95">
        <v>1091.5999999999999</v>
      </c>
      <c r="F30" s="74">
        <f t="shared" si="0"/>
        <v>-97.899999999999864</v>
      </c>
      <c r="G30" s="49">
        <v>873.53949999999998</v>
      </c>
      <c r="H30" s="107">
        <f t="shared" si="1"/>
        <v>1042.6500000000001</v>
      </c>
      <c r="I30" s="75">
        <f t="shared" si="2"/>
        <v>0.19359227602186291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2281.25</v>
      </c>
      <c r="E32" s="83">
        <v>1941.6</v>
      </c>
      <c r="F32" s="67">
        <f>D32-E32</f>
        <v>339.65000000000009</v>
      </c>
      <c r="G32" s="54">
        <v>2643.8375000000001</v>
      </c>
      <c r="H32" s="68">
        <f>AVERAGE(D32:E32)</f>
        <v>2111.4250000000002</v>
      </c>
      <c r="I32" s="78">
        <f t="shared" si="2"/>
        <v>-0.20137867777425802</v>
      </c>
    </row>
    <row r="33" spans="1:9" ht="16.5" x14ac:dyDescent="0.3">
      <c r="A33" s="37"/>
      <c r="B33" s="34" t="s">
        <v>27</v>
      </c>
      <c r="C33" s="15" t="s">
        <v>180</v>
      </c>
      <c r="D33" s="47">
        <v>1924.8</v>
      </c>
      <c r="E33" s="83">
        <v>1916.6</v>
      </c>
      <c r="F33" s="79">
        <f>D33-E33</f>
        <v>8.2000000000000455</v>
      </c>
      <c r="G33" s="46">
        <v>2597.0625</v>
      </c>
      <c r="H33" s="68">
        <f>AVERAGE(D33:E33)</f>
        <v>1920.6999999999998</v>
      </c>
      <c r="I33" s="72">
        <f t="shared" si="2"/>
        <v>-0.26043366303275345</v>
      </c>
    </row>
    <row r="34" spans="1:9" ht="16.5" x14ac:dyDescent="0.3">
      <c r="A34" s="37"/>
      <c r="B34" s="39" t="s">
        <v>28</v>
      </c>
      <c r="C34" s="15" t="s">
        <v>181</v>
      </c>
      <c r="D34" s="47">
        <v>2117.5</v>
      </c>
      <c r="E34" s="83">
        <v>1691.6</v>
      </c>
      <c r="F34" s="71">
        <f>D34-E34</f>
        <v>425.90000000000009</v>
      </c>
      <c r="G34" s="46">
        <v>1949.1</v>
      </c>
      <c r="H34" s="68">
        <f>AVERAGE(D34:E34)</f>
        <v>1904.55</v>
      </c>
      <c r="I34" s="72">
        <f t="shared" si="2"/>
        <v>-2.285670309373555E-2</v>
      </c>
    </row>
    <row r="35" spans="1:9" ht="16.5" x14ac:dyDescent="0.3">
      <c r="A35" s="37"/>
      <c r="B35" s="34" t="s">
        <v>29</v>
      </c>
      <c r="C35" s="15" t="s">
        <v>182</v>
      </c>
      <c r="D35" s="47">
        <v>1564.2857142857142</v>
      </c>
      <c r="E35" s="83">
        <v>1500</v>
      </c>
      <c r="F35" s="79">
        <f>D35-E35</f>
        <v>64.285714285714221</v>
      </c>
      <c r="G35" s="46">
        <v>1598.0625</v>
      </c>
      <c r="H35" s="68">
        <f>AVERAGE(D35:E35)</f>
        <v>1532.1428571428571</v>
      </c>
      <c r="I35" s="72">
        <f t="shared" si="2"/>
        <v>-4.1249727627763549E-2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1068.7</v>
      </c>
      <c r="E36" s="83">
        <v>1058.2</v>
      </c>
      <c r="F36" s="71">
        <f>D36-E36</f>
        <v>10.5</v>
      </c>
      <c r="G36" s="49">
        <v>1454.7667499999998</v>
      </c>
      <c r="H36" s="68">
        <f>AVERAGE(D36:E36)</f>
        <v>1063.45</v>
      </c>
      <c r="I36" s="80">
        <f t="shared" si="2"/>
        <v>-0.26898934141847813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28246.666666666668</v>
      </c>
      <c r="E38" s="84">
        <v>24633.200000000001</v>
      </c>
      <c r="F38" s="67">
        <f>D38-E38</f>
        <v>3613.4666666666672</v>
      </c>
      <c r="G38" s="46">
        <v>26938.413972222221</v>
      </c>
      <c r="H38" s="67">
        <f>AVERAGE(D38:E38)</f>
        <v>26439.933333333334</v>
      </c>
      <c r="I38" s="78">
        <f t="shared" si="2"/>
        <v>-1.8504453877756094E-2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15300</v>
      </c>
      <c r="F39" s="74">
        <f>D39-E39</f>
        <v>-334.66666666666606</v>
      </c>
      <c r="G39" s="46">
        <v>15265.263972222223</v>
      </c>
      <c r="H39" s="81">
        <f>AVERAGE(D39:E39)</f>
        <v>15132.666666666668</v>
      </c>
      <c r="I39" s="75">
        <f t="shared" si="2"/>
        <v>-8.6862111128139484E-3</v>
      </c>
    </row>
    <row r="40" spans="1:9" ht="15.75" customHeight="1" thickBot="1" x14ac:dyDescent="0.25">
      <c r="A40" s="159"/>
      <c r="B40" s="160"/>
      <c r="C40" s="161"/>
      <c r="D40" s="86">
        <f>SUM(D15:D39)</f>
        <v>69870.169047619042</v>
      </c>
      <c r="E40" s="86">
        <f>SUM(E15:E39)</f>
        <v>63700</v>
      </c>
      <c r="F40" s="86">
        <f>SUM(F15:F39)</f>
        <v>6170.1690476190488</v>
      </c>
      <c r="G40" s="86">
        <f>SUM(G15:G39)</f>
        <v>70093.916972222214</v>
      </c>
      <c r="H40" s="86">
        <f>AVERAGE(D40:E40)</f>
        <v>66785.084523809521</v>
      </c>
      <c r="I40" s="75">
        <f>(H40-G40)/G40</f>
        <v>-4.7205700456488447E-2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225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1290.0082499999999</v>
      </c>
      <c r="F16" s="42">
        <v>1302.3</v>
      </c>
      <c r="G16" s="21">
        <f>(F16-E16)/E16</f>
        <v>9.5284274344757825E-3</v>
      </c>
      <c r="H16" s="42">
        <v>1528.5</v>
      </c>
      <c r="I16" s="21">
        <f>(F16-H16)/H16</f>
        <v>-0.14798822374877332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1798.65</v>
      </c>
      <c r="F17" s="46">
        <v>1176.45</v>
      </c>
      <c r="G17" s="21">
        <f t="shared" ref="G17:G80" si="0">(F17-E17)/E17</f>
        <v>-0.34592611125010425</v>
      </c>
      <c r="H17" s="46">
        <v>1517.35</v>
      </c>
      <c r="I17" s="21">
        <f t="shared" ref="I17:I31" si="1">(F17-H17)/H17</f>
        <v>-0.22466800672224593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1368.55</v>
      </c>
      <c r="F18" s="46">
        <v>1509.4</v>
      </c>
      <c r="G18" s="21">
        <f t="shared" si="0"/>
        <v>0.10291914800336133</v>
      </c>
      <c r="H18" s="46">
        <v>1728.5</v>
      </c>
      <c r="I18" s="21">
        <f t="shared" si="1"/>
        <v>-0.12675730402082724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819.42075</v>
      </c>
      <c r="F19" s="46">
        <v>903.45</v>
      </c>
      <c r="G19" s="21">
        <f t="shared" si="0"/>
        <v>0.10254713466799571</v>
      </c>
      <c r="H19" s="46">
        <v>992.4</v>
      </c>
      <c r="I19" s="21">
        <f t="shared" si="1"/>
        <v>-8.9631197097944315E-2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2868.3403611111112</v>
      </c>
      <c r="F20" s="46">
        <v>1963.5</v>
      </c>
      <c r="G20" s="21">
        <f>(F20-E20)/E20</f>
        <v>-0.31545780737143847</v>
      </c>
      <c r="H20" s="46">
        <v>2279.4</v>
      </c>
      <c r="I20" s="21">
        <f t="shared" si="1"/>
        <v>-0.13858910239536723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1383.4874999999997</v>
      </c>
      <c r="F21" s="46">
        <v>1249.3499999999999</v>
      </c>
      <c r="G21" s="21">
        <f t="shared" si="0"/>
        <v>-9.6956062125606368E-2</v>
      </c>
      <c r="H21" s="46">
        <v>1324.4</v>
      </c>
      <c r="I21" s="21">
        <f t="shared" si="1"/>
        <v>-5.6667170039263193E-2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1391.7750000000001</v>
      </c>
      <c r="F22" s="46">
        <v>1352.6999999999998</v>
      </c>
      <c r="G22" s="21">
        <f t="shared" si="0"/>
        <v>-2.8075658781053166E-2</v>
      </c>
      <c r="H22" s="46">
        <v>1303.5</v>
      </c>
      <c r="I22" s="21">
        <f t="shared" si="1"/>
        <v>3.7744533947065451E-2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358.0575</v>
      </c>
      <c r="F23" s="46">
        <v>369.9</v>
      </c>
      <c r="G23" s="21">
        <f t="shared" si="0"/>
        <v>3.3074296726084418E-2</v>
      </c>
      <c r="H23" s="46">
        <v>434.06700000000001</v>
      </c>
      <c r="I23" s="21">
        <f t="shared" si="1"/>
        <v>-0.14782740913269157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460.68124999999998</v>
      </c>
      <c r="F24" s="46">
        <v>438.02499999999998</v>
      </c>
      <c r="G24" s="21">
        <f t="shared" si="0"/>
        <v>-4.9179883053629816E-2</v>
      </c>
      <c r="H24" s="46">
        <v>466.77499999999998</v>
      </c>
      <c r="I24" s="21">
        <f t="shared" si="1"/>
        <v>-6.1592844518236843E-2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464.625</v>
      </c>
      <c r="F25" s="46">
        <v>492.4</v>
      </c>
      <c r="G25" s="21">
        <f t="shared" si="0"/>
        <v>5.9779391982781767E-2</v>
      </c>
      <c r="H25" s="46">
        <v>541.56700000000001</v>
      </c>
      <c r="I25" s="21">
        <f t="shared" si="1"/>
        <v>-9.0786550879207978E-2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489.3485</v>
      </c>
      <c r="F26" s="46">
        <v>507.4</v>
      </c>
      <c r="G26" s="21">
        <f t="shared" si="0"/>
        <v>3.6888843022917159E-2</v>
      </c>
      <c r="H26" s="46">
        <v>564.06700000000001</v>
      </c>
      <c r="I26" s="21">
        <f t="shared" si="1"/>
        <v>-0.10046147000267704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1154.17075</v>
      </c>
      <c r="F27" s="46">
        <v>1437.4</v>
      </c>
      <c r="G27" s="21">
        <f t="shared" si="0"/>
        <v>0.24539631592639138</v>
      </c>
      <c r="H27" s="46">
        <v>1487.4</v>
      </c>
      <c r="I27" s="21">
        <f t="shared" si="1"/>
        <v>-3.3615705257496298E-2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461.77</v>
      </c>
      <c r="F28" s="46">
        <v>467.4</v>
      </c>
      <c r="G28" s="21">
        <f t="shared" si="0"/>
        <v>1.2192216904519557E-2</v>
      </c>
      <c r="H28" s="46">
        <v>564.06700000000001</v>
      </c>
      <c r="I28" s="21">
        <f t="shared" si="1"/>
        <v>-0.17137503168949794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1037.4625000000001</v>
      </c>
      <c r="F29" s="46">
        <v>1094.3499999999999</v>
      </c>
      <c r="G29" s="21">
        <f t="shared" si="0"/>
        <v>5.4833307227971917E-2</v>
      </c>
      <c r="H29" s="46">
        <v>1116.6500000000001</v>
      </c>
      <c r="I29" s="21">
        <f t="shared" si="1"/>
        <v>-1.9970447320109417E-2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1427.5229166666668</v>
      </c>
      <c r="F30" s="46">
        <v>1373.5416666666665</v>
      </c>
      <c r="G30" s="21">
        <f t="shared" si="0"/>
        <v>-3.7814629362342589E-2</v>
      </c>
      <c r="H30" s="46">
        <v>1389.125</v>
      </c>
      <c r="I30" s="21">
        <f t="shared" si="1"/>
        <v>-1.1218092924202994E-2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873.53949999999998</v>
      </c>
      <c r="F31" s="49">
        <v>1042.6500000000001</v>
      </c>
      <c r="G31" s="23">
        <f t="shared" si="0"/>
        <v>0.19359227602186291</v>
      </c>
      <c r="H31" s="49">
        <v>1190.5</v>
      </c>
      <c r="I31" s="23">
        <f t="shared" si="1"/>
        <v>-0.12419151616967652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2643.8375000000001</v>
      </c>
      <c r="F33" s="54">
        <v>2111.4250000000002</v>
      </c>
      <c r="G33" s="21">
        <f t="shared" si="0"/>
        <v>-0.20137867777425802</v>
      </c>
      <c r="H33" s="54">
        <v>2291</v>
      </c>
      <c r="I33" s="21">
        <f>(F33-H33)/H33</f>
        <v>-7.8382802269751126E-2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2597.0625</v>
      </c>
      <c r="F34" s="46">
        <v>1920.6999999999998</v>
      </c>
      <c r="G34" s="21">
        <f t="shared" si="0"/>
        <v>-0.26043366303275345</v>
      </c>
      <c r="H34" s="46">
        <v>2132.6999999999998</v>
      </c>
      <c r="I34" s="21">
        <f>(F34-H34)/H34</f>
        <v>-9.9404510714118266E-2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1949.1</v>
      </c>
      <c r="F35" s="46">
        <v>1904.55</v>
      </c>
      <c r="G35" s="21">
        <f t="shared" si="0"/>
        <v>-2.285670309373555E-2</v>
      </c>
      <c r="H35" s="46">
        <v>1910.8</v>
      </c>
      <c r="I35" s="21">
        <f>(F35-H35)/H35</f>
        <v>-3.2708813062591584E-3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1598.0625</v>
      </c>
      <c r="F36" s="46">
        <v>1532.1428571428571</v>
      </c>
      <c r="G36" s="21">
        <f t="shared" si="0"/>
        <v>-4.1249727627763549E-2</v>
      </c>
      <c r="H36" s="46">
        <v>1572.875</v>
      </c>
      <c r="I36" s="21">
        <f>(F36-H36)/H36</f>
        <v>-2.5896617885809672E-2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1454.7667499999998</v>
      </c>
      <c r="F37" s="49">
        <v>1063.45</v>
      </c>
      <c r="G37" s="23">
        <f t="shared" si="0"/>
        <v>-0.26898934141847813</v>
      </c>
      <c r="H37" s="49">
        <v>1167.317</v>
      </c>
      <c r="I37" s="23">
        <f>(F37-H37)/H37</f>
        <v>-8.8979257562427305E-2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26938.413972222221</v>
      </c>
      <c r="F39" s="46">
        <v>26439.933333333334</v>
      </c>
      <c r="G39" s="21">
        <f t="shared" si="0"/>
        <v>-1.8504453877756094E-2</v>
      </c>
      <c r="H39" s="46">
        <v>26406.633333333331</v>
      </c>
      <c r="I39" s="21">
        <f t="shared" ref="I39:I44" si="2">(F39-H39)/H39</f>
        <v>1.2610467824373515E-3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15265.263972222223</v>
      </c>
      <c r="F40" s="46">
        <v>15132.666666666668</v>
      </c>
      <c r="G40" s="21">
        <f t="shared" si="0"/>
        <v>-8.6862111128139484E-3</v>
      </c>
      <c r="H40" s="46">
        <v>15215.966666666667</v>
      </c>
      <c r="I40" s="21">
        <f t="shared" si="2"/>
        <v>-5.4745125186481261E-3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10657.875</v>
      </c>
      <c r="F41" s="57">
        <v>11185.375</v>
      </c>
      <c r="G41" s="21">
        <f t="shared" si="0"/>
        <v>4.9493918815899041E-2</v>
      </c>
      <c r="H41" s="57">
        <v>10204.75</v>
      </c>
      <c r="I41" s="21">
        <f t="shared" si="2"/>
        <v>9.6094955780396382E-2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5821.5499999999993</v>
      </c>
      <c r="F42" s="47">
        <v>6056.6</v>
      </c>
      <c r="G42" s="21">
        <f t="shared" si="0"/>
        <v>4.0375844921026381E-2</v>
      </c>
      <c r="H42" s="47">
        <v>6116.6</v>
      </c>
      <c r="I42" s="21">
        <f t="shared" si="2"/>
        <v>-9.8093712193048424E-3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12159.166666666666</v>
      </c>
      <c r="F44" s="50">
        <v>13198.333333333334</v>
      </c>
      <c r="G44" s="31">
        <f t="shared" si="0"/>
        <v>8.5463641971078169E-2</v>
      </c>
      <c r="H44" s="50">
        <v>12531.666666666666</v>
      </c>
      <c r="I44" s="31">
        <f t="shared" si="2"/>
        <v>5.3198563638781851E-2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5468.6111111111113</v>
      </c>
      <c r="F46" s="43">
        <v>5013.333333333333</v>
      </c>
      <c r="G46" s="21">
        <f t="shared" si="0"/>
        <v>-8.3252908010362253E-2</v>
      </c>
      <c r="H46" s="43">
        <v>5153.8888888888887</v>
      </c>
      <c r="I46" s="21">
        <f t="shared" ref="I46:I51" si="3">(F46-H46)/H46</f>
        <v>-2.7271747332111695E-2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6035.333333333333</v>
      </c>
      <c r="G47" s="21">
        <f t="shared" si="0"/>
        <v>-1.7757685352622093E-2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19096.904444444444</v>
      </c>
      <c r="F49" s="47">
        <v>18784.017500000002</v>
      </c>
      <c r="G49" s="21">
        <f t="shared" si="0"/>
        <v>-1.6384170814420437E-2</v>
      </c>
      <c r="H49" s="47">
        <v>19284.017500000002</v>
      </c>
      <c r="I49" s="21">
        <f t="shared" si="3"/>
        <v>-2.5928207128001205E-2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2241.6666666666665</v>
      </c>
      <c r="G50" s="21">
        <f t="shared" si="0"/>
        <v>1.9270325863375515E-2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26138.25</v>
      </c>
      <c r="F51" s="50">
        <v>27836</v>
      </c>
      <c r="G51" s="31">
        <f t="shared" si="0"/>
        <v>6.4952703413579713E-2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3867.583333333333</v>
      </c>
      <c r="F54" s="70">
        <v>3606.1428571428573</v>
      </c>
      <c r="G54" s="21">
        <f t="shared" si="0"/>
        <v>-6.75978908940921E-2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2881.25</v>
      </c>
      <c r="G55" s="21">
        <f t="shared" si="0"/>
        <v>0.41758917589175892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4406.1111111111113</v>
      </c>
      <c r="F58" s="50">
        <v>3972.5555555555557</v>
      </c>
      <c r="G58" s="29">
        <f t="shared" si="0"/>
        <v>-9.8398688689950844E-2</v>
      </c>
      <c r="H58" s="50">
        <v>3892</v>
      </c>
      <c r="I58" s="29">
        <f t="shared" si="4"/>
        <v>2.0697727532259933E-2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5098.125</v>
      </c>
      <c r="F59" s="68">
        <v>4448</v>
      </c>
      <c r="G59" s="21">
        <f t="shared" si="0"/>
        <v>-0.12752237342160108</v>
      </c>
      <c r="H59" s="68">
        <v>4391.875</v>
      </c>
      <c r="I59" s="21">
        <f t="shared" si="4"/>
        <v>1.2779279920307385E-2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</v>
      </c>
      <c r="F60" s="70">
        <v>4799.5</v>
      </c>
      <c r="G60" s="21">
        <f t="shared" si="0"/>
        <v>-3.9523714228537121E-2</v>
      </c>
      <c r="H60" s="70">
        <v>4799.5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20838.75</v>
      </c>
      <c r="F61" s="73">
        <v>21301.25</v>
      </c>
      <c r="G61" s="29">
        <f t="shared" si="0"/>
        <v>2.2194229500329916E-2</v>
      </c>
      <c r="H61" s="73">
        <v>21313.75</v>
      </c>
      <c r="I61" s="29">
        <f t="shared" si="4"/>
        <v>-5.8647586651809278E-4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6465.208333333333</v>
      </c>
      <c r="F63" s="54">
        <v>6409</v>
      </c>
      <c r="G63" s="21">
        <f t="shared" si="0"/>
        <v>-8.6939709341668087E-3</v>
      </c>
      <c r="H63" s="54">
        <v>6287.7777777777774</v>
      </c>
      <c r="I63" s="21">
        <f t="shared" ref="I63:I74" si="5">(F63-H63)/H63</f>
        <v>1.9279024562643642E-2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12894.6875</v>
      </c>
      <c r="F65" s="46">
        <v>10700</v>
      </c>
      <c r="G65" s="21">
        <f t="shared" si="0"/>
        <v>-0.17020090638101931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7501.333333333333</v>
      </c>
      <c r="F66" s="46">
        <v>7649</v>
      </c>
      <c r="G66" s="21">
        <f t="shared" si="0"/>
        <v>1.9685389264130864E-2</v>
      </c>
      <c r="H66" s="46">
        <v>7649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3869.8055555555557</v>
      </c>
      <c r="F67" s="46">
        <v>3644</v>
      </c>
      <c r="G67" s="21">
        <f t="shared" si="0"/>
        <v>-5.8350620545103496E-2</v>
      </c>
      <c r="H67" s="46">
        <v>3644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3474.4345238095239</v>
      </c>
      <c r="F68" s="58">
        <v>2805</v>
      </c>
      <c r="G68" s="31">
        <f t="shared" si="0"/>
        <v>-0.19267438175105578</v>
      </c>
      <c r="H68" s="58">
        <v>2985</v>
      </c>
      <c r="I68" s="31">
        <f t="shared" si="5"/>
        <v>-6.030150753768844E-2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3866</v>
      </c>
      <c r="G70" s="21">
        <f t="shared" si="0"/>
        <v>3.7629502388748674E-2</v>
      </c>
      <c r="H70" s="43">
        <v>3803.75</v>
      </c>
      <c r="I70" s="21">
        <f t="shared" si="5"/>
        <v>1.6365428853105487E-2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2076.875</v>
      </c>
      <c r="F73" s="47">
        <v>2500.625</v>
      </c>
      <c r="G73" s="21">
        <f t="shared" si="0"/>
        <v>0.20403250075233223</v>
      </c>
      <c r="H73" s="47">
        <v>2500.625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1693.5222222222224</v>
      </c>
      <c r="F74" s="50">
        <v>1610.5555555555557</v>
      </c>
      <c r="G74" s="21">
        <f t="shared" si="0"/>
        <v>-4.8990598161622406E-2</v>
      </c>
      <c r="H74" s="50">
        <v>1610.5555555555557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1369.2111111111112</v>
      </c>
      <c r="F77" s="32">
        <v>1181.6666666666667</v>
      </c>
      <c r="G77" s="21">
        <f t="shared" si="0"/>
        <v>-0.13697262819628497</v>
      </c>
      <c r="H77" s="32">
        <v>1181.6666666666667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824.77777777777783</v>
      </c>
      <c r="F78" s="47">
        <v>907.875</v>
      </c>
      <c r="G78" s="21">
        <f t="shared" si="0"/>
        <v>0.10075104405226991</v>
      </c>
      <c r="H78" s="47">
        <v>907.875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1962.675</v>
      </c>
      <c r="F80" s="61">
        <v>1944.3</v>
      </c>
      <c r="G80" s="21">
        <f t="shared" si="0"/>
        <v>-9.3622224769765762E-3</v>
      </c>
      <c r="H80" s="61">
        <v>1940.3</v>
      </c>
      <c r="I80" s="21">
        <f t="shared" si="6"/>
        <v>2.0615368757408649E-3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8218.25</v>
      </c>
      <c r="G81" s="21">
        <f>(F81-E81)/E81</f>
        <v>-1.0246888799678916E-2</v>
      </c>
      <c r="H81" s="61">
        <v>8218.25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1" zoomScaleNormal="100" workbookViewId="0">
      <selection activeCell="I90" sqref="I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225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5</v>
      </c>
      <c r="C16" s="14" t="s">
        <v>85</v>
      </c>
      <c r="D16" s="11" t="s">
        <v>161</v>
      </c>
      <c r="E16" s="42">
        <v>1798.65</v>
      </c>
      <c r="F16" s="42">
        <v>1176.45</v>
      </c>
      <c r="G16" s="21">
        <f>(F16-E16)/E16</f>
        <v>-0.34592611125010425</v>
      </c>
      <c r="H16" s="42">
        <v>1517.35</v>
      </c>
      <c r="I16" s="21">
        <f>(F16-H16)/H16</f>
        <v>-0.22466800672224593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461.77</v>
      </c>
      <c r="F17" s="46">
        <v>467.4</v>
      </c>
      <c r="G17" s="21">
        <f>(F17-E17)/E17</f>
        <v>1.2192216904519557E-2</v>
      </c>
      <c r="H17" s="46">
        <v>564.06700000000001</v>
      </c>
      <c r="I17" s="21">
        <f>(F17-H17)/H17</f>
        <v>-0.17137503168949794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1290.0082499999999</v>
      </c>
      <c r="F18" s="46">
        <v>1302.3</v>
      </c>
      <c r="G18" s="21">
        <f>(F18-E18)/E18</f>
        <v>9.5284274344757825E-3</v>
      </c>
      <c r="H18" s="46">
        <v>1528.5</v>
      </c>
      <c r="I18" s="21">
        <f>(F18-H18)/H18</f>
        <v>-0.14798822374877332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358.0575</v>
      </c>
      <c r="F19" s="46">
        <v>369.9</v>
      </c>
      <c r="G19" s="21">
        <f>(F19-E19)/E19</f>
        <v>3.3074296726084418E-2</v>
      </c>
      <c r="H19" s="46">
        <v>434.06700000000001</v>
      </c>
      <c r="I19" s="21">
        <f>(F19-H19)/H19</f>
        <v>-0.14782740913269157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2868.3403611111112</v>
      </c>
      <c r="F20" s="46">
        <v>1963.5</v>
      </c>
      <c r="G20" s="21">
        <f>(F20-E20)/E20</f>
        <v>-0.31545780737143847</v>
      </c>
      <c r="H20" s="46">
        <v>2279.4</v>
      </c>
      <c r="I20" s="21">
        <f>(F20-H20)/H20</f>
        <v>-0.13858910239536723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1368.55</v>
      </c>
      <c r="F21" s="46">
        <v>1509.4</v>
      </c>
      <c r="G21" s="21">
        <f>(F21-E21)/E21</f>
        <v>0.10291914800336133</v>
      </c>
      <c r="H21" s="46">
        <v>1728.5</v>
      </c>
      <c r="I21" s="21">
        <f>(F21-H21)/H21</f>
        <v>-0.12675730402082724</v>
      </c>
    </row>
    <row r="22" spans="1:9" ht="16.5" x14ac:dyDescent="0.3">
      <c r="A22" s="37"/>
      <c r="B22" s="34" t="s">
        <v>19</v>
      </c>
      <c r="C22" s="15" t="s">
        <v>99</v>
      </c>
      <c r="D22" s="11" t="s">
        <v>161</v>
      </c>
      <c r="E22" s="46">
        <v>873.53949999999998</v>
      </c>
      <c r="F22" s="46">
        <v>1042.6500000000001</v>
      </c>
      <c r="G22" s="21">
        <f>(F22-E22)/E22</f>
        <v>0.19359227602186291</v>
      </c>
      <c r="H22" s="46">
        <v>1190.5</v>
      </c>
      <c r="I22" s="21">
        <f>(F22-H22)/H22</f>
        <v>-0.12419151616967652</v>
      </c>
    </row>
    <row r="23" spans="1:9" ht="16.5" x14ac:dyDescent="0.3">
      <c r="A23" s="37"/>
      <c r="B23" s="34" t="s">
        <v>14</v>
      </c>
      <c r="C23" s="15" t="s">
        <v>94</v>
      </c>
      <c r="D23" s="13" t="s">
        <v>81</v>
      </c>
      <c r="E23" s="46">
        <v>489.3485</v>
      </c>
      <c r="F23" s="46">
        <v>507.4</v>
      </c>
      <c r="G23" s="21">
        <f>(F23-E23)/E23</f>
        <v>3.6888843022917159E-2</v>
      </c>
      <c r="H23" s="46">
        <v>564.06700000000001</v>
      </c>
      <c r="I23" s="21">
        <f>(F23-H23)/H23</f>
        <v>-0.10046147000267704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464.625</v>
      </c>
      <c r="F24" s="46">
        <v>492.4</v>
      </c>
      <c r="G24" s="21">
        <f>(F24-E24)/E24</f>
        <v>5.9779391982781767E-2</v>
      </c>
      <c r="H24" s="46">
        <v>541.56700000000001</v>
      </c>
      <c r="I24" s="21">
        <f>(F24-H24)/H24</f>
        <v>-9.0786550879207978E-2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819.42075</v>
      </c>
      <c r="F25" s="46">
        <v>903.45</v>
      </c>
      <c r="G25" s="21">
        <f>(F25-E25)/E25</f>
        <v>0.10254713466799571</v>
      </c>
      <c r="H25" s="46">
        <v>992.4</v>
      </c>
      <c r="I25" s="21">
        <f>(F25-H25)/H25</f>
        <v>-8.9631197097944315E-2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460.68124999999998</v>
      </c>
      <c r="F26" s="46">
        <v>438.02499999999998</v>
      </c>
      <c r="G26" s="21">
        <f>(F26-E26)/E26</f>
        <v>-4.9179883053629816E-2</v>
      </c>
      <c r="H26" s="46">
        <v>466.77499999999998</v>
      </c>
      <c r="I26" s="21">
        <f>(F26-H26)/H26</f>
        <v>-6.1592844518236843E-2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1383.4874999999997</v>
      </c>
      <c r="F27" s="46">
        <v>1249.3499999999999</v>
      </c>
      <c r="G27" s="21">
        <f>(F27-E27)/E27</f>
        <v>-9.6956062125606368E-2</v>
      </c>
      <c r="H27" s="46">
        <v>1324.4</v>
      </c>
      <c r="I27" s="21">
        <f>(F27-H27)/H27</f>
        <v>-5.6667170039263193E-2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1154.17075</v>
      </c>
      <c r="F28" s="46">
        <v>1437.4</v>
      </c>
      <c r="G28" s="21">
        <f>(F28-E28)/E28</f>
        <v>0.24539631592639138</v>
      </c>
      <c r="H28" s="46">
        <v>1487.4</v>
      </c>
      <c r="I28" s="21">
        <f>(F28-H28)/H28</f>
        <v>-3.3615705257496298E-2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1037.4625000000001</v>
      </c>
      <c r="F29" s="46">
        <v>1094.3499999999999</v>
      </c>
      <c r="G29" s="21">
        <f>(F29-E29)/E29</f>
        <v>5.4833307227971917E-2</v>
      </c>
      <c r="H29" s="46">
        <v>1116.6500000000001</v>
      </c>
      <c r="I29" s="21">
        <f>(F29-H29)/H29</f>
        <v>-1.9970447320109417E-2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1427.5229166666668</v>
      </c>
      <c r="F30" s="46">
        <v>1373.5416666666665</v>
      </c>
      <c r="G30" s="21">
        <f>(F30-E30)/E30</f>
        <v>-3.7814629362342589E-2</v>
      </c>
      <c r="H30" s="46">
        <v>1389.125</v>
      </c>
      <c r="I30" s="21">
        <f>(F30-H30)/H30</f>
        <v>-1.1218092924202994E-2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1391.7750000000001</v>
      </c>
      <c r="F31" s="49">
        <v>1352.6999999999998</v>
      </c>
      <c r="G31" s="23">
        <f>(F31-E31)/E31</f>
        <v>-2.8075658781053166E-2</v>
      </c>
      <c r="H31" s="49">
        <v>1303.5</v>
      </c>
      <c r="I31" s="23">
        <f>(F31-H31)/H31</f>
        <v>3.7744533947065451E-2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17647.409777777775</v>
      </c>
      <c r="F32" s="107">
        <f>SUM(F16:F31)</f>
        <v>16680.216666666664</v>
      </c>
      <c r="G32" s="108">
        <f t="shared" ref="G32" si="0">(F32-E32)/E32</f>
        <v>-5.4806519670044407E-2</v>
      </c>
      <c r="H32" s="107">
        <f>SUM(H16:H31)</f>
        <v>18428.267999999996</v>
      </c>
      <c r="I32" s="111">
        <f t="shared" ref="I32" si="1">(F32-H32)/H32</f>
        <v>-9.4857060540542021E-2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2597.0625</v>
      </c>
      <c r="F34" s="54">
        <v>1920.6999999999998</v>
      </c>
      <c r="G34" s="21">
        <f>(F34-E34)/E34</f>
        <v>-0.26043366303275345</v>
      </c>
      <c r="H34" s="54">
        <v>2132.6999999999998</v>
      </c>
      <c r="I34" s="21">
        <f>(F34-H34)/H34</f>
        <v>-9.9404510714118266E-2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1454.7667499999998</v>
      </c>
      <c r="F35" s="46">
        <v>1063.45</v>
      </c>
      <c r="G35" s="21">
        <f>(F35-E35)/E35</f>
        <v>-0.26898934141847813</v>
      </c>
      <c r="H35" s="46">
        <v>1167.317</v>
      </c>
      <c r="I35" s="21">
        <f>(F35-H35)/H35</f>
        <v>-8.8979257562427305E-2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2643.8375000000001</v>
      </c>
      <c r="F36" s="46">
        <v>2111.4250000000002</v>
      </c>
      <c r="G36" s="21">
        <f>(F36-E36)/E36</f>
        <v>-0.20137867777425802</v>
      </c>
      <c r="H36" s="46">
        <v>2291</v>
      </c>
      <c r="I36" s="21">
        <f>(F36-H36)/H36</f>
        <v>-7.8382802269751126E-2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1598.0625</v>
      </c>
      <c r="F37" s="46">
        <v>1532.1428571428571</v>
      </c>
      <c r="G37" s="21">
        <f>(F37-E37)/E37</f>
        <v>-4.1249727627763549E-2</v>
      </c>
      <c r="H37" s="46">
        <v>1572.875</v>
      </c>
      <c r="I37" s="21">
        <f>(F37-H37)/H37</f>
        <v>-2.5896617885809672E-2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1949.1</v>
      </c>
      <c r="F38" s="49">
        <v>1904.55</v>
      </c>
      <c r="G38" s="23">
        <f>(F38-E38)/E38</f>
        <v>-2.285670309373555E-2</v>
      </c>
      <c r="H38" s="49">
        <v>1910.8</v>
      </c>
      <c r="I38" s="23">
        <f>(F38-H38)/H38</f>
        <v>-3.2708813062591584E-3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10242.829250000001</v>
      </c>
      <c r="F39" s="109">
        <f>SUM(F34:F38)</f>
        <v>8532.2678571428569</v>
      </c>
      <c r="G39" s="110">
        <f t="shared" ref="G39" si="2">(F39-E39)/E39</f>
        <v>-0.16700086969204761</v>
      </c>
      <c r="H39" s="109">
        <f>SUM(H34:H38)</f>
        <v>9074.6919999999991</v>
      </c>
      <c r="I39" s="111">
        <f t="shared" ref="I39" si="3">(F39-H39)/H39</f>
        <v>-5.9773284080290798E-2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5821.5499999999993</v>
      </c>
      <c r="F41" s="46">
        <v>6056.6</v>
      </c>
      <c r="G41" s="21">
        <f>(F41-E41)/E41</f>
        <v>4.0375844921026381E-2</v>
      </c>
      <c r="H41" s="46">
        <v>6116.6</v>
      </c>
      <c r="I41" s="21">
        <f>(F41-H41)/H41</f>
        <v>-9.8093712193048424E-3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15265.263972222223</v>
      </c>
      <c r="F42" s="46">
        <v>15132.666666666668</v>
      </c>
      <c r="G42" s="21">
        <f>(F42-E42)/E42</f>
        <v>-8.6862111128139484E-3</v>
      </c>
      <c r="H42" s="46">
        <v>15215.966666666667</v>
      </c>
      <c r="I42" s="21">
        <f>(F42-H42)/H42</f>
        <v>-5.4745125186481261E-3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9968.5714285714294</v>
      </c>
      <c r="F43" s="57">
        <v>9966</v>
      </c>
      <c r="G43" s="21">
        <f>(F43-E43)/E43</f>
        <v>-2.5795356835777382E-4</v>
      </c>
      <c r="H43" s="57">
        <v>9966</v>
      </c>
      <c r="I43" s="21">
        <f>(F43-H43)/H43</f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26938.413972222221</v>
      </c>
      <c r="F44" s="47">
        <v>26439.933333333334</v>
      </c>
      <c r="G44" s="21">
        <f>(F44-E44)/E44</f>
        <v>-1.8504453877756094E-2</v>
      </c>
      <c r="H44" s="47">
        <v>26406.633333333331</v>
      </c>
      <c r="I44" s="21">
        <f>(F44-H44)/H44</f>
        <v>1.2610467824373515E-3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12159.166666666666</v>
      </c>
      <c r="F45" s="47">
        <v>13198.333333333334</v>
      </c>
      <c r="G45" s="21">
        <f>(F45-E45)/E45</f>
        <v>8.5463641971078169E-2</v>
      </c>
      <c r="H45" s="47">
        <v>12531.666666666666</v>
      </c>
      <c r="I45" s="21">
        <f>(F45-H45)/H45</f>
        <v>5.3198563638781851E-2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10657.875</v>
      </c>
      <c r="F46" s="50">
        <v>11185.375</v>
      </c>
      <c r="G46" s="31">
        <f>(F46-E46)/E46</f>
        <v>4.9493918815899041E-2</v>
      </c>
      <c r="H46" s="50">
        <v>10204.75</v>
      </c>
      <c r="I46" s="31">
        <f>(F46-H46)/H46</f>
        <v>9.6094955780396382E-2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80810.841039682549</v>
      </c>
      <c r="F47" s="86">
        <f>SUM(F41:F46)</f>
        <v>81978.90833333334</v>
      </c>
      <c r="G47" s="110">
        <f t="shared" ref="G47" si="4">(F47-E47)/E47</f>
        <v>1.4454339029551812E-2</v>
      </c>
      <c r="H47" s="109">
        <f>SUM(H41:H46)</f>
        <v>80441.616666666669</v>
      </c>
      <c r="I47" s="111">
        <f t="shared" ref="I47" si="5">(F47-H47)/H47</f>
        <v>1.9110651058107005E-2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5468.6111111111113</v>
      </c>
      <c r="F49" s="43">
        <v>5013.333333333333</v>
      </c>
      <c r="G49" s="21">
        <f>(F49-E49)/E49</f>
        <v>-8.3252908010362253E-2</v>
      </c>
      <c r="H49" s="43">
        <v>5153.8888888888887</v>
      </c>
      <c r="I49" s="21">
        <f>(F49-H49)/H49</f>
        <v>-2.7271747332111695E-2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19096.904444444444</v>
      </c>
      <c r="F50" s="47">
        <v>18784.017500000002</v>
      </c>
      <c r="G50" s="21">
        <f>(F50-E50)/E50</f>
        <v>-1.6384170814420437E-2</v>
      </c>
      <c r="H50" s="47">
        <v>19284.017500000002</v>
      </c>
      <c r="I50" s="21">
        <f>(F50-H50)/H50</f>
        <v>-2.5928207128001205E-2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6144.4444444444443</v>
      </c>
      <c r="F51" s="47">
        <v>6035.333333333333</v>
      </c>
      <c r="G51" s="21">
        <f>(F51-E51)/E51</f>
        <v>-1.7757685352622093E-2</v>
      </c>
      <c r="H51" s="47">
        <v>6035.333333333333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>(F52-E52)/E52</f>
        <v>-1.2832034688186136E-2</v>
      </c>
      <c r="H52" s="47">
        <v>19026.428571428572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2199.2857142857142</v>
      </c>
      <c r="F53" s="47">
        <v>2241.6666666666665</v>
      </c>
      <c r="G53" s="21">
        <f>(F53-E53)/E53</f>
        <v>1.9270325863375515E-2</v>
      </c>
      <c r="H53" s="47">
        <v>2241.6666666666665</v>
      </c>
      <c r="I53" s="21">
        <f>(F53-H53)/H53</f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26138.25</v>
      </c>
      <c r="F54" s="50">
        <v>27836</v>
      </c>
      <c r="G54" s="31">
        <f>(F54-E54)/E54</f>
        <v>6.4952703413579713E-2</v>
      </c>
      <c r="H54" s="50">
        <v>27836</v>
      </c>
      <c r="I54" s="31">
        <f>(F54-H54)/H54</f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78321.245714285717</v>
      </c>
      <c r="F55" s="86">
        <f>SUM(F49:F54)</f>
        <v>78936.77940476191</v>
      </c>
      <c r="G55" s="110">
        <f t="shared" ref="G55" si="6">(F55-E55)/E55</f>
        <v>7.8590896360567035E-3</v>
      </c>
      <c r="H55" s="86">
        <f>SUM(H49:H54)</f>
        <v>79577.334960317472</v>
      </c>
      <c r="I55" s="111">
        <f t="shared" ref="I55" si="7">(F55-H55)/H55</f>
        <v>-8.0494723261967174E-3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20838.75</v>
      </c>
      <c r="F57" s="66">
        <v>21301.25</v>
      </c>
      <c r="G57" s="22">
        <f>(F57-E57)/E57</f>
        <v>2.2194229500329916E-2</v>
      </c>
      <c r="H57" s="66">
        <v>21313.75</v>
      </c>
      <c r="I57" s="22">
        <f>(F57-H57)/H57</f>
        <v>-5.8647586651809278E-4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>(F58-E58)/E58</f>
        <v>0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3867.583333333333</v>
      </c>
      <c r="F59" s="70">
        <v>3606.1428571428573</v>
      </c>
      <c r="G59" s="21">
        <f>(F59-E59)/E59</f>
        <v>-6.75978908940921E-2</v>
      </c>
      <c r="H59" s="70">
        <v>3606.1428571428573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2032.5</v>
      </c>
      <c r="F60" s="70">
        <v>2881.25</v>
      </c>
      <c r="G60" s="21">
        <f>(F60-E60)/E60</f>
        <v>0.41758917589175892</v>
      </c>
      <c r="H60" s="70">
        <v>2881.25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4650</v>
      </c>
      <c r="G61" s="21">
        <f>(F61-E61)/E61</f>
        <v>-0.15454545454545454</v>
      </c>
      <c r="H61" s="105">
        <v>4650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2026</v>
      </c>
      <c r="G62" s="29">
        <f>(F62-E62)/E62</f>
        <v>-3.924125666864256E-2</v>
      </c>
      <c r="H62" s="73">
        <v>2026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4997</v>
      </c>
      <c r="F63" s="68">
        <v>4799.5</v>
      </c>
      <c r="G63" s="21">
        <f>(F63-E63)/E63</f>
        <v>-3.9523714228537121E-2</v>
      </c>
      <c r="H63" s="68">
        <v>4799.5</v>
      </c>
      <c r="I63" s="21">
        <f>(F63-H63)/H63</f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5098.125</v>
      </c>
      <c r="F64" s="70">
        <v>4448</v>
      </c>
      <c r="G64" s="21">
        <f>(F64-E64)/E64</f>
        <v>-0.12752237342160108</v>
      </c>
      <c r="H64" s="70">
        <v>4391.875</v>
      </c>
      <c r="I64" s="21">
        <f>(F64-H64)/H64</f>
        <v>1.2779279920307385E-2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4406.1111111111113</v>
      </c>
      <c r="F65" s="50">
        <v>3972.5555555555557</v>
      </c>
      <c r="G65" s="29">
        <f>(F65-E65)/E65</f>
        <v>-9.8398688689950844E-2</v>
      </c>
      <c r="H65" s="50">
        <v>3892</v>
      </c>
      <c r="I65" s="29">
        <f>(F65-H65)/H65</f>
        <v>2.0697727532259933E-2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52598.819444444438</v>
      </c>
      <c r="F66" s="106">
        <f>SUM(F57:F65)</f>
        <v>51434.69841269841</v>
      </c>
      <c r="G66" s="108">
        <f t="shared" ref="G66" si="8">(F66-E66)/E66</f>
        <v>-2.2132075283088588E-2</v>
      </c>
      <c r="H66" s="106">
        <f>SUM(H57:H65)</f>
        <v>51310.517857142855</v>
      </c>
      <c r="I66" s="111">
        <f t="shared" ref="I66" si="9">(F66-H66)/H66</f>
        <v>2.4201773971818876E-3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3474.4345238095239</v>
      </c>
      <c r="F68" s="54">
        <v>2805</v>
      </c>
      <c r="G68" s="21">
        <f>(F68-E68)/E68</f>
        <v>-0.19267438175105578</v>
      </c>
      <c r="H68" s="54">
        <v>2985</v>
      </c>
      <c r="I68" s="21">
        <f>(F68-H68)/H68</f>
        <v>-6.030150753768844E-2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>(F69-E69)/E69</f>
        <v>-1.1791873639030538E-2</v>
      </c>
      <c r="H69" s="46">
        <v>46491.857142857145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12894.6875</v>
      </c>
      <c r="F70" s="46">
        <v>10700</v>
      </c>
      <c r="G70" s="21">
        <f>(F70-E70)/E70</f>
        <v>-0.17020090638101931</v>
      </c>
      <c r="H70" s="46">
        <v>10700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7501.333333333333</v>
      </c>
      <c r="F71" s="46">
        <v>7649</v>
      </c>
      <c r="G71" s="21">
        <f>(F71-E71)/E71</f>
        <v>1.9685389264130864E-2</v>
      </c>
      <c r="H71" s="46">
        <v>7649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3869.8055555555557</v>
      </c>
      <c r="F72" s="46">
        <v>3644</v>
      </c>
      <c r="G72" s="21">
        <f>(F72-E72)/E72</f>
        <v>-5.8350620545103496E-2</v>
      </c>
      <c r="H72" s="46">
        <v>3644</v>
      </c>
      <c r="I72" s="21">
        <f>(F72-H72)/H72</f>
        <v>0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6465.208333333333</v>
      </c>
      <c r="F73" s="58">
        <v>6409</v>
      </c>
      <c r="G73" s="31">
        <f>(F73-E73)/E73</f>
        <v>-8.6939709341668087E-3</v>
      </c>
      <c r="H73" s="58">
        <v>6287.7777777777774</v>
      </c>
      <c r="I73" s="31">
        <f>(F73-H73)/H73</f>
        <v>1.9279024562643642E-2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81252.094246031746</v>
      </c>
      <c r="F74" s="86">
        <f>SUM(F68:F73)</f>
        <v>77698.857142857145</v>
      </c>
      <c r="G74" s="110">
        <f t="shared" ref="G74" si="10">(F74-E74)/E74</f>
        <v>-4.3731021780378743E-2</v>
      </c>
      <c r="H74" s="86">
        <f>SUM(H68:H73)</f>
        <v>77757.634920634926</v>
      </c>
      <c r="I74" s="111">
        <f t="shared" ref="I74" si="11">(F74-H74)/H74</f>
        <v>-7.5591005099079811E-4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2747.2222222222222</v>
      </c>
      <c r="F76" s="43">
        <v>2740.375</v>
      </c>
      <c r="G76" s="21">
        <f>(F76-E76)/E76</f>
        <v>-2.4924165824064528E-3</v>
      </c>
      <c r="H76" s="43">
        <v>2740.375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1320</v>
      </c>
      <c r="F77" s="47">
        <v>1311.875</v>
      </c>
      <c r="G77" s="21">
        <f>(F77-E77)/E77</f>
        <v>-6.15530303030303E-3</v>
      </c>
      <c r="H77" s="47">
        <v>1311.875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2076.875</v>
      </c>
      <c r="F78" s="47">
        <v>2500.625</v>
      </c>
      <c r="G78" s="21">
        <f>(F78-E78)/E78</f>
        <v>0.20403250075233223</v>
      </c>
      <c r="H78" s="47">
        <v>2500.625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1693.5222222222224</v>
      </c>
      <c r="F79" s="47">
        <v>1610.5555555555557</v>
      </c>
      <c r="G79" s="21">
        <f>(F79-E79)/E79</f>
        <v>-4.8990598161622406E-2</v>
      </c>
      <c r="H79" s="47">
        <v>1610.5555555555557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3725.8</v>
      </c>
      <c r="F80" s="50">
        <v>3866</v>
      </c>
      <c r="G80" s="21">
        <f>(F80-E80)/E80</f>
        <v>3.7629502388748674E-2</v>
      </c>
      <c r="H80" s="50">
        <v>3803.75</v>
      </c>
      <c r="I80" s="21">
        <f>(F80-H80)/H80</f>
        <v>1.6365428853105487E-2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11563.419444444444</v>
      </c>
      <c r="F81" s="86">
        <f>SUM(F76:F80)</f>
        <v>12029.430555555555</v>
      </c>
      <c r="G81" s="110">
        <f t="shared" ref="G81" si="12">(F81-E81)/E81</f>
        <v>4.0300458990528309E-2</v>
      </c>
      <c r="H81" s="86">
        <f>SUM(H76:H80)</f>
        <v>11967.180555555555</v>
      </c>
      <c r="I81" s="111">
        <f t="shared" ref="I81" si="13">(F81-H81)/H81</f>
        <v>5.2017264811051525E-3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>(F83-E83)/E83</f>
        <v>-6.6569248254585607E-3</v>
      </c>
      <c r="H83" s="43">
        <v>1456.6666666666667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1369.2111111111112</v>
      </c>
      <c r="F84" s="32">
        <v>1181.6666666666667</v>
      </c>
      <c r="G84" s="21">
        <f>(F84-E84)/E84</f>
        <v>-0.13697262819628497</v>
      </c>
      <c r="H84" s="32">
        <v>1181.6666666666667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824.77777777777783</v>
      </c>
      <c r="F85" s="47">
        <v>907.875</v>
      </c>
      <c r="G85" s="21">
        <f>(F85-E85)/E85</f>
        <v>0.10075104405226991</v>
      </c>
      <c r="H85" s="47">
        <v>907.875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1501.8</v>
      </c>
      <c r="G86" s="21">
        <f>(F86-E86)/E86</f>
        <v>-2.0599375373779893E-3</v>
      </c>
      <c r="H86" s="47">
        <v>1501.8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8303.3333333333339</v>
      </c>
      <c r="F87" s="61">
        <v>8218.25</v>
      </c>
      <c r="G87" s="21">
        <f>(F87-E87)/E87</f>
        <v>-1.0246888799678916E-2</v>
      </c>
      <c r="H87" s="61">
        <v>8218.25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3996</v>
      </c>
      <c r="F88" s="61">
        <v>3939.3</v>
      </c>
      <c r="G88" s="21">
        <f>(F88-E88)/E88</f>
        <v>-1.4189189189189143E-2</v>
      </c>
      <c r="H88" s="61">
        <v>3939.3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1962.675</v>
      </c>
      <c r="F89" s="50">
        <v>1944.3</v>
      </c>
      <c r="G89" s="23">
        <f>(F89-E89)/E89</f>
        <v>-9.3622224769765762E-3</v>
      </c>
      <c r="H89" s="50">
        <v>1940.3</v>
      </c>
      <c r="I89" s="23">
        <f>(F89-H89)/H89</f>
        <v>2.0615368757408649E-3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19427.325793650794</v>
      </c>
      <c r="F90" s="86">
        <f>SUM(F83:F89)</f>
        <v>19149.858333333334</v>
      </c>
      <c r="G90" s="120">
        <f t="shared" ref="G90:G91" si="14">(F90-E90)/E90</f>
        <v>-1.4282329089685738E-2</v>
      </c>
      <c r="H90" s="86">
        <f>SUM(H83:H89)</f>
        <v>19145.858333333334</v>
      </c>
      <c r="I90" s="111">
        <f t="shared" ref="I90:I91" si="15">(F90-H90)/H90</f>
        <v>2.0892246930689535E-4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351863.98471031751</v>
      </c>
      <c r="F91" s="106">
        <f>SUM(F32,F39,F47,F55,F66,F74,F81,F90)</f>
        <v>346441.01670634921</v>
      </c>
      <c r="G91" s="108">
        <f t="shared" si="14"/>
        <v>-1.5412114452216304E-2</v>
      </c>
      <c r="H91" s="106">
        <f>SUM(H32,H39,H47,H55,H66,H74,H81,H90)</f>
        <v>347703.10329365078</v>
      </c>
      <c r="I91" s="121">
        <f t="shared" si="15"/>
        <v>-3.6297823497873226E-3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C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1250</v>
      </c>
      <c r="E16" s="135">
        <v>1250</v>
      </c>
      <c r="F16" s="135">
        <v>1500</v>
      </c>
      <c r="G16" s="135">
        <v>1500</v>
      </c>
      <c r="H16" s="136">
        <v>1000</v>
      </c>
      <c r="I16" s="83">
        <v>1300</v>
      </c>
    </row>
    <row r="17" spans="1:9" ht="16.5" x14ac:dyDescent="0.3">
      <c r="A17" s="92"/>
      <c r="B17" s="141" t="s">
        <v>5</v>
      </c>
      <c r="C17" s="15" t="s">
        <v>164</v>
      </c>
      <c r="D17" s="93">
        <v>1000</v>
      </c>
      <c r="E17" s="93">
        <v>1250</v>
      </c>
      <c r="F17" s="93">
        <v>1125</v>
      </c>
      <c r="G17" s="93">
        <v>1000</v>
      </c>
      <c r="H17" s="32">
        <v>1166</v>
      </c>
      <c r="I17" s="83">
        <v>1108.2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1250</v>
      </c>
      <c r="F18" s="93">
        <v>1000</v>
      </c>
      <c r="G18" s="93">
        <v>1125</v>
      </c>
      <c r="H18" s="32">
        <v>1500</v>
      </c>
      <c r="I18" s="83">
        <v>1275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875</v>
      </c>
      <c r="G19" s="93">
        <v>1250</v>
      </c>
      <c r="H19" s="32">
        <v>916</v>
      </c>
      <c r="I19" s="83">
        <v>858.2</v>
      </c>
    </row>
    <row r="20" spans="1:9" ht="16.5" x14ac:dyDescent="0.3">
      <c r="A20" s="92"/>
      <c r="B20" s="141" t="s">
        <v>8</v>
      </c>
      <c r="C20" s="15" t="s">
        <v>167</v>
      </c>
      <c r="D20" s="93">
        <v>1000</v>
      </c>
      <c r="E20" s="93">
        <v>1250</v>
      </c>
      <c r="F20" s="93">
        <v>3500</v>
      </c>
      <c r="G20" s="93">
        <v>1500</v>
      </c>
      <c r="H20" s="32">
        <v>1416</v>
      </c>
      <c r="I20" s="83">
        <v>1733.2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1500</v>
      </c>
      <c r="F21" s="93">
        <v>1500</v>
      </c>
      <c r="G21" s="93">
        <v>1750</v>
      </c>
      <c r="H21" s="32">
        <v>1000</v>
      </c>
      <c r="I21" s="83">
        <v>1350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1500</v>
      </c>
      <c r="F22" s="93">
        <v>750</v>
      </c>
      <c r="G22" s="93">
        <v>1500</v>
      </c>
      <c r="H22" s="32">
        <v>1333</v>
      </c>
      <c r="I22" s="83">
        <v>1316.6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250</v>
      </c>
      <c r="F23" s="93">
        <v>375</v>
      </c>
      <c r="G23" s="93">
        <v>500</v>
      </c>
      <c r="H23" s="32">
        <v>450</v>
      </c>
      <c r="I23" s="83">
        <v>365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375</v>
      </c>
      <c r="G24" s="93">
        <v>500</v>
      </c>
      <c r="H24" s="32">
        <v>500</v>
      </c>
      <c r="I24" s="83">
        <v>406.25</v>
      </c>
    </row>
    <row r="25" spans="1:9" ht="16.5" x14ac:dyDescent="0.3">
      <c r="A25" s="92"/>
      <c r="B25" s="141" t="s">
        <v>13</v>
      </c>
      <c r="C25" s="15" t="s">
        <v>172</v>
      </c>
      <c r="D25" s="93">
        <v>300</v>
      </c>
      <c r="E25" s="93">
        <v>250</v>
      </c>
      <c r="F25" s="93">
        <v>375</v>
      </c>
      <c r="G25" s="93">
        <v>500</v>
      </c>
      <c r="H25" s="32">
        <v>500</v>
      </c>
      <c r="I25" s="83">
        <v>385</v>
      </c>
    </row>
    <row r="26" spans="1:9" ht="16.5" x14ac:dyDescent="0.3">
      <c r="A26" s="92"/>
      <c r="B26" s="141" t="s">
        <v>14</v>
      </c>
      <c r="C26" s="15" t="s">
        <v>173</v>
      </c>
      <c r="D26" s="93">
        <v>300</v>
      </c>
      <c r="E26" s="93">
        <v>250</v>
      </c>
      <c r="F26" s="93">
        <v>375</v>
      </c>
      <c r="G26" s="93">
        <v>500</v>
      </c>
      <c r="H26" s="32">
        <v>500</v>
      </c>
      <c r="I26" s="83">
        <v>385</v>
      </c>
    </row>
    <row r="27" spans="1:9" ht="16.5" x14ac:dyDescent="0.3">
      <c r="A27" s="92"/>
      <c r="B27" s="141" t="s">
        <v>15</v>
      </c>
      <c r="C27" s="15" t="s">
        <v>174</v>
      </c>
      <c r="D27" s="93">
        <v>1125</v>
      </c>
      <c r="E27" s="93">
        <v>1250</v>
      </c>
      <c r="F27" s="93">
        <v>1250</v>
      </c>
      <c r="G27" s="93">
        <v>1250</v>
      </c>
      <c r="H27" s="32">
        <v>1500</v>
      </c>
      <c r="I27" s="83">
        <v>1275</v>
      </c>
    </row>
    <row r="28" spans="1:9" ht="16.5" x14ac:dyDescent="0.3">
      <c r="A28" s="92"/>
      <c r="B28" s="141" t="s">
        <v>16</v>
      </c>
      <c r="C28" s="15" t="s">
        <v>175</v>
      </c>
      <c r="D28" s="93">
        <v>300</v>
      </c>
      <c r="E28" s="93">
        <v>500</v>
      </c>
      <c r="F28" s="93">
        <v>375</v>
      </c>
      <c r="G28" s="93">
        <v>500</v>
      </c>
      <c r="H28" s="32">
        <v>500</v>
      </c>
      <c r="I28" s="83">
        <v>435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1250</v>
      </c>
      <c r="G29" s="93">
        <v>1000</v>
      </c>
      <c r="H29" s="32">
        <v>1166</v>
      </c>
      <c r="I29" s="83">
        <v>1229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833</v>
      </c>
      <c r="I30" s="83">
        <v>1145.75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1125</v>
      </c>
      <c r="G31" s="49">
        <v>1000</v>
      </c>
      <c r="H31" s="134">
        <v>1083</v>
      </c>
      <c r="I31" s="85">
        <v>1091.5999999999999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1125</v>
      </c>
      <c r="E33" s="135">
        <v>2000</v>
      </c>
      <c r="F33" s="135">
        <v>1750</v>
      </c>
      <c r="G33" s="135">
        <v>3000</v>
      </c>
      <c r="H33" s="136">
        <v>1833</v>
      </c>
      <c r="I33" s="83">
        <v>1941.6</v>
      </c>
    </row>
    <row r="34" spans="1:9" ht="16.5" x14ac:dyDescent="0.3">
      <c r="A34" s="92"/>
      <c r="B34" s="141" t="s">
        <v>27</v>
      </c>
      <c r="C34" s="15" t="s">
        <v>180</v>
      </c>
      <c r="D34" s="93">
        <v>1000</v>
      </c>
      <c r="E34" s="93">
        <v>2000</v>
      </c>
      <c r="F34" s="93">
        <v>1750</v>
      </c>
      <c r="G34" s="93">
        <v>3000</v>
      </c>
      <c r="H34" s="32">
        <v>1833</v>
      </c>
      <c r="I34" s="83">
        <v>1916.6</v>
      </c>
    </row>
    <row r="35" spans="1:9" ht="16.5" x14ac:dyDescent="0.3">
      <c r="A35" s="92"/>
      <c r="B35" s="140" t="s">
        <v>28</v>
      </c>
      <c r="C35" s="15" t="s">
        <v>181</v>
      </c>
      <c r="D35" s="93">
        <v>1875</v>
      </c>
      <c r="E35" s="93">
        <v>1500</v>
      </c>
      <c r="F35" s="93">
        <v>1500</v>
      </c>
      <c r="G35" s="93">
        <v>1750</v>
      </c>
      <c r="H35" s="32">
        <v>1833</v>
      </c>
      <c r="I35" s="83">
        <v>1691.6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1500</v>
      </c>
      <c r="G36" s="93"/>
      <c r="H36" s="32">
        <v>1500</v>
      </c>
      <c r="I36" s="83">
        <v>1500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750</v>
      </c>
      <c r="E37" s="137">
        <v>1000</v>
      </c>
      <c r="F37" s="137">
        <v>1125</v>
      </c>
      <c r="G37" s="137">
        <v>1500</v>
      </c>
      <c r="H37" s="138">
        <v>916</v>
      </c>
      <c r="I37" s="83">
        <v>1058.2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26500</v>
      </c>
      <c r="G39" s="42">
        <v>20000</v>
      </c>
      <c r="H39" s="136">
        <v>24666</v>
      </c>
      <c r="I39" s="84">
        <v>24633.200000000001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17000</v>
      </c>
      <c r="F40" s="49">
        <v>13000</v>
      </c>
      <c r="G40" s="49">
        <v>15000</v>
      </c>
      <c r="H40" s="134">
        <v>16000</v>
      </c>
      <c r="I40" s="85">
        <v>15300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27-05-2019</vt:lpstr>
      <vt:lpstr>By Order</vt:lpstr>
      <vt:lpstr>All Stores</vt:lpstr>
      <vt:lpstr>'27-05-2019'!Print_Titles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2019-05-30T09:05:38Z</cp:lastPrinted>
  <dcterms:created xsi:type="dcterms:W3CDTF">2010-10-20T06:23:14Z</dcterms:created>
  <dcterms:modified xsi:type="dcterms:W3CDTF">2019-05-30T09:05:44Z</dcterms:modified>
</cp:coreProperties>
</file>