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7-06-2019" sheetId="9" r:id="rId4"/>
    <sheet name="By Order" sheetId="11" r:id="rId5"/>
    <sheet name="All Stores" sheetId="12" r:id="rId6"/>
  </sheets>
  <definedNames>
    <definedName name="_xlnm.Print_Titles" localSheetId="3">'17-06-2019'!$12:$14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6" i="11"/>
  <c r="G86" i="11"/>
  <c r="I85" i="11"/>
  <c r="G85" i="11"/>
  <c r="I84" i="11"/>
  <c r="G84" i="11"/>
  <c r="I89" i="11"/>
  <c r="G89" i="11"/>
  <c r="I88" i="11"/>
  <c r="G88" i="11"/>
  <c r="I83" i="11"/>
  <c r="G83" i="11"/>
  <c r="I80" i="11"/>
  <c r="G80" i="11"/>
  <c r="I76" i="11"/>
  <c r="G76" i="11"/>
  <c r="I79" i="11"/>
  <c r="G79" i="11"/>
  <c r="I78" i="11"/>
  <c r="G78" i="11"/>
  <c r="I77" i="11"/>
  <c r="G77" i="11"/>
  <c r="I72" i="11"/>
  <c r="G72" i="11"/>
  <c r="I73" i="11"/>
  <c r="G73" i="11"/>
  <c r="I71" i="11"/>
  <c r="G71" i="11"/>
  <c r="I70" i="11"/>
  <c r="G70" i="11"/>
  <c r="I69" i="11"/>
  <c r="G69" i="11"/>
  <c r="I68" i="11"/>
  <c r="G68" i="11"/>
  <c r="I65" i="11"/>
  <c r="G65" i="11"/>
  <c r="I63" i="11"/>
  <c r="G63" i="11"/>
  <c r="I64" i="11"/>
  <c r="G64" i="11"/>
  <c r="I62" i="11"/>
  <c r="G62" i="11"/>
  <c r="I61" i="11"/>
  <c r="G61" i="11"/>
  <c r="I60" i="11"/>
  <c r="G60" i="11"/>
  <c r="I59" i="11"/>
  <c r="G59" i="11"/>
  <c r="I58" i="11"/>
  <c r="G58" i="11"/>
  <c r="I57" i="11"/>
  <c r="G57" i="11"/>
  <c r="I51" i="11"/>
  <c r="G51" i="11"/>
  <c r="I53" i="11"/>
  <c r="G53" i="11"/>
  <c r="I50" i="11"/>
  <c r="G50" i="11"/>
  <c r="I52" i="11"/>
  <c r="G52" i="11"/>
  <c r="I49" i="11"/>
  <c r="G49" i="11"/>
  <c r="I54" i="11"/>
  <c r="G54" i="11"/>
  <c r="I44" i="11"/>
  <c r="G44" i="11"/>
  <c r="I43" i="11"/>
  <c r="G43" i="11"/>
  <c r="I41" i="11"/>
  <c r="G41" i="11"/>
  <c r="I46" i="11"/>
  <c r="G46" i="11"/>
  <c r="I42" i="11"/>
  <c r="G42" i="11"/>
  <c r="I45" i="11"/>
  <c r="G45" i="11"/>
  <c r="I36" i="11"/>
  <c r="G36" i="11"/>
  <c r="I34" i="11"/>
  <c r="G34" i="11"/>
  <c r="I38" i="11"/>
  <c r="G38" i="11"/>
  <c r="I35" i="11"/>
  <c r="G35" i="11"/>
  <c r="I37" i="11"/>
  <c r="G37" i="11"/>
  <c r="I30" i="11"/>
  <c r="G30" i="11"/>
  <c r="I24" i="11"/>
  <c r="G24" i="11"/>
  <c r="I26" i="11"/>
  <c r="G26" i="11"/>
  <c r="I23" i="11"/>
  <c r="G23" i="11"/>
  <c r="I21" i="11"/>
  <c r="G21" i="11"/>
  <c r="I20" i="11"/>
  <c r="G20" i="11"/>
  <c r="I25" i="11"/>
  <c r="G25" i="11"/>
  <c r="I27" i="11"/>
  <c r="G27" i="11"/>
  <c r="I22" i="11"/>
  <c r="G22" i="11"/>
  <c r="I29" i="11"/>
  <c r="G29" i="11"/>
  <c r="I28" i="11"/>
  <c r="G28" i="11"/>
  <c r="I31" i="11"/>
  <c r="G31" i="11"/>
  <c r="I16" i="11"/>
  <c r="G16" i="11"/>
  <c r="I18" i="11"/>
  <c r="G18" i="11"/>
  <c r="I19" i="11"/>
  <c r="G19" i="11"/>
  <c r="I17" i="11"/>
  <c r="G17" i="11"/>
  <c r="D40" i="8" l="1"/>
  <c r="E40" i="8" l="1"/>
  <c r="I19" i="5" l="1"/>
  <c r="I17" i="5" l="1"/>
  <c r="I15" i="5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<sst xmlns="http://schemas.openxmlformats.org/spreadsheetml/2006/main" count="848" uniqueCount="230">
  <si>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</si>
  <si>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</si>
  <si>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</si>
  <si>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</si>
  <si>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</si>
  <si>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</si>
  <si>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</si>
  <si>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</si>
  <si>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</si>
  <si>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</si>
  <si>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</si>
  <si>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</si>
  <si>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</si>
  <si>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</si>
  <si>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</si>
  <si>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</si>
  <si>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</si>
  <si>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</si>
  <si>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</si>
  <si>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</si>
  <si>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</si>
  <si>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</si>
  <si>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</si>
  <si>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</si>
  <si>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</si>
  <si>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</si>
  <si>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</si>
  <si>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</si>
  <si>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</si>
  <si>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</si>
  <si>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</si>
  <si>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</si>
  <si>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</si>
  <si>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</si>
  <si>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</si>
  <si>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</si>
  <si>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</si>
  <si>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</si>
  <si>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</si>
  <si>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</si>
  <si>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</si>
  <si>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</si>
  <si>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</si>
  <si>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</si>
  <si>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</si>
  <si>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</si>
  <si>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</si>
  <si>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</si>
  <si>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</si>
  <si>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</si>
  <si>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</si>
  <si>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</si>
  <si>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</si>
  <si>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</si>
  <si>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</si>
  <si>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</si>
  <si>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</si>
  <si>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</si>
  <si>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</si>
  <si>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</si>
  <si>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</si>
  <si>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</si>
  <si>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</si>
  <si>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</si>
  <si>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</si>
  <si>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</si>
  <si>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</si>
  <si>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</si>
  <si>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</si>
  <si>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</si>
  <si>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</si>
  <si>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</si>
  <si>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</si>
  <si>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</si>
  <si>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</si>
  <si>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</si>
  <si>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</si>
  <si>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</si>
  <si>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</si>
  <si>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</si>
  <si>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</si>
  <si>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</si>
  <si>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</si>
  <si>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</si>
  <si>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</si>
  <si>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</si>
  <si>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</si>
  <si>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</si>
  <si>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</si>
  <si>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</si>
  <si>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</si>
  <si>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</si>
  <si>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</si>
  <si>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</si>
  <si>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</si>
  <si>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</si>
  <si>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</si>
  <si>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</si>
  <si>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</si>
  <si>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</si>
  <si>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</si>
  <si>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</si>
  <si>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</si>
  <si>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</si>
  <si>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</si>
  <si>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</si>
  <si>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</si>
  <si>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</si>
  <si>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</si>
  <si>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</si>
  <si>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</si>
  <si>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</si>
  <si>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</si>
  <si>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</si>
  <si>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</si>
  <si>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</si>
  <si>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</si>
  <si>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</si>
  <si>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</si>
  <si>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</si>
  <si>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</si>
  <si>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</si>
  <si>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</si>
  <si>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</si>
  <si>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</si>
  <si>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</si>
  <si>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</si>
  <si>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</si>
  <si>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</si>
  <si>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</si>
  <si>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</si>
  <si>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</si>
  <si>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</si>
  <si>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</si>
  <si>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</si>
  <si>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</si>
  <si>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</si>
  <si>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</si>
  <si>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</si>
  <si>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</si>
  <si>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</si>
  <si>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</si>
  <si>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</si>
  <si>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</si>
  <si>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</si>
  <si>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</si>
  <si>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</si>
  <si>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</si>
  <si>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</si>
  <si>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</si>
  <si>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</si>
  <si>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</si>
  <si>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</si>
  <si>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</si>
  <si>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</si>
  <si>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</si>
  <si>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</si>
  <si>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</si>
  <si>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</si>
  <si>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</si>
  <si>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</si>
  <si>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</si>
  <si>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</si>
  <si>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</si>
  <si>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</si>
  <si>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</si>
  <si>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</si>
  <si>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</si>
  <si>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</si>
  <si>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</si>
  <si>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</si>
  <si>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</si>
  <si>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</si>
  <si>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</si>
  <si>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</si>
  <si>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</si>
  <si>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</si>
  <si>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</si>
  <si>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</si>
  <si>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</si>
  <si>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</si>
  <si>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</si>
  <si>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</si>
  <si>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</si>
  <si>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</si>
  <si>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</si>
  <si>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</si>
  <si>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</si>
  <si>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</si>
  <si>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</si>
  <si>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</si>
  <si>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</si>
  <si>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</si>
  <si>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</si>
  <si>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</si>
  <si>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</si>
  <si>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</si>
  <si>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</si>
  <si>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</si>
  <si>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</si>
  <si>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</si>
  <si>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</si>
  <si>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</si>
  <si>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</si>
  <si>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</si>
  <si>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</si>
  <si>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</si>
  <si>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</si>
  <si>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</si>
  <si>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</si>
  <si>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</si>
  <si>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</si>
  <si>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</si>
  <si>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</si>
  <si>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</si>
  <si>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</si>
  <si>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</si>
  <si>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المعدل العام للأسعار في 10-06-2019  (ل.ل.)</t>
  </si>
  <si>
    <t>معدل أسعار  السوبرماركات في 10-06-2019 (ل.ل.)</t>
  </si>
  <si>
    <t>معدل أسعار المحلات والملاحم في 10-06-2019 (ل.ل.)</t>
  </si>
  <si>
    <t>معدل الأسعار في حزيران 2018 (ل.ل.)</t>
  </si>
  <si>
    <t>معدل الأسعار في حزيران2018 (ل.ل.)</t>
  </si>
  <si>
    <t>معدل الأسعار في حزيرن 2018 (ل.ل.)</t>
  </si>
  <si>
    <t xml:space="preserve"> التاريخ 17 حزيران 2019</t>
  </si>
  <si>
    <t>معدل أسعار  السوبرماركات في 17-06-2019 (ل.ل.)</t>
  </si>
  <si>
    <t xml:space="preserve"> التاريخ 17 حزيران2019</t>
  </si>
  <si>
    <t>معدل أسعار المحلات والملاحم في 17-06-2019 (ل.ل.)</t>
  </si>
  <si>
    <t>المعدل العام للأسعار في17-06-2019  (ل.ل.)</t>
  </si>
  <si>
    <t>المعدل العام للأسعار في 17-06-2019  (ل.ل.)</t>
  </si>
  <si>
    <t xml:space="preserve"> التاريخ 17حزيران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</si>
</sst>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220</v>
      </c>
      <c r="F12" s="150" t="s">
        <v>224</v>
      </c>
      <c r="G12" s="150" t="s">
        <v>197</v>
      </c>
      <c r="H12" s="150" t="s">
        <v>218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1327.75</v>
      </c>
      <c r="F15" s="43">
        <v>1078.7</v>
      </c>
      <c r="G15" s="45">
        <f t="shared" ref="G15:G30" si="0">(F15-E15)/E15</f>
        <v>-0.18757296177744301</v>
      </c>
      <c r="H15" s="43">
        <v>1209.8</v>
      </c>
      <c r="I15" s="45">
        <f>(F15-H15)/H15</f>
        <v>-0.10836501901140677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1668.2874999999999</v>
      </c>
      <c r="F16" s="47">
        <v>1368.7</v>
      </c>
      <c r="G16" s="48">
        <f t="shared" si="0"/>
        <v>-0.17957786053063388</v>
      </c>
      <c r="H16" s="47">
        <v>1289.8</v>
      </c>
      <c r="I16" s="44">
        <f t="shared" ref="I16:I30" si="1">(F16-H16)/H16</f>
        <v>6.1172274771282439E-2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1396.1124999999997</v>
      </c>
      <c r="F17" s="47">
        <v>1364.8</v>
      </c>
      <c r="G17" s="48">
        <f t="shared" si="0"/>
        <v>-2.2428350150865192E-2</v>
      </c>
      <c r="H17" s="47">
        <v>1468.8</v>
      </c>
      <c r="I17" s="44">
        <f>(F17-H17)/H17</f>
        <v>-7.0806100217864931E-2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825.87499999999989</v>
      </c>
      <c r="F18" s="47">
        <v>873.8</v>
      </c>
      <c r="G18" s="48">
        <f t="shared" si="0"/>
        <v>5.8029362797033537E-2</v>
      </c>
      <c r="H18" s="47">
        <v>969.8</v>
      </c>
      <c r="I18" s="44">
        <f t="shared" si="1"/>
        <v>-9.8989482367498452E-2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2749.6374999999998</v>
      </c>
      <c r="F19" s="47">
        <v>2799.7777777777778</v>
      </c>
      <c r="G19" s="48">
        <f>(F19-E19)/E19</f>
        <v>1.8235232017958007E-2</v>
      </c>
      <c r="H19" s="47">
        <v>2319.8000000000002</v>
      </c>
      <c r="I19" s="44">
        <f>(F19-H19)/H19</f>
        <v>0.20690480980161119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1222.6500000000001</v>
      </c>
      <c r="F20" s="47">
        <v>1158.8</v>
      </c>
      <c r="G20" s="48">
        <f t="shared" si="0"/>
        <v>-5.22226311699997E-2</v>
      </c>
      <c r="H20" s="47">
        <v>1179.7</v>
      </c>
      <c r="I20" s="44">
        <f t="shared" si="1"/>
        <v>-1.7716368568280148E-2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1352.0374999999999</v>
      </c>
      <c r="F21" s="47">
        <v>1569.8</v>
      </c>
      <c r="G21" s="48">
        <f t="shared" si="0"/>
        <v>0.16106247053058814</v>
      </c>
      <c r="H21" s="47">
        <v>1443.8</v>
      </c>
      <c r="I21" s="44">
        <f t="shared" si="1"/>
        <v>8.7269704945283286E-2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403.929125</v>
      </c>
      <c r="F22" s="47">
        <v>344.8</v>
      </c>
      <c r="G22" s="48">
        <f t="shared" si="0"/>
        <v>-0.14638490106401708</v>
      </c>
      <c r="H22" s="47">
        <v>389.8</v>
      </c>
      <c r="I22" s="44">
        <f t="shared" si="1"/>
        <v>-0.11544381734222678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486.4</v>
      </c>
      <c r="F23" s="47">
        <v>414.8</v>
      </c>
      <c r="G23" s="48">
        <f t="shared" si="0"/>
        <v>-0.14720394736842099</v>
      </c>
      <c r="H23" s="47">
        <v>449.8</v>
      </c>
      <c r="I23" s="44">
        <f t="shared" si="1"/>
        <v>-7.7812361049355266E-2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495.83749999999998</v>
      </c>
      <c r="F24" s="47">
        <v>597.29999999999995</v>
      </c>
      <c r="G24" s="48">
        <f t="shared" si="0"/>
        <v>0.20462853253334001</v>
      </c>
      <c r="H24" s="47">
        <v>597.29999999999995</v>
      </c>
      <c r="I24" s="44">
        <f t="shared" si="1"/>
        <v>0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509.27499999999998</v>
      </c>
      <c r="F25" s="47">
        <v>569.79999999999995</v>
      </c>
      <c r="G25" s="48">
        <f t="shared" si="0"/>
        <v>0.11884541750527707</v>
      </c>
      <c r="H25" s="47">
        <v>584.79999999999995</v>
      </c>
      <c r="I25" s="44">
        <f t="shared" si="1"/>
        <v>-2.564979480164159E-2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1354.3375000000001</v>
      </c>
      <c r="F26" s="47">
        <v>1444.7</v>
      </c>
      <c r="G26" s="48">
        <f t="shared" si="0"/>
        <v>6.6720813681966237E-2</v>
      </c>
      <c r="H26" s="47">
        <v>1404.8</v>
      </c>
      <c r="I26" s="44">
        <f t="shared" si="1"/>
        <v>2.8402619589977286E-2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533.96249999999998</v>
      </c>
      <c r="F27" s="47">
        <v>454.8</v>
      </c>
      <c r="G27" s="48">
        <f t="shared" si="0"/>
        <v>-0.14825479317367787</v>
      </c>
      <c r="H27" s="47">
        <v>439.8</v>
      </c>
      <c r="I27" s="44">
        <f t="shared" si="1"/>
        <v>3.4106412005457026E-2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1020.275</v>
      </c>
      <c r="F28" s="47">
        <v>944.7</v>
      </c>
      <c r="G28" s="48">
        <f t="shared" si="0"/>
        <v>-7.4073166548234481E-2</v>
      </c>
      <c r="H28" s="47">
        <v>889.8</v>
      </c>
      <c r="I28" s="44">
        <f t="shared" si="1"/>
        <v>6.1699258260283316E-2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1488.5583333333334</v>
      </c>
      <c r="F29" s="47">
        <v>1632.5</v>
      </c>
      <c r="G29" s="48">
        <f t="shared" si="0"/>
        <v>9.6698707362268821E-2</v>
      </c>
      <c r="H29" s="47">
        <v>1607.5</v>
      </c>
      <c r="I29" s="44">
        <f t="shared" si="1"/>
        <v>1.5552099533437015E-2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938.12500000000011</v>
      </c>
      <c r="F30" s="50">
        <v>1043.7</v>
      </c>
      <c r="G30" s="51">
        <f t="shared" si="0"/>
        <v>0.11253830779480338</v>
      </c>
      <c r="H30" s="50">
        <v>1022.7</v>
      </c>
      <c r="I30" s="56">
        <f t="shared" si="1"/>
        <v>2.0533880903490759E-2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2626.6062499999998</v>
      </c>
      <c r="F32" s="43">
        <v>2312.5</v>
      </c>
      <c r="G32" s="45">
        <f>(F32-E32)/E32</f>
        <v>-0.11958634835350744</v>
      </c>
      <c r="H32" s="43">
        <v>2498.75</v>
      </c>
      <c r="I32" s="44">
        <f>(F32-H32)/H32</f>
        <v>-7.4537268634317158E-2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2517.5124999999998</v>
      </c>
      <c r="F33" s="47">
        <v>2049.8000000000002</v>
      </c>
      <c r="G33" s="48">
        <f>(F33-E33)/E33</f>
        <v>-0.1857835859802085</v>
      </c>
      <c r="H33" s="47">
        <v>2198.8000000000002</v>
      </c>
      <c r="I33" s="44">
        <f>(F33-H33)/H33</f>
        <v>-6.7764235037293064E-2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1962.46675</v>
      </c>
      <c r="F34" s="47">
        <v>2064.2857142857142</v>
      </c>
      <c r="G34" s="48">
        <f>(F34-E34)/E34</f>
        <v>5.1883153834690027E-2</v>
      </c>
      <c r="H34" s="47">
        <v>2048.75</v>
      </c>
      <c r="I34" s="44">
        <f>(F34-H34)/H34</f>
        <v>7.5830210058397659E-3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1435.6770833333335</v>
      </c>
      <c r="F35" s="47">
        <v>1575</v>
      </c>
      <c r="G35" s="48">
        <f>(F35-E35)/E35</f>
        <v>9.7043352076909006E-2</v>
      </c>
      <c r="H35" s="47">
        <v>1611.25</v>
      </c>
      <c r="I35" s="44">
        <f>(F35-H35)/H35</f>
        <v>-2.2498060512024826E-2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1533.8125</v>
      </c>
      <c r="F36" s="50">
        <v>1214.7</v>
      </c>
      <c r="G36" s="51">
        <f>(F36-E36)/E36</f>
        <v>-0.20805183162870294</v>
      </c>
      <c r="H36" s="50">
        <v>1219.7</v>
      </c>
      <c r="I36" s="56">
        <f>(F36-H36)/H36</f>
        <v>-4.0993686972206275E-3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26767.736111111109</v>
      </c>
      <c r="F38" s="43">
        <v>27074.444444444445</v>
      </c>
      <c r="G38" s="45">
        <f t="shared" ref="G38:G43" si="2">(F38-E38)/E38</f>
        <v>1.1458134974889534E-2</v>
      </c>
      <c r="H38" s="43">
        <v>27074.444444444445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15242.338888888889</v>
      </c>
      <c r="F39" s="57">
        <v>14770.888888888889</v>
      </c>
      <c r="G39" s="48">
        <f t="shared" si="2"/>
        <v>-3.0930292485733316E-2</v>
      </c>
      <c r="H39" s="57">
        <v>14965.333333333334</v>
      </c>
      <c r="I39" s="44">
        <f>(F39-H39)/H39</f>
        <v>-1.299299120931343E-2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11619</v>
      </c>
      <c r="F40" s="57">
        <v>11185.375</v>
      </c>
      <c r="G40" s="48">
        <f t="shared" si="2"/>
        <v>-3.7320337378431878E-2</v>
      </c>
      <c r="H40" s="57">
        <v>11022.875</v>
      </c>
      <c r="I40" s="44">
        <f t="shared" si="3"/>
        <v>1.4742070467096833E-2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6020.7</v>
      </c>
      <c r="F41" s="47">
        <v>5845.75</v>
      </c>
      <c r="G41" s="48">
        <f t="shared" si="2"/>
        <v>-2.9058082947165581E-2</v>
      </c>
      <c r="H41" s="47">
        <v>6116.6</v>
      </c>
      <c r="I41" s="44">
        <f t="shared" si="3"/>
        <v>-4.4281136579145335E-2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9976</v>
      </c>
      <c r="G42" s="48">
        <f t="shared" si="2"/>
        <v>7.571505344240064E-4</v>
      </c>
      <c r="H42" s="47">
        <v>9976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12217.5</v>
      </c>
      <c r="F43" s="50">
        <v>13175.833333333334</v>
      </c>
      <c r="G43" s="51">
        <f t="shared" si="2"/>
        <v>7.8439397039765407E-2</v>
      </c>
      <c r="H43" s="50">
        <v>13175.833333333334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4960.1388888888887</v>
      </c>
      <c r="F45" s="43">
        <v>5065</v>
      </c>
      <c r="G45" s="45">
        <f t="shared" ref="G45:G50" si="4">(F45-E45)/E45</f>
        <v>2.1140761067398466E-2</v>
      </c>
      <c r="H45" s="43">
        <v>4971.1111111111113</v>
      </c>
      <c r="I45" s="44">
        <f t="shared" ref="I45:I50" si="5">(F45-H45)/H45</f>
        <v>1.888690210102812E-2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6155.3472222222226</v>
      </c>
      <c r="F46" s="47">
        <v>6035.333333333333</v>
      </c>
      <c r="G46" s="48">
        <f t="shared" si="4"/>
        <v>-1.9497501043582364E-2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19040</v>
      </c>
      <c r="G47" s="48">
        <f t="shared" si="4"/>
        <v>-1.2127894156560088E-2</v>
      </c>
      <c r="H47" s="47">
        <v>19026.428571428572</v>
      </c>
      <c r="I47" s="87">
        <f t="shared" si="5"/>
        <v>7.1329353906215206E-4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18689.265555555558</v>
      </c>
      <c r="F48" s="47">
        <v>19284.017749999999</v>
      </c>
      <c r="G48" s="48">
        <f t="shared" si="4"/>
        <v>3.182319779642951E-2</v>
      </c>
      <c r="H48" s="47">
        <v>19284.017749999999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2201.7857142857142</v>
      </c>
      <c r="F49" s="47">
        <v>2260.8333333333335</v>
      </c>
      <c r="G49" s="48">
        <f t="shared" si="4"/>
        <v>2.6818058934847355E-2</v>
      </c>
      <c r="H49" s="47">
        <v>2258.3333333333335</v>
      </c>
      <c r="I49" s="44">
        <f t="shared" si="5"/>
        <v>1.1070110701107011E-3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27836</v>
      </c>
      <c r="G50" s="56">
        <f t="shared" si="4"/>
        <v>2.712077045127486E-2</v>
      </c>
      <c r="H50" s="50">
        <v>27836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3823.5714285714284</v>
      </c>
      <c r="F53" s="70">
        <v>3608.2857142857142</v>
      </c>
      <c r="G53" s="48">
        <f t="shared" si="6"/>
        <v>-5.6304875770595911E-2</v>
      </c>
      <c r="H53" s="70">
        <v>3608.2857142857142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2032.5</v>
      </c>
      <c r="F54" s="70">
        <v>2883.75</v>
      </c>
      <c r="G54" s="48">
        <f t="shared" si="6"/>
        <v>0.41881918819188191</v>
      </c>
      <c r="H54" s="70">
        <v>2883.75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4700</v>
      </c>
      <c r="G55" s="48">
        <f t="shared" si="6"/>
        <v>-0.14545454545454545</v>
      </c>
      <c r="H55" s="70">
        <v>4700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2149.6875</v>
      </c>
      <c r="F56" s="105">
        <v>2028</v>
      </c>
      <c r="G56" s="55">
        <f t="shared" si="6"/>
        <v>-5.6607064980375058E-2</v>
      </c>
      <c r="H56" s="105">
        <v>2028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4450.5555555555547</v>
      </c>
      <c r="F57" s="50">
        <v>4052.8</v>
      </c>
      <c r="G57" s="51">
        <f t="shared" si="6"/>
        <v>-8.9372113344151585E-2</v>
      </c>
      <c r="H57" s="50">
        <v>4052.8</v>
      </c>
      <c r="I57" s="126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5157.5</v>
      </c>
      <c r="F58" s="68">
        <v>4450.5</v>
      </c>
      <c r="G58" s="44">
        <f t="shared" si="6"/>
        <v>-0.13708191953465826</v>
      </c>
      <c r="H58" s="68">
        <v>4448</v>
      </c>
      <c r="I58" s="44">
        <f t="shared" si="7"/>
        <v>5.6205035971223019E-4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4973.875</v>
      </c>
      <c r="F59" s="70">
        <v>4822.5</v>
      </c>
      <c r="G59" s="48">
        <f t="shared" si="6"/>
        <v>-3.0434017742705637E-2</v>
      </c>
      <c r="H59" s="70">
        <v>4822.5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20887.5</v>
      </c>
      <c r="F60" s="73">
        <v>21676.25</v>
      </c>
      <c r="G60" s="51">
        <f t="shared" si="6"/>
        <v>3.7761819269898265E-2</v>
      </c>
      <c r="H60" s="73">
        <v>21557.142857142859</v>
      </c>
      <c r="I60" s="51">
        <f t="shared" si="7"/>
        <v>5.5251822398938964E-3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6477.6388888888887</v>
      </c>
      <c r="F62" s="54">
        <v>6409</v>
      </c>
      <c r="G62" s="45">
        <f t="shared" ref="G62:G67" si="8">(F62-E62)/E62</f>
        <v>-1.0596282081519727E-2</v>
      </c>
      <c r="H62" s="54">
        <v>6409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46526.857142857145</v>
      </c>
      <c r="G63" s="48">
        <f t="shared" si="8"/>
        <v>-1.1047930795096462E-2</v>
      </c>
      <c r="H63" s="46">
        <v>46526.857142857145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10700</v>
      </c>
      <c r="G64" s="48">
        <f t="shared" si="8"/>
        <v>-0.16070202961074614</v>
      </c>
      <c r="H64" s="46">
        <v>10700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7630.5</v>
      </c>
      <c r="F65" s="46">
        <v>7579</v>
      </c>
      <c r="G65" s="48">
        <f t="shared" si="8"/>
        <v>-6.7492300635607107E-3</v>
      </c>
      <c r="H65" s="46">
        <v>7579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3863.25</v>
      </c>
      <c r="F66" s="46">
        <v>3784</v>
      </c>
      <c r="G66" s="48">
        <f t="shared" si="8"/>
        <v>-2.0513816087491102E-2</v>
      </c>
      <c r="H66" s="46">
        <v>3714</v>
      </c>
      <c r="I66" s="87">
        <f t="shared" si="9"/>
        <v>1.8847603661820141E-2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3580.5297619047624</v>
      </c>
      <c r="F67" s="58">
        <v>2985</v>
      </c>
      <c r="G67" s="51">
        <f t="shared" si="8"/>
        <v>-0.16632448310887765</v>
      </c>
      <c r="H67" s="58">
        <v>2985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3719.5722222222221</v>
      </c>
      <c r="F69" s="43">
        <v>3868.5</v>
      </c>
      <c r="G69" s="45">
        <f>(F69-E69)/E69</f>
        <v>4.0038953105419869E-2</v>
      </c>
      <c r="H69" s="43">
        <v>3868.5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2742.25</v>
      </c>
      <c r="G70" s="48">
        <f>(F70-E70)/E70</f>
        <v>-1.8099089989888593E-3</v>
      </c>
      <c r="H70" s="47">
        <v>2742.25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1313.125</v>
      </c>
      <c r="G71" s="48">
        <f>(F71-E71)/E71</f>
        <v>-5.208333333333333E-3</v>
      </c>
      <c r="H71" s="47">
        <v>1313.125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2119.2633928571431</v>
      </c>
      <c r="F72" s="47">
        <v>2250.8333333333335</v>
      </c>
      <c r="G72" s="48">
        <f>(F72-E72)/E72</f>
        <v>6.2082863753339664E-2</v>
      </c>
      <c r="H72" s="47">
        <v>2350.7142857142858</v>
      </c>
      <c r="I72" s="44">
        <f>(F72-H72)/H72</f>
        <v>-4.2489618150511457E-2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1676.7166666666667</v>
      </c>
      <c r="F73" s="50">
        <v>1616.6666666666667</v>
      </c>
      <c r="G73" s="48">
        <f>(F73-E73)/E73</f>
        <v>-3.5814041330775398E-2</v>
      </c>
      <c r="H73" s="50">
        <v>1616.6666666666667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1351.8</v>
      </c>
      <c r="F76" s="32">
        <v>1182.2222222222222</v>
      </c>
      <c r="G76" s="48">
        <f t="shared" si="10"/>
        <v>-0.12544590751426082</v>
      </c>
      <c r="H76" s="32">
        <v>1181.6666666666667</v>
      </c>
      <c r="I76" s="44">
        <f t="shared" si="11"/>
        <v>4.7014574518089918E-4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831.44444444444446</v>
      </c>
      <c r="F77" s="47">
        <v>918.66666666666663</v>
      </c>
      <c r="G77" s="48">
        <f t="shared" si="10"/>
        <v>0.1049044500868635</v>
      </c>
      <c r="H77" s="47">
        <v>918.11111111111109</v>
      </c>
      <c r="I77" s="44">
        <f t="shared" si="11"/>
        <v>6.0510710395738677E-4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1502.8</v>
      </c>
      <c r="G78" s="48">
        <f t="shared" si="10"/>
        <v>-1.3954415575786671E-3</v>
      </c>
      <c r="H78" s="47">
        <v>1502.8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1933.8</v>
      </c>
      <c r="F79" s="61">
        <v>1941.3</v>
      </c>
      <c r="G79" s="48">
        <f t="shared" si="10"/>
        <v>3.8783741855414212E-3</v>
      </c>
      <c r="H79" s="61">
        <v>1941.3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8303.3333333333339</v>
      </c>
      <c r="F80" s="61">
        <v>8899.3333333333339</v>
      </c>
      <c r="G80" s="48">
        <f t="shared" si="10"/>
        <v>7.1778402248093134E-2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3941.3</v>
      </c>
      <c r="G81" s="51">
        <f t="shared" si="10"/>
        <v>-1.3688688688688644E-2</v>
      </c>
      <c r="H81" s="50">
        <v>3941.3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5" zoomScale="91" zoomScaleNormal="91" workbookViewId="0">
      <selection activeCell="F26" sqref="F2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225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221</v>
      </c>
      <c r="F12" s="158" t="s">
        <v>226</v>
      </c>
      <c r="G12" s="150" t="s">
        <v>197</v>
      </c>
      <c r="H12" s="158" t="s">
        <v>219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1327.75</v>
      </c>
      <c r="F15" s="83">
        <v>1150</v>
      </c>
      <c r="G15" s="44">
        <f>(F15-E15)/E15</f>
        <v>-0.13387309357936358</v>
      </c>
      <c r="H15" s="83">
        <v>1350</v>
      </c>
      <c r="I15" s="127">
        <f>(F15-H15)/H15</f>
        <v>-0.14814814814814814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1668.2874999999999</v>
      </c>
      <c r="F16" s="83">
        <v>1066.5999999999999</v>
      </c>
      <c r="G16" s="48">
        <f t="shared" ref="G16:G39" si="0">(F16-E16)/E16</f>
        <v>-0.36066175644186033</v>
      </c>
      <c r="H16" s="83">
        <v>1358.2</v>
      </c>
      <c r="I16" s="48">
        <f>(F16-H16)/H16</f>
        <v>-0.21469592107200716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1396.1124999999997</v>
      </c>
      <c r="F17" s="83">
        <v>1091.5999999999999</v>
      </c>
      <c r="G17" s="48">
        <f t="shared" si="0"/>
        <v>-0.2181145860380162</v>
      </c>
      <c r="H17" s="83">
        <v>1341.6</v>
      </c>
      <c r="I17" s="48">
        <f t="shared" ref="I17:I29" si="1">(F17-H17)/H17</f>
        <v>-0.18634466308884914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825.87499999999989</v>
      </c>
      <c r="F18" s="83">
        <v>773.2</v>
      </c>
      <c r="G18" s="48">
        <f t="shared" si="0"/>
        <v>-6.3780838504616133E-2</v>
      </c>
      <c r="H18" s="83">
        <v>950</v>
      </c>
      <c r="I18" s="48">
        <f t="shared" si="1"/>
        <v>-0.18610526315789469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2749.6374999999998</v>
      </c>
      <c r="F19" s="83">
        <v>2508.1999999999998</v>
      </c>
      <c r="G19" s="48">
        <f t="shared" si="0"/>
        <v>-8.7807029108382478E-2</v>
      </c>
      <c r="H19" s="83">
        <v>2433.1999999999998</v>
      </c>
      <c r="I19" s="48">
        <f t="shared" si="1"/>
        <v>3.0823606772973865E-2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1222.6500000000001</v>
      </c>
      <c r="F20" s="83">
        <v>1275</v>
      </c>
      <c r="G20" s="48">
        <f t="shared" si="0"/>
        <v>4.2816832290516423E-2</v>
      </c>
      <c r="H20" s="83">
        <v>1333.2</v>
      </c>
      <c r="I20" s="48">
        <f t="shared" si="1"/>
        <v>-4.3654365436543684E-2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1352.0374999999999</v>
      </c>
      <c r="F21" s="83">
        <v>1316.6</v>
      </c>
      <c r="G21" s="48">
        <f t="shared" si="0"/>
        <v>-2.6210441648253101E-2</v>
      </c>
      <c r="H21" s="83">
        <v>1350</v>
      </c>
      <c r="I21" s="48">
        <f t="shared" si="1"/>
        <v>-2.474074074074081E-2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403.929125</v>
      </c>
      <c r="F22" s="83">
        <v>390</v>
      </c>
      <c r="G22" s="48">
        <f t="shared" si="0"/>
        <v>-3.4484081829949748E-2</v>
      </c>
      <c r="H22" s="83">
        <v>400</v>
      </c>
      <c r="I22" s="48">
        <f t="shared" si="1"/>
        <v>-2.5000000000000001E-2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486.4</v>
      </c>
      <c r="F23" s="83">
        <v>443.75</v>
      </c>
      <c r="G23" s="48">
        <f t="shared" si="0"/>
        <v>-8.7685032894736795E-2</v>
      </c>
      <c r="H23" s="83">
        <v>437.5</v>
      </c>
      <c r="I23" s="48">
        <f t="shared" si="1"/>
        <v>1.4285714285714285E-2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495.83749999999998</v>
      </c>
      <c r="F24" s="83">
        <v>405</v>
      </c>
      <c r="G24" s="48">
        <f t="shared" si="0"/>
        <v>-0.18320014117528421</v>
      </c>
      <c r="H24" s="83">
        <v>450</v>
      </c>
      <c r="I24" s="48">
        <f t="shared" si="1"/>
        <v>-0.1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509.27499999999998</v>
      </c>
      <c r="F25" s="83">
        <v>435</v>
      </c>
      <c r="G25" s="48">
        <f t="shared" si="0"/>
        <v>-0.14584458298561678</v>
      </c>
      <c r="H25" s="83">
        <v>500</v>
      </c>
      <c r="I25" s="48">
        <f t="shared" si="1"/>
        <v>-0.13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1354.3375000000001</v>
      </c>
      <c r="F26" s="83">
        <v>1010.25</v>
      </c>
      <c r="G26" s="48">
        <f t="shared" si="0"/>
        <v>-0.25406333354869082</v>
      </c>
      <c r="H26" s="83">
        <v>1241.5999999999999</v>
      </c>
      <c r="I26" s="48">
        <f t="shared" si="1"/>
        <v>-0.1863321520618556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533.96249999999998</v>
      </c>
      <c r="F27" s="83">
        <v>435</v>
      </c>
      <c r="G27" s="48">
        <f t="shared" si="0"/>
        <v>-0.18533604887983704</v>
      </c>
      <c r="H27" s="83">
        <v>500</v>
      </c>
      <c r="I27" s="48">
        <f t="shared" si="1"/>
        <v>-0.13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1020.275</v>
      </c>
      <c r="F28" s="83">
        <v>1031.25</v>
      </c>
      <c r="G28" s="48">
        <f t="shared" si="0"/>
        <v>1.0756903775942782E-2</v>
      </c>
      <c r="H28" s="83">
        <v>1166.5</v>
      </c>
      <c r="I28" s="48">
        <f t="shared" si="1"/>
        <v>-0.11594513501928846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1488.5583333333334</v>
      </c>
      <c r="F29" s="83">
        <v>1000</v>
      </c>
      <c r="G29" s="48">
        <f t="shared" si="0"/>
        <v>-0.32820906134011096</v>
      </c>
      <c r="H29" s="83">
        <v>1145.75</v>
      </c>
      <c r="I29" s="48">
        <f t="shared" si="1"/>
        <v>-0.12720925158193322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938.12500000000011</v>
      </c>
      <c r="F30" s="95">
        <v>1100</v>
      </c>
      <c r="G30" s="51">
        <f t="shared" si="0"/>
        <v>0.17255163224516976</v>
      </c>
      <c r="H30" s="95">
        <v>1050</v>
      </c>
      <c r="I30" s="51">
        <f>(F30-H30)/H30</f>
        <v>4.7619047619047616E-2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2626.6062499999998</v>
      </c>
      <c r="F32" s="83">
        <v>2208.25</v>
      </c>
      <c r="G32" s="44">
        <f t="shared" si="0"/>
        <v>-0.15927634756827364</v>
      </c>
      <c r="H32" s="83">
        <v>2150</v>
      </c>
      <c r="I32" s="45">
        <f>(F32-H32)/H32</f>
        <v>2.7093023255813954E-2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2517.5124999999998</v>
      </c>
      <c r="F33" s="83">
        <v>2166.5</v>
      </c>
      <c r="G33" s="48">
        <f t="shared" si="0"/>
        <v>-0.13942830472539852</v>
      </c>
      <c r="H33" s="83">
        <v>2333.25</v>
      </c>
      <c r="I33" s="48">
        <f>(F33-H33)/H33</f>
        <v>-7.1466838101360758E-2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1962.46675</v>
      </c>
      <c r="F34" s="83">
        <v>1616.6</v>
      </c>
      <c r="G34" s="48">
        <f t="shared" si="0"/>
        <v>-0.17624082038587413</v>
      </c>
      <c r="H34" s="83">
        <v>1687.5</v>
      </c>
      <c r="I34" s="48">
        <f>(F34-H34)/H34</f>
        <v>-4.2014814814814866E-2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1435.6770833333335</v>
      </c>
      <c r="F35" s="83">
        <v>1208.25</v>
      </c>
      <c r="G35" s="48">
        <f t="shared" si="0"/>
        <v>-0.15841102847814267</v>
      </c>
      <c r="H35" s="83">
        <v>1395.75</v>
      </c>
      <c r="I35" s="48">
        <f>(F35-H35)/H35</f>
        <v>-0.13433637829124126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1533.8125</v>
      </c>
      <c r="F36" s="83">
        <v>1233.2</v>
      </c>
      <c r="G36" s="55">
        <f t="shared" si="0"/>
        <v>-0.19599038343995759</v>
      </c>
      <c r="H36" s="83">
        <v>1300</v>
      </c>
      <c r="I36" s="48">
        <f>(F36-H36)/H36</f>
        <v>-5.1384615384615348E-2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26767.736111111109</v>
      </c>
      <c r="F38" s="84">
        <v>24733.200000000001</v>
      </c>
      <c r="G38" s="45">
        <f t="shared" si="0"/>
        <v>-7.6007029607056922E-2</v>
      </c>
      <c r="H38" s="84">
        <v>24333.200000000001</v>
      </c>
      <c r="I38" s="45">
        <f>(F38-H38)/H38</f>
        <v>1.6438446238061576E-2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15242.338888888889</v>
      </c>
      <c r="F39" s="85">
        <v>15766.6</v>
      </c>
      <c r="G39" s="51">
        <f t="shared" si="0"/>
        <v>3.4395056751643165E-2</v>
      </c>
      <c r="H39" s="85">
        <v>15966.6</v>
      </c>
      <c r="I39" s="51">
        <f>(F39-H39)/H39</f>
        <v>-1.2526148334648579E-2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8" t="s">
        <v>3</v>
      </c>
      <c r="B12" s="154"/>
      <c r="C12" s="156" t="s">
        <v>0</v>
      </c>
      <c r="D12" s="150" t="s">
        <v>224</v>
      </c>
      <c r="E12" s="158" t="s">
        <v>226</v>
      </c>
      <c r="F12" s="165" t="s">
        <v>186</v>
      </c>
      <c r="G12" s="150" t="s">
        <v>222</v>
      </c>
      <c r="H12" s="167" t="s">
        <v>227</v>
      </c>
      <c r="I12" s="163" t="s">
        <v>196</v>
      </c>
    </row>
    <row r="13" spans="1:9" ht="39.75" customHeight="1" thickBot="1" x14ac:dyDescent="0.25">
      <c r="A13" s="149"/>
      <c r="B13" s="155"/>
      <c r="C13" s="157"/>
      <c r="D13" s="151"/>
      <c r="E13" s="159"/>
      <c r="F13" s="166"/>
      <c r="G13" s="151"/>
      <c r="H13" s="168"/>
      <c r="I13" s="16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1078.7</v>
      </c>
      <c r="E15" s="83">
        <v>1150</v>
      </c>
      <c r="F15" s="67">
        <f t="shared" ref="F15:F30" si="0">D15-E15</f>
        <v>-71.299999999999955</v>
      </c>
      <c r="G15" s="42">
        <v>1327.75</v>
      </c>
      <c r="H15" s="66">
        <f>AVERAGE(D15:E15)</f>
        <v>1114.3499999999999</v>
      </c>
      <c r="I15" s="69">
        <f>(H15-G15)/G15</f>
        <v>-0.16072302767840338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1368.7</v>
      </c>
      <c r="E16" s="83">
        <v>1066.5999999999999</v>
      </c>
      <c r="F16" s="71">
        <f t="shared" si="0"/>
        <v>302.10000000000014</v>
      </c>
      <c r="G16" s="46">
        <v>1668.2874999999999</v>
      </c>
      <c r="H16" s="68">
        <f t="shared" ref="H16:H30" si="1">AVERAGE(D16:E16)</f>
        <v>1217.6500000000001</v>
      </c>
      <c r="I16" s="72">
        <f t="shared" ref="I16:I39" si="2">(H16-G16)/G16</f>
        <v>-0.270119808486247</v>
      </c>
    </row>
    <row r="17" spans="1:9" ht="16.5" x14ac:dyDescent="0.3">
      <c r="A17" s="37"/>
      <c r="B17" s="34" t="s">
        <v>6</v>
      </c>
      <c r="C17" s="15" t="s">
        <v>165</v>
      </c>
      <c r="D17" s="47">
        <v>1364.8</v>
      </c>
      <c r="E17" s="83">
        <v>1091.5999999999999</v>
      </c>
      <c r="F17" s="71">
        <f t="shared" si="0"/>
        <v>273.20000000000005</v>
      </c>
      <c r="G17" s="46">
        <v>1396.1124999999997</v>
      </c>
      <c r="H17" s="68">
        <f t="shared" si="1"/>
        <v>1228.1999999999998</v>
      </c>
      <c r="I17" s="72">
        <f t="shared" si="2"/>
        <v>-0.12027146809444077</v>
      </c>
    </row>
    <row r="18" spans="1:9" ht="16.5" x14ac:dyDescent="0.3">
      <c r="A18" s="37"/>
      <c r="B18" s="34" t="s">
        <v>7</v>
      </c>
      <c r="C18" s="15" t="s">
        <v>166</v>
      </c>
      <c r="D18" s="47">
        <v>873.8</v>
      </c>
      <c r="E18" s="83">
        <v>773.2</v>
      </c>
      <c r="F18" s="71">
        <f t="shared" si="0"/>
        <v>100.59999999999991</v>
      </c>
      <c r="G18" s="46">
        <v>825.87499999999989</v>
      </c>
      <c r="H18" s="68">
        <f t="shared" si="1"/>
        <v>823.5</v>
      </c>
      <c r="I18" s="72">
        <f t="shared" si="2"/>
        <v>-2.8757378537912961E-3</v>
      </c>
    </row>
    <row r="19" spans="1:9" ht="16.5" x14ac:dyDescent="0.3">
      <c r="A19" s="37"/>
      <c r="B19" s="34" t="s">
        <v>8</v>
      </c>
      <c r="C19" s="15" t="s">
        <v>167</v>
      </c>
      <c r="D19" s="47">
        <v>2799.7777777777778</v>
      </c>
      <c r="E19" s="83">
        <v>2508.1999999999998</v>
      </c>
      <c r="F19" s="71">
        <f t="shared" si="0"/>
        <v>291.57777777777801</v>
      </c>
      <c r="G19" s="46">
        <v>2749.6374999999998</v>
      </c>
      <c r="H19" s="68">
        <f t="shared" si="1"/>
        <v>2653.9888888888891</v>
      </c>
      <c r="I19" s="72">
        <f t="shared" si="2"/>
        <v>-3.4785898545212149E-2</v>
      </c>
    </row>
    <row r="20" spans="1:9" ht="16.5" x14ac:dyDescent="0.3">
      <c r="A20" s="37"/>
      <c r="B20" s="34" t="s">
        <v>9</v>
      </c>
      <c r="C20" s="15" t="s">
        <v>168</v>
      </c>
      <c r="D20" s="47">
        <v>1158.8</v>
      </c>
      <c r="E20" s="83">
        <v>1275</v>
      </c>
      <c r="F20" s="71">
        <f t="shared" si="0"/>
        <v>-116.20000000000005</v>
      </c>
      <c r="G20" s="46">
        <v>1222.6500000000001</v>
      </c>
      <c r="H20" s="68">
        <f t="shared" si="1"/>
        <v>1216.9000000000001</v>
      </c>
      <c r="I20" s="72">
        <f t="shared" si="2"/>
        <v>-4.7028994397415444E-3</v>
      </c>
    </row>
    <row r="21" spans="1:9" ht="16.5" x14ac:dyDescent="0.3">
      <c r="A21" s="37"/>
      <c r="B21" s="34" t="s">
        <v>10</v>
      </c>
      <c r="C21" s="15" t="s">
        <v>169</v>
      </c>
      <c r="D21" s="47">
        <v>1569.8</v>
      </c>
      <c r="E21" s="83">
        <v>1316.6</v>
      </c>
      <c r="F21" s="71">
        <f t="shared" si="0"/>
        <v>253.20000000000005</v>
      </c>
      <c r="G21" s="46">
        <v>1352.0374999999999</v>
      </c>
      <c r="H21" s="68">
        <f t="shared" si="1"/>
        <v>1443.1999999999998</v>
      </c>
      <c r="I21" s="72">
        <f t="shared" si="2"/>
        <v>6.7426014441167428E-2</v>
      </c>
    </row>
    <row r="22" spans="1:9" ht="16.5" x14ac:dyDescent="0.3">
      <c r="A22" s="37"/>
      <c r="B22" s="34" t="s">
        <v>11</v>
      </c>
      <c r="C22" s="15" t="s">
        <v>170</v>
      </c>
      <c r="D22" s="47">
        <v>344.8</v>
      </c>
      <c r="E22" s="83">
        <v>390</v>
      </c>
      <c r="F22" s="71">
        <f t="shared" si="0"/>
        <v>-45.199999999999989</v>
      </c>
      <c r="G22" s="46">
        <v>403.929125</v>
      </c>
      <c r="H22" s="68">
        <f t="shared" si="1"/>
        <v>367.4</v>
      </c>
      <c r="I22" s="72">
        <f t="shared" si="2"/>
        <v>-9.0434491446983484E-2</v>
      </c>
    </row>
    <row r="23" spans="1:9" ht="16.5" x14ac:dyDescent="0.3">
      <c r="A23" s="37"/>
      <c r="B23" s="34" t="s">
        <v>12</v>
      </c>
      <c r="C23" s="15" t="s">
        <v>171</v>
      </c>
      <c r="D23" s="47">
        <v>414.8</v>
      </c>
      <c r="E23" s="83">
        <v>443.75</v>
      </c>
      <c r="F23" s="71">
        <f t="shared" si="0"/>
        <v>-28.949999999999989</v>
      </c>
      <c r="G23" s="46">
        <v>486.4</v>
      </c>
      <c r="H23" s="68">
        <f t="shared" si="1"/>
        <v>429.27499999999998</v>
      </c>
      <c r="I23" s="72">
        <f t="shared" si="2"/>
        <v>-0.11744449013157895</v>
      </c>
    </row>
    <row r="24" spans="1:9" ht="16.5" x14ac:dyDescent="0.3">
      <c r="A24" s="37"/>
      <c r="B24" s="34" t="s">
        <v>13</v>
      </c>
      <c r="C24" s="15" t="s">
        <v>172</v>
      </c>
      <c r="D24" s="47">
        <v>597.29999999999995</v>
      </c>
      <c r="E24" s="83">
        <v>405</v>
      </c>
      <c r="F24" s="71">
        <f t="shared" si="0"/>
        <v>192.29999999999995</v>
      </c>
      <c r="G24" s="46">
        <v>495.83749999999998</v>
      </c>
      <c r="H24" s="68">
        <f t="shared" si="1"/>
        <v>501.15</v>
      </c>
      <c r="I24" s="72">
        <f t="shared" si="2"/>
        <v>1.0714195679027908E-2</v>
      </c>
    </row>
    <row r="25" spans="1:9" ht="16.5" x14ac:dyDescent="0.3">
      <c r="A25" s="37"/>
      <c r="B25" s="34" t="s">
        <v>14</v>
      </c>
      <c r="C25" s="15" t="s">
        <v>173</v>
      </c>
      <c r="D25" s="47">
        <v>569.79999999999995</v>
      </c>
      <c r="E25" s="83">
        <v>435</v>
      </c>
      <c r="F25" s="71">
        <f t="shared" si="0"/>
        <v>134.79999999999995</v>
      </c>
      <c r="G25" s="46">
        <v>509.27499999999998</v>
      </c>
      <c r="H25" s="68">
        <f t="shared" si="1"/>
        <v>502.4</v>
      </c>
      <c r="I25" s="72">
        <f t="shared" si="2"/>
        <v>-1.349958274016985E-2</v>
      </c>
    </row>
    <row r="26" spans="1:9" ht="16.5" x14ac:dyDescent="0.3">
      <c r="A26" s="37"/>
      <c r="B26" s="34" t="s">
        <v>15</v>
      </c>
      <c r="C26" s="15" t="s">
        <v>174</v>
      </c>
      <c r="D26" s="47">
        <v>1444.7</v>
      </c>
      <c r="E26" s="83">
        <v>1010.25</v>
      </c>
      <c r="F26" s="71">
        <f t="shared" si="0"/>
        <v>434.45000000000005</v>
      </c>
      <c r="G26" s="46">
        <v>1354.3375000000001</v>
      </c>
      <c r="H26" s="68">
        <f t="shared" si="1"/>
        <v>1227.4749999999999</v>
      </c>
      <c r="I26" s="72">
        <f t="shared" si="2"/>
        <v>-9.367125993336238E-2</v>
      </c>
    </row>
    <row r="27" spans="1:9" ht="16.5" x14ac:dyDescent="0.3">
      <c r="A27" s="37"/>
      <c r="B27" s="34" t="s">
        <v>16</v>
      </c>
      <c r="C27" s="15" t="s">
        <v>175</v>
      </c>
      <c r="D27" s="47">
        <v>454.8</v>
      </c>
      <c r="E27" s="83">
        <v>435</v>
      </c>
      <c r="F27" s="71">
        <f t="shared" si="0"/>
        <v>19.800000000000011</v>
      </c>
      <c r="G27" s="46">
        <v>533.96249999999998</v>
      </c>
      <c r="H27" s="68">
        <f t="shared" si="1"/>
        <v>444.9</v>
      </c>
      <c r="I27" s="72">
        <f t="shared" si="2"/>
        <v>-0.16679542102675751</v>
      </c>
    </row>
    <row r="28" spans="1:9" ht="16.5" x14ac:dyDescent="0.3">
      <c r="A28" s="37"/>
      <c r="B28" s="34" t="s">
        <v>17</v>
      </c>
      <c r="C28" s="15" t="s">
        <v>176</v>
      </c>
      <c r="D28" s="47">
        <v>944.7</v>
      </c>
      <c r="E28" s="83">
        <v>1031.25</v>
      </c>
      <c r="F28" s="71">
        <f t="shared" si="0"/>
        <v>-86.549999999999955</v>
      </c>
      <c r="G28" s="46">
        <v>1020.275</v>
      </c>
      <c r="H28" s="68">
        <f t="shared" si="1"/>
        <v>987.97500000000002</v>
      </c>
      <c r="I28" s="72">
        <f t="shared" si="2"/>
        <v>-3.165813138614585E-2</v>
      </c>
    </row>
    <row r="29" spans="1:9" ht="16.5" x14ac:dyDescent="0.3">
      <c r="A29" s="37"/>
      <c r="B29" s="34" t="s">
        <v>18</v>
      </c>
      <c r="C29" s="15" t="s">
        <v>177</v>
      </c>
      <c r="D29" s="47">
        <v>1632.5</v>
      </c>
      <c r="E29" s="83">
        <v>1000</v>
      </c>
      <c r="F29" s="71">
        <f t="shared" si="0"/>
        <v>632.5</v>
      </c>
      <c r="G29" s="46">
        <v>1488.5583333333334</v>
      </c>
      <c r="H29" s="68">
        <f t="shared" si="1"/>
        <v>1316.25</v>
      </c>
      <c r="I29" s="72">
        <f t="shared" si="2"/>
        <v>-0.11575517698892109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1043.7</v>
      </c>
      <c r="E30" s="95">
        <v>1100</v>
      </c>
      <c r="F30" s="74">
        <f t="shared" si="0"/>
        <v>-56.299999999999955</v>
      </c>
      <c r="G30" s="49">
        <v>938.12500000000011</v>
      </c>
      <c r="H30" s="107">
        <f t="shared" si="1"/>
        <v>1071.8499999999999</v>
      </c>
      <c r="I30" s="75">
        <f t="shared" si="2"/>
        <v>0.14254497001998645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2312.5</v>
      </c>
      <c r="E32" s="83">
        <v>2208.25</v>
      </c>
      <c r="F32" s="67">
        <f>D32-E32</f>
        <v>104.25</v>
      </c>
      <c r="G32" s="54">
        <v>2626.6062499999998</v>
      </c>
      <c r="H32" s="68">
        <f>AVERAGE(D32:E32)</f>
        <v>2260.375</v>
      </c>
      <c r="I32" s="78">
        <f t="shared" si="2"/>
        <v>-0.13943134796089054</v>
      </c>
    </row>
    <row r="33" spans="1:9" ht="16.5" x14ac:dyDescent="0.3">
      <c r="A33" s="37"/>
      <c r="B33" s="34" t="s">
        <v>27</v>
      </c>
      <c r="C33" s="15" t="s">
        <v>180</v>
      </c>
      <c r="D33" s="47">
        <v>2049.8000000000002</v>
      </c>
      <c r="E33" s="83">
        <v>2166.5</v>
      </c>
      <c r="F33" s="79">
        <f>D33-E33</f>
        <v>-116.69999999999982</v>
      </c>
      <c r="G33" s="46">
        <v>2517.5124999999998</v>
      </c>
      <c r="H33" s="68">
        <f>AVERAGE(D33:E33)</f>
        <v>2108.15</v>
      </c>
      <c r="I33" s="72">
        <f t="shared" si="2"/>
        <v>-0.16260594535280351</v>
      </c>
    </row>
    <row r="34" spans="1:9" ht="16.5" x14ac:dyDescent="0.3">
      <c r="A34" s="37"/>
      <c r="B34" s="39" t="s">
        <v>28</v>
      </c>
      <c r="C34" s="15" t="s">
        <v>181</v>
      </c>
      <c r="D34" s="47">
        <v>2064.2857142857142</v>
      </c>
      <c r="E34" s="83">
        <v>1616.6</v>
      </c>
      <c r="F34" s="71">
        <f>D34-E34</f>
        <v>447.68571428571431</v>
      </c>
      <c r="G34" s="46">
        <v>1962.46675</v>
      </c>
      <c r="H34" s="68">
        <f>AVERAGE(D34:E34)</f>
        <v>1840.4428571428571</v>
      </c>
      <c r="I34" s="72">
        <f t="shared" si="2"/>
        <v>-6.2178833275592045E-2</v>
      </c>
    </row>
    <row r="35" spans="1:9" ht="16.5" x14ac:dyDescent="0.3">
      <c r="A35" s="37"/>
      <c r="B35" s="34" t="s">
        <v>29</v>
      </c>
      <c r="C35" s="15" t="s">
        <v>182</v>
      </c>
      <c r="D35" s="47">
        <v>1575</v>
      </c>
      <c r="E35" s="83">
        <v>1208.25</v>
      </c>
      <c r="F35" s="79">
        <f>D35-E35</f>
        <v>366.75</v>
      </c>
      <c r="G35" s="46">
        <v>1435.6770833333335</v>
      </c>
      <c r="H35" s="68">
        <f>AVERAGE(D35:E35)</f>
        <v>1391.625</v>
      </c>
      <c r="I35" s="72">
        <f t="shared" si="2"/>
        <v>-3.0683838200616827E-2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1214.7</v>
      </c>
      <c r="E36" s="83">
        <v>1233.2</v>
      </c>
      <c r="F36" s="71">
        <f>D36-E36</f>
        <v>-18.5</v>
      </c>
      <c r="G36" s="49">
        <v>1533.8125</v>
      </c>
      <c r="H36" s="68">
        <f>AVERAGE(D36:E36)</f>
        <v>1223.95</v>
      </c>
      <c r="I36" s="80">
        <f t="shared" si="2"/>
        <v>-0.20202110753433028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27074.444444444445</v>
      </c>
      <c r="E38" s="84">
        <v>24733.200000000001</v>
      </c>
      <c r="F38" s="67">
        <f>D38-E38</f>
        <v>2341.2444444444445</v>
      </c>
      <c r="G38" s="46">
        <v>26767.736111111109</v>
      </c>
      <c r="H38" s="67">
        <f>AVERAGE(D38:E38)</f>
        <v>25903.822222222225</v>
      </c>
      <c r="I38" s="78">
        <f t="shared" si="2"/>
        <v>-3.2274447316083622E-2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14770.888888888889</v>
      </c>
      <c r="E39" s="85">
        <v>15766.6</v>
      </c>
      <c r="F39" s="74">
        <f>D39-E39</f>
        <v>-995.71111111111168</v>
      </c>
      <c r="G39" s="46">
        <v>15242.338888888889</v>
      </c>
      <c r="H39" s="81">
        <f>AVERAGE(D39:E39)</f>
        <v>15268.744444444445</v>
      </c>
      <c r="I39" s="75">
        <f t="shared" si="2"/>
        <v>1.7323821329549233E-3</v>
      </c>
    </row>
    <row r="40" spans="1:9" ht="15.75" customHeight="1" thickBot="1" x14ac:dyDescent="0.25">
      <c r="A40" s="160"/>
      <c r="B40" s="161"/>
      <c r="C40" s="162"/>
      <c r="D40" s="86">
        <f>SUM(D15:D39)</f>
        <v>68723.096825396817</v>
      </c>
      <c r="E40" s="86">
        <f>SUM(E15:E39)</f>
        <v>64364.049999999996</v>
      </c>
      <c r="F40" s="86">
        <f>SUM(F15:F39)</f>
        <v>4359.0468253968256</v>
      </c>
      <c r="G40" s="86">
        <f>SUM(G15:G39)</f>
        <v>69859.200041666671</v>
      </c>
      <c r="H40" s="86">
        <f>AVERAGE(D40:E40)</f>
        <v>66543.573412698403</v>
      </c>
      <c r="I40" s="75">
        <f>(H40-G40)/G40</f>
        <v>-4.7461560209545811E-2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220</v>
      </c>
      <c r="F13" s="167" t="s">
        <v>228</v>
      </c>
      <c r="G13" s="150" t="s">
        <v>197</v>
      </c>
      <c r="H13" s="167" t="s">
        <v>217</v>
      </c>
      <c r="I13" s="150" t="s">
        <v>187</v>
      </c>
    </row>
    <row r="14" spans="1:9" ht="33.75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1327.75</v>
      </c>
      <c r="F16" s="42">
        <v>1114.3499999999999</v>
      </c>
      <c r="G16" s="21">
        <f>(F16-E16)/E16</f>
        <v>-0.16072302767840338</v>
      </c>
      <c r="H16" s="42">
        <v>1279.9000000000001</v>
      </c>
      <c r="I16" s="21">
        <f>(F16-H16)/H16</f>
        <v>-0.12934604265958291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1668.2874999999999</v>
      </c>
      <c r="F17" s="46">
        <v>1217.6500000000001</v>
      </c>
      <c r="G17" s="21">
        <f t="shared" ref="G17:G80" si="0">(F17-E17)/E17</f>
        <v>-0.270119808486247</v>
      </c>
      <c r="H17" s="46">
        <v>1324</v>
      </c>
      <c r="I17" s="21">
        <f t="shared" ref="I17:I31" si="1">(F17-H17)/H17</f>
        <v>-8.032477341389721E-2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1396.1124999999997</v>
      </c>
      <c r="F18" s="46">
        <v>1228.1999999999998</v>
      </c>
      <c r="G18" s="21">
        <f t="shared" si="0"/>
        <v>-0.12027146809444077</v>
      </c>
      <c r="H18" s="46">
        <v>1405.1999999999998</v>
      </c>
      <c r="I18" s="21">
        <f t="shared" si="1"/>
        <v>-0.12596071733561059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825.87499999999989</v>
      </c>
      <c r="F19" s="46">
        <v>823.5</v>
      </c>
      <c r="G19" s="21">
        <f t="shared" si="0"/>
        <v>-2.8757378537912961E-3</v>
      </c>
      <c r="H19" s="46">
        <v>959.9</v>
      </c>
      <c r="I19" s="21">
        <f t="shared" si="1"/>
        <v>-0.14209813522241899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2749.6374999999998</v>
      </c>
      <c r="F20" s="46">
        <v>2653.9888888888891</v>
      </c>
      <c r="G20" s="21">
        <f>(F20-E20)/E20</f>
        <v>-3.4785898545212149E-2</v>
      </c>
      <c r="H20" s="46">
        <v>2376.5</v>
      </c>
      <c r="I20" s="21">
        <f t="shared" si="1"/>
        <v>0.11676368141758428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1222.6500000000001</v>
      </c>
      <c r="F21" s="46">
        <v>1216.9000000000001</v>
      </c>
      <c r="G21" s="21">
        <f t="shared" si="0"/>
        <v>-4.7028994397415444E-3</v>
      </c>
      <c r="H21" s="46">
        <v>1256.45</v>
      </c>
      <c r="I21" s="21">
        <f t="shared" si="1"/>
        <v>-3.1477575709339768E-2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1352.0374999999999</v>
      </c>
      <c r="F22" s="46">
        <v>1443.1999999999998</v>
      </c>
      <c r="G22" s="21">
        <f t="shared" si="0"/>
        <v>6.7426014441167428E-2</v>
      </c>
      <c r="H22" s="46">
        <v>1396.9</v>
      </c>
      <c r="I22" s="21">
        <f t="shared" si="1"/>
        <v>3.3144820674350151E-2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403.929125</v>
      </c>
      <c r="F23" s="46">
        <v>367.4</v>
      </c>
      <c r="G23" s="21">
        <f t="shared" si="0"/>
        <v>-9.0434491446983484E-2</v>
      </c>
      <c r="H23" s="46">
        <v>394.9</v>
      </c>
      <c r="I23" s="21">
        <f t="shared" si="1"/>
        <v>-6.9637883008356549E-2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486.4</v>
      </c>
      <c r="F24" s="46">
        <v>429.27499999999998</v>
      </c>
      <c r="G24" s="21">
        <f t="shared" si="0"/>
        <v>-0.11744449013157895</v>
      </c>
      <c r="H24" s="46">
        <v>443.65</v>
      </c>
      <c r="I24" s="21">
        <f t="shared" si="1"/>
        <v>-3.240166798151696E-2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495.83749999999998</v>
      </c>
      <c r="F25" s="46">
        <v>501.15</v>
      </c>
      <c r="G25" s="21">
        <f t="shared" si="0"/>
        <v>1.0714195679027908E-2</v>
      </c>
      <c r="H25" s="46">
        <v>523.65</v>
      </c>
      <c r="I25" s="21">
        <f t="shared" si="1"/>
        <v>-4.2967631051274706E-2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509.27499999999998</v>
      </c>
      <c r="F26" s="46">
        <v>502.4</v>
      </c>
      <c r="G26" s="21">
        <f t="shared" si="0"/>
        <v>-1.349958274016985E-2</v>
      </c>
      <c r="H26" s="46">
        <v>542.4</v>
      </c>
      <c r="I26" s="21">
        <f t="shared" si="1"/>
        <v>-7.3746312684365781E-2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1354.3375000000001</v>
      </c>
      <c r="F27" s="46">
        <v>1227.4749999999999</v>
      </c>
      <c r="G27" s="21">
        <f t="shared" si="0"/>
        <v>-9.367125993336238E-2</v>
      </c>
      <c r="H27" s="46">
        <v>1323.1999999999998</v>
      </c>
      <c r="I27" s="21">
        <f t="shared" si="1"/>
        <v>-7.2343561064087E-2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533.96249999999998</v>
      </c>
      <c r="F28" s="46">
        <v>444.9</v>
      </c>
      <c r="G28" s="21">
        <f t="shared" si="0"/>
        <v>-0.16679542102675751</v>
      </c>
      <c r="H28" s="46">
        <v>469.9</v>
      </c>
      <c r="I28" s="21">
        <f t="shared" si="1"/>
        <v>-5.3202809108320925E-2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1020.275</v>
      </c>
      <c r="F29" s="46">
        <v>987.97500000000002</v>
      </c>
      <c r="G29" s="21">
        <f t="shared" si="0"/>
        <v>-3.165813138614585E-2</v>
      </c>
      <c r="H29" s="46">
        <v>1028.1500000000001</v>
      </c>
      <c r="I29" s="21">
        <f t="shared" si="1"/>
        <v>-3.9075037689053217E-2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1488.5583333333334</v>
      </c>
      <c r="F30" s="46">
        <v>1316.25</v>
      </c>
      <c r="G30" s="21">
        <f t="shared" si="0"/>
        <v>-0.11575517698892109</v>
      </c>
      <c r="H30" s="46">
        <v>1376.625</v>
      </c>
      <c r="I30" s="21">
        <f t="shared" si="1"/>
        <v>-4.3857259602288208E-2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938.12500000000011</v>
      </c>
      <c r="F31" s="49">
        <v>1071.8499999999999</v>
      </c>
      <c r="G31" s="23">
        <f t="shared" si="0"/>
        <v>0.14254497001998645</v>
      </c>
      <c r="H31" s="49">
        <v>1036.3499999999999</v>
      </c>
      <c r="I31" s="23">
        <f t="shared" si="1"/>
        <v>3.4254836686447632E-2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2626.6062499999998</v>
      </c>
      <c r="F33" s="54">
        <v>2260.375</v>
      </c>
      <c r="G33" s="21">
        <f t="shared" si="0"/>
        <v>-0.13943134796089054</v>
      </c>
      <c r="H33" s="54">
        <v>2324.375</v>
      </c>
      <c r="I33" s="21">
        <f>(F33-H33)/H33</f>
        <v>-2.7534283409518689E-2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2517.5124999999998</v>
      </c>
      <c r="F34" s="46">
        <v>2108.15</v>
      </c>
      <c r="G34" s="21">
        <f t="shared" si="0"/>
        <v>-0.16260594535280351</v>
      </c>
      <c r="H34" s="46">
        <v>2266.0250000000001</v>
      </c>
      <c r="I34" s="21">
        <f>(F34-H34)/H34</f>
        <v>-6.9670458181176287E-2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1962.46675</v>
      </c>
      <c r="F35" s="46">
        <v>1840.4428571428571</v>
      </c>
      <c r="G35" s="21">
        <f t="shared" si="0"/>
        <v>-6.2178833275592045E-2</v>
      </c>
      <c r="H35" s="46">
        <v>1868.125</v>
      </c>
      <c r="I35" s="21">
        <f>(F35-H35)/H35</f>
        <v>-1.4818142713760019E-2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1435.6770833333335</v>
      </c>
      <c r="F36" s="46">
        <v>1391.625</v>
      </c>
      <c r="G36" s="21">
        <f t="shared" si="0"/>
        <v>-3.0683838200616827E-2</v>
      </c>
      <c r="H36" s="46">
        <v>1503.5</v>
      </c>
      <c r="I36" s="21">
        <f>(F36-H36)/H36</f>
        <v>-7.4409710675091459E-2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1533.8125</v>
      </c>
      <c r="F37" s="49">
        <v>1223.95</v>
      </c>
      <c r="G37" s="23">
        <f t="shared" si="0"/>
        <v>-0.20202110753433028</v>
      </c>
      <c r="H37" s="49">
        <v>1259.8499999999999</v>
      </c>
      <c r="I37" s="23">
        <f>(F37-H37)/H37</f>
        <v>-2.8495455808231034E-2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26767.736111111109</v>
      </c>
      <c r="F39" s="46">
        <v>25903.822222222225</v>
      </c>
      <c r="G39" s="21">
        <f t="shared" si="0"/>
        <v>-3.2274447316083622E-2</v>
      </c>
      <c r="H39" s="46">
        <v>25703.822222222225</v>
      </c>
      <c r="I39" s="21">
        <f t="shared" ref="I39:I44" si="2">(F39-H39)/H39</f>
        <v>7.7809439495379841E-3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15242.338888888889</v>
      </c>
      <c r="F40" s="46">
        <v>15268.744444444445</v>
      </c>
      <c r="G40" s="21">
        <f t="shared" si="0"/>
        <v>1.7323821329549233E-3</v>
      </c>
      <c r="H40" s="46">
        <v>15465.966666666667</v>
      </c>
      <c r="I40" s="21">
        <f t="shared" si="2"/>
        <v>-1.2752013920170264E-2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11619</v>
      </c>
      <c r="F41" s="57">
        <v>11185.375</v>
      </c>
      <c r="G41" s="21">
        <f t="shared" si="0"/>
        <v>-3.7320337378431878E-2</v>
      </c>
      <c r="H41" s="57">
        <v>11022.875</v>
      </c>
      <c r="I41" s="21">
        <f t="shared" si="2"/>
        <v>1.4742070467096833E-2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6020.7</v>
      </c>
      <c r="F42" s="47">
        <v>5845.75</v>
      </c>
      <c r="G42" s="21">
        <f t="shared" si="0"/>
        <v>-2.9058082947165581E-2</v>
      </c>
      <c r="H42" s="47">
        <v>6116.6</v>
      </c>
      <c r="I42" s="21">
        <f t="shared" si="2"/>
        <v>-4.4281136579145335E-2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9976</v>
      </c>
      <c r="G43" s="21">
        <f t="shared" si="0"/>
        <v>7.571505344240064E-4</v>
      </c>
      <c r="H43" s="47">
        <v>9976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12217.5</v>
      </c>
      <c r="F44" s="50">
        <v>13175.833333333334</v>
      </c>
      <c r="G44" s="31">
        <f t="shared" si="0"/>
        <v>7.8439397039765407E-2</v>
      </c>
      <c r="H44" s="50">
        <v>13175.833333333334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4960.1388888888887</v>
      </c>
      <c r="F46" s="43">
        <v>5065</v>
      </c>
      <c r="G46" s="21">
        <f t="shared" si="0"/>
        <v>2.1140761067398466E-2</v>
      </c>
      <c r="H46" s="43">
        <v>4971.1111111111113</v>
      </c>
      <c r="I46" s="21">
        <f t="shared" ref="I46:I51" si="3">(F46-H46)/H46</f>
        <v>1.888690210102812E-2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6155.3472222222226</v>
      </c>
      <c r="F47" s="47">
        <v>6035.333333333333</v>
      </c>
      <c r="G47" s="21">
        <f t="shared" si="0"/>
        <v>-1.9497501043582364E-2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19040</v>
      </c>
      <c r="G48" s="21">
        <f t="shared" si="0"/>
        <v>-1.2127894156560088E-2</v>
      </c>
      <c r="H48" s="47">
        <v>19026.428571428572</v>
      </c>
      <c r="I48" s="21">
        <f t="shared" si="3"/>
        <v>7.1329353906215206E-4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18689.265555555558</v>
      </c>
      <c r="F49" s="47">
        <v>19284.017749999999</v>
      </c>
      <c r="G49" s="21">
        <f t="shared" si="0"/>
        <v>3.182319779642951E-2</v>
      </c>
      <c r="H49" s="47">
        <v>19284.017749999999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2201.7857142857142</v>
      </c>
      <c r="F50" s="47">
        <v>2260.8333333333335</v>
      </c>
      <c r="G50" s="21">
        <f t="shared" si="0"/>
        <v>2.6818058934847355E-2</v>
      </c>
      <c r="H50" s="47">
        <v>2258.3333333333335</v>
      </c>
      <c r="I50" s="21">
        <f t="shared" si="3"/>
        <v>1.1070110701107011E-3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27836</v>
      </c>
      <c r="G51" s="31">
        <f t="shared" si="0"/>
        <v>2.712077045127486E-2</v>
      </c>
      <c r="H51" s="50">
        <v>27836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3823.5714285714284</v>
      </c>
      <c r="F54" s="70">
        <v>3608.2857142857142</v>
      </c>
      <c r="G54" s="21">
        <f t="shared" si="0"/>
        <v>-5.6304875770595911E-2</v>
      </c>
      <c r="H54" s="70">
        <v>3608.2857142857142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2032.5</v>
      </c>
      <c r="F55" s="70">
        <v>2883.75</v>
      </c>
      <c r="G55" s="21">
        <f t="shared" si="0"/>
        <v>0.41881918819188191</v>
      </c>
      <c r="H55" s="70">
        <v>2883.75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4700</v>
      </c>
      <c r="G56" s="21">
        <f t="shared" si="0"/>
        <v>-0.14545454545454545</v>
      </c>
      <c r="H56" s="70">
        <v>4700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2149.6875</v>
      </c>
      <c r="F57" s="105">
        <v>2028</v>
      </c>
      <c r="G57" s="21">
        <f t="shared" si="0"/>
        <v>-5.6607064980375058E-2</v>
      </c>
      <c r="H57" s="105">
        <v>2028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4450.5555555555547</v>
      </c>
      <c r="F58" s="50">
        <v>4052.8</v>
      </c>
      <c r="G58" s="29">
        <f t="shared" si="0"/>
        <v>-8.9372113344151585E-2</v>
      </c>
      <c r="H58" s="50">
        <v>4052.8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5157.5</v>
      </c>
      <c r="F59" s="68">
        <v>4450.5</v>
      </c>
      <c r="G59" s="21">
        <f t="shared" si="0"/>
        <v>-0.13708191953465826</v>
      </c>
      <c r="H59" s="68">
        <v>4448</v>
      </c>
      <c r="I59" s="21">
        <f t="shared" si="4"/>
        <v>5.6205035971223019E-4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4973.875</v>
      </c>
      <c r="F60" s="70">
        <v>4822.5</v>
      </c>
      <c r="G60" s="21">
        <f t="shared" si="0"/>
        <v>-3.0434017742705637E-2</v>
      </c>
      <c r="H60" s="70">
        <v>4822.5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20887.5</v>
      </c>
      <c r="F61" s="73">
        <v>21676.25</v>
      </c>
      <c r="G61" s="29">
        <f t="shared" si="0"/>
        <v>3.7761819269898265E-2</v>
      </c>
      <c r="H61" s="73">
        <v>21557.142857142859</v>
      </c>
      <c r="I61" s="29">
        <f t="shared" si="4"/>
        <v>5.5251822398938964E-3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6477.6388888888887</v>
      </c>
      <c r="F63" s="54">
        <v>6409</v>
      </c>
      <c r="G63" s="21">
        <f t="shared" si="0"/>
        <v>-1.0596282081519727E-2</v>
      </c>
      <c r="H63" s="54">
        <v>6409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46526.857142857145</v>
      </c>
      <c r="G64" s="21">
        <f t="shared" si="0"/>
        <v>-1.1047930795096462E-2</v>
      </c>
      <c r="H64" s="46">
        <v>46526.857142857145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10700</v>
      </c>
      <c r="G65" s="21">
        <f t="shared" si="0"/>
        <v>-0.16070202961074614</v>
      </c>
      <c r="H65" s="46">
        <v>10700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7630.5</v>
      </c>
      <c r="F66" s="46">
        <v>7579</v>
      </c>
      <c r="G66" s="21">
        <f t="shared" si="0"/>
        <v>-6.7492300635607107E-3</v>
      </c>
      <c r="H66" s="46">
        <v>7579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3863.25</v>
      </c>
      <c r="F67" s="46">
        <v>3784</v>
      </c>
      <c r="G67" s="21">
        <f t="shared" si="0"/>
        <v>-2.0513816087491102E-2</v>
      </c>
      <c r="H67" s="46">
        <v>3714</v>
      </c>
      <c r="I67" s="21">
        <f t="shared" si="5"/>
        <v>1.8847603661820141E-2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3580.5297619047624</v>
      </c>
      <c r="F68" s="58">
        <v>2985</v>
      </c>
      <c r="G68" s="31">
        <f t="shared" si="0"/>
        <v>-0.16632448310887765</v>
      </c>
      <c r="H68" s="58">
        <v>2985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3719.5722222222221</v>
      </c>
      <c r="F70" s="43">
        <v>3868.5</v>
      </c>
      <c r="G70" s="21">
        <f t="shared" si="0"/>
        <v>4.0038953105419869E-2</v>
      </c>
      <c r="H70" s="43">
        <v>3868.5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2742.25</v>
      </c>
      <c r="G71" s="21">
        <f t="shared" si="0"/>
        <v>-1.8099089989888593E-3</v>
      </c>
      <c r="H71" s="47">
        <v>2742.25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1313.125</v>
      </c>
      <c r="G72" s="21">
        <f t="shared" si="0"/>
        <v>-5.208333333333333E-3</v>
      </c>
      <c r="H72" s="47">
        <v>1313.125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2119.2633928571431</v>
      </c>
      <c r="F73" s="47">
        <v>2250.8333333333335</v>
      </c>
      <c r="G73" s="21">
        <f t="shared" si="0"/>
        <v>6.2082863753339664E-2</v>
      </c>
      <c r="H73" s="47">
        <v>2350.7142857142858</v>
      </c>
      <c r="I73" s="21">
        <f t="shared" si="5"/>
        <v>-4.2489618150511457E-2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1676.7166666666667</v>
      </c>
      <c r="F74" s="50">
        <v>1616.6666666666667</v>
      </c>
      <c r="G74" s="21">
        <f t="shared" si="0"/>
        <v>-3.5814041330775398E-2</v>
      </c>
      <c r="H74" s="50">
        <v>1616.6666666666667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1351.8</v>
      </c>
      <c r="F77" s="32">
        <v>1182.2222222222222</v>
      </c>
      <c r="G77" s="21">
        <f t="shared" si="0"/>
        <v>-0.12544590751426082</v>
      </c>
      <c r="H77" s="32">
        <v>1181.6666666666667</v>
      </c>
      <c r="I77" s="21">
        <f t="shared" si="6"/>
        <v>4.7014574518089918E-4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831.44444444444446</v>
      </c>
      <c r="F78" s="47">
        <v>918.66666666666663</v>
      </c>
      <c r="G78" s="21">
        <f t="shared" si="0"/>
        <v>0.1049044500868635</v>
      </c>
      <c r="H78" s="47">
        <v>918.11111111111109</v>
      </c>
      <c r="I78" s="21">
        <f t="shared" si="6"/>
        <v>6.0510710395738677E-4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1502.8</v>
      </c>
      <c r="G79" s="21">
        <f t="shared" si="0"/>
        <v>-1.3954415575786671E-3</v>
      </c>
      <c r="H79" s="47">
        <v>1502.8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1933.8</v>
      </c>
      <c r="F80" s="61">
        <v>1941.3</v>
      </c>
      <c r="G80" s="21">
        <f t="shared" si="0"/>
        <v>3.8783741855414212E-3</v>
      </c>
      <c r="H80" s="61">
        <v>1941.3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8303.3333333333339</v>
      </c>
      <c r="F81" s="61">
        <v>8899.3333333333339</v>
      </c>
      <c r="G81" s="21">
        <f>(F81-E81)/E81</f>
        <v>7.1778402248093134E-2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3941.3</v>
      </c>
      <c r="G82" s="23">
        <f>(F82-E82)/E82</f>
        <v>-1.3688688688688644E-2</v>
      </c>
      <c r="H82" s="50">
        <v>3941.3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0" zoomScaleNormal="100" workbookViewId="0">
      <selection activeCell="E90" sqref="E90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8.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3" t="s">
        <v>0</v>
      </c>
      <c r="D13" s="175" t="s">
        <v>23</v>
      </c>
      <c r="E13" s="150" t="s">
        <v>220</v>
      </c>
      <c r="F13" s="167" t="s">
        <v>228</v>
      </c>
      <c r="G13" s="150" t="s">
        <v>196</v>
      </c>
      <c r="H13" s="167" t="s">
        <v>217</v>
      </c>
      <c r="I13" s="150" t="s">
        <v>187</v>
      </c>
    </row>
    <row r="14" spans="1:9" ht="38.25" customHeight="1" thickBot="1" x14ac:dyDescent="0.25">
      <c r="A14" s="149"/>
      <c r="B14" s="155"/>
      <c r="C14" s="174"/>
      <c r="D14" s="176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7</v>
      </c>
      <c r="C16" s="14" t="s">
        <v>87</v>
      </c>
      <c r="D16" s="11" t="s">
        <v>161</v>
      </c>
      <c r="E16" s="42">
        <v>825.87499999999989</v>
      </c>
      <c r="F16" s="42">
        <v>823.5</v>
      </c>
      <c r="G16" s="21">
        <f t="shared" ref="G16:G31" si="0">(F16-E16)/E16</f>
        <v>-2.8757378537912961E-3</v>
      </c>
      <c r="H16" s="42">
        <v>959.9</v>
      </c>
      <c r="I16" s="21">
        <f t="shared" ref="I16:I31" si="1">(F16-H16)/H16</f>
        <v>-0.14209813522241899</v>
      </c>
    </row>
    <row r="17" spans="1:9" ht="16.5" x14ac:dyDescent="0.3">
      <c r="A17" s="37"/>
      <c r="B17" s="34" t="s">
        <v>4</v>
      </c>
      <c r="C17" s="15" t="s">
        <v>84</v>
      </c>
      <c r="D17" s="11" t="s">
        <v>161</v>
      </c>
      <c r="E17" s="46">
        <v>1327.75</v>
      </c>
      <c r="F17" s="46">
        <v>1114.3499999999999</v>
      </c>
      <c r="G17" s="21">
        <f t="shared" si="0"/>
        <v>-0.16072302767840338</v>
      </c>
      <c r="H17" s="46">
        <v>1279.9000000000001</v>
      </c>
      <c r="I17" s="21">
        <f t="shared" si="1"/>
        <v>-0.12934604265958291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1396.1124999999997</v>
      </c>
      <c r="F18" s="46">
        <v>1228.1999999999998</v>
      </c>
      <c r="G18" s="21">
        <f t="shared" si="0"/>
        <v>-0.12027146809444077</v>
      </c>
      <c r="H18" s="46">
        <v>1405.1999999999998</v>
      </c>
      <c r="I18" s="21">
        <f t="shared" si="1"/>
        <v>-0.12596071733561059</v>
      </c>
    </row>
    <row r="19" spans="1:9" ht="16.5" x14ac:dyDescent="0.3">
      <c r="A19" s="37"/>
      <c r="B19" s="34" t="s">
        <v>5</v>
      </c>
      <c r="C19" s="15" t="s">
        <v>85</v>
      </c>
      <c r="D19" s="11" t="s">
        <v>161</v>
      </c>
      <c r="E19" s="46">
        <v>1668.2874999999999</v>
      </c>
      <c r="F19" s="46">
        <v>1217.6500000000001</v>
      </c>
      <c r="G19" s="21">
        <f t="shared" si="0"/>
        <v>-0.270119808486247</v>
      </c>
      <c r="H19" s="46">
        <v>1324</v>
      </c>
      <c r="I19" s="21">
        <f t="shared" si="1"/>
        <v>-8.032477341389721E-2</v>
      </c>
    </row>
    <row r="20" spans="1:9" ht="16.5" x14ac:dyDescent="0.3">
      <c r="A20" s="37"/>
      <c r="B20" s="34" t="s">
        <v>14</v>
      </c>
      <c r="C20" s="15" t="s">
        <v>94</v>
      </c>
      <c r="D20" s="11" t="s">
        <v>81</v>
      </c>
      <c r="E20" s="46">
        <v>509.27499999999998</v>
      </c>
      <c r="F20" s="46">
        <v>502.4</v>
      </c>
      <c r="G20" s="21">
        <f t="shared" si="0"/>
        <v>-1.349958274016985E-2</v>
      </c>
      <c r="H20" s="46">
        <v>542.4</v>
      </c>
      <c r="I20" s="21">
        <f t="shared" si="1"/>
        <v>-7.3746312684365781E-2</v>
      </c>
    </row>
    <row r="21" spans="1:9" ht="16.5" x14ac:dyDescent="0.3">
      <c r="A21" s="37"/>
      <c r="B21" s="34" t="s">
        <v>15</v>
      </c>
      <c r="C21" s="15" t="s">
        <v>95</v>
      </c>
      <c r="D21" s="11" t="s">
        <v>82</v>
      </c>
      <c r="E21" s="46">
        <v>1354.3375000000001</v>
      </c>
      <c r="F21" s="46">
        <v>1227.4749999999999</v>
      </c>
      <c r="G21" s="21">
        <f t="shared" si="0"/>
        <v>-9.367125993336238E-2</v>
      </c>
      <c r="H21" s="46">
        <v>1323.1999999999998</v>
      </c>
      <c r="I21" s="21">
        <f t="shared" si="1"/>
        <v>-7.2343561064087E-2</v>
      </c>
    </row>
    <row r="22" spans="1:9" ht="16.5" x14ac:dyDescent="0.3">
      <c r="A22" s="37"/>
      <c r="B22" s="34" t="s">
        <v>11</v>
      </c>
      <c r="C22" s="15" t="s">
        <v>91</v>
      </c>
      <c r="D22" s="11" t="s">
        <v>81</v>
      </c>
      <c r="E22" s="46">
        <v>403.929125</v>
      </c>
      <c r="F22" s="46">
        <v>367.4</v>
      </c>
      <c r="G22" s="21">
        <f t="shared" si="0"/>
        <v>-9.0434491446983484E-2</v>
      </c>
      <c r="H22" s="46">
        <v>394.9</v>
      </c>
      <c r="I22" s="21">
        <f t="shared" si="1"/>
        <v>-6.9637883008356549E-2</v>
      </c>
    </row>
    <row r="23" spans="1:9" ht="16.5" x14ac:dyDescent="0.3">
      <c r="A23" s="37"/>
      <c r="B23" s="34" t="s">
        <v>16</v>
      </c>
      <c r="C23" s="15" t="s">
        <v>96</v>
      </c>
      <c r="D23" s="13" t="s">
        <v>81</v>
      </c>
      <c r="E23" s="46">
        <v>533.96249999999998</v>
      </c>
      <c r="F23" s="46">
        <v>444.9</v>
      </c>
      <c r="G23" s="21">
        <f t="shared" si="0"/>
        <v>-0.16679542102675751</v>
      </c>
      <c r="H23" s="46">
        <v>469.9</v>
      </c>
      <c r="I23" s="21">
        <f t="shared" si="1"/>
        <v>-5.3202809108320925E-2</v>
      </c>
    </row>
    <row r="24" spans="1:9" ht="16.5" x14ac:dyDescent="0.3">
      <c r="A24" s="37"/>
      <c r="B24" s="34" t="s">
        <v>18</v>
      </c>
      <c r="C24" s="15" t="s">
        <v>98</v>
      </c>
      <c r="D24" s="13" t="s">
        <v>83</v>
      </c>
      <c r="E24" s="46">
        <v>1488.5583333333334</v>
      </c>
      <c r="F24" s="46">
        <v>1316.25</v>
      </c>
      <c r="G24" s="21">
        <f t="shared" si="0"/>
        <v>-0.11575517698892109</v>
      </c>
      <c r="H24" s="46">
        <v>1376.625</v>
      </c>
      <c r="I24" s="21">
        <f t="shared" si="1"/>
        <v>-4.3857259602288208E-2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495.83749999999998</v>
      </c>
      <c r="F25" s="46">
        <v>501.15</v>
      </c>
      <c r="G25" s="21">
        <f t="shared" si="0"/>
        <v>1.0714195679027908E-2</v>
      </c>
      <c r="H25" s="46">
        <v>523.65</v>
      </c>
      <c r="I25" s="21">
        <f t="shared" si="1"/>
        <v>-4.2967631051274706E-2</v>
      </c>
    </row>
    <row r="26" spans="1:9" ht="16.5" x14ac:dyDescent="0.3">
      <c r="A26" s="37"/>
      <c r="B26" s="34" t="s">
        <v>17</v>
      </c>
      <c r="C26" s="15" t="s">
        <v>97</v>
      </c>
      <c r="D26" s="13" t="s">
        <v>161</v>
      </c>
      <c r="E26" s="46">
        <v>1020.275</v>
      </c>
      <c r="F26" s="46">
        <v>987.97500000000002</v>
      </c>
      <c r="G26" s="21">
        <f t="shared" si="0"/>
        <v>-3.165813138614585E-2</v>
      </c>
      <c r="H26" s="46">
        <v>1028.1500000000001</v>
      </c>
      <c r="I26" s="21">
        <f t="shared" si="1"/>
        <v>-3.9075037689053217E-2</v>
      </c>
    </row>
    <row r="27" spans="1:9" ht="16.5" x14ac:dyDescent="0.3">
      <c r="A27" s="37"/>
      <c r="B27" s="34" t="s">
        <v>12</v>
      </c>
      <c r="C27" s="15" t="s">
        <v>92</v>
      </c>
      <c r="D27" s="13" t="s">
        <v>81</v>
      </c>
      <c r="E27" s="46">
        <v>486.4</v>
      </c>
      <c r="F27" s="46">
        <v>429.27499999999998</v>
      </c>
      <c r="G27" s="21">
        <f t="shared" si="0"/>
        <v>-0.11744449013157895</v>
      </c>
      <c r="H27" s="46">
        <v>443.65</v>
      </c>
      <c r="I27" s="21">
        <f t="shared" si="1"/>
        <v>-3.240166798151696E-2</v>
      </c>
    </row>
    <row r="28" spans="1:9" ht="16.5" x14ac:dyDescent="0.3">
      <c r="A28" s="37"/>
      <c r="B28" s="34" t="s">
        <v>9</v>
      </c>
      <c r="C28" s="15" t="s">
        <v>88</v>
      </c>
      <c r="D28" s="13" t="s">
        <v>161</v>
      </c>
      <c r="E28" s="46">
        <v>1222.6500000000001</v>
      </c>
      <c r="F28" s="46">
        <v>1216.9000000000001</v>
      </c>
      <c r="G28" s="21">
        <f t="shared" si="0"/>
        <v>-4.7028994397415444E-3</v>
      </c>
      <c r="H28" s="46">
        <v>1256.45</v>
      </c>
      <c r="I28" s="21">
        <f t="shared" si="1"/>
        <v>-3.1477575709339768E-2</v>
      </c>
    </row>
    <row r="29" spans="1:9" ht="17.25" thickBot="1" x14ac:dyDescent="0.35">
      <c r="A29" s="38"/>
      <c r="B29" s="34" t="s">
        <v>10</v>
      </c>
      <c r="C29" s="15" t="s">
        <v>90</v>
      </c>
      <c r="D29" s="13" t="s">
        <v>161</v>
      </c>
      <c r="E29" s="46">
        <v>1352.0374999999999</v>
      </c>
      <c r="F29" s="46">
        <v>1443.1999999999998</v>
      </c>
      <c r="G29" s="21">
        <f t="shared" si="0"/>
        <v>6.7426014441167428E-2</v>
      </c>
      <c r="H29" s="46">
        <v>1396.9</v>
      </c>
      <c r="I29" s="21">
        <f t="shared" si="1"/>
        <v>3.3144820674350151E-2</v>
      </c>
    </row>
    <row r="30" spans="1:9" ht="16.5" x14ac:dyDescent="0.3">
      <c r="A30" s="37"/>
      <c r="B30" s="34" t="s">
        <v>19</v>
      </c>
      <c r="C30" s="15" t="s">
        <v>99</v>
      </c>
      <c r="D30" s="13" t="s">
        <v>161</v>
      </c>
      <c r="E30" s="46">
        <v>938.12500000000011</v>
      </c>
      <c r="F30" s="46">
        <v>1071.8499999999999</v>
      </c>
      <c r="G30" s="21">
        <f t="shared" si="0"/>
        <v>0.14254497001998645</v>
      </c>
      <c r="H30" s="46">
        <v>1036.3499999999999</v>
      </c>
      <c r="I30" s="21">
        <f t="shared" si="1"/>
        <v>3.4254836686447632E-2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2749.6374999999998</v>
      </c>
      <c r="F31" s="49">
        <v>2653.9888888888891</v>
      </c>
      <c r="G31" s="23">
        <f t="shared" si="0"/>
        <v>-3.4785898545212149E-2</v>
      </c>
      <c r="H31" s="49">
        <v>2376.5</v>
      </c>
      <c r="I31" s="23">
        <f t="shared" si="1"/>
        <v>0.11676368141758428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17773.049958333329</v>
      </c>
      <c r="F32" s="107">
        <f>SUM(F16:F31)</f>
        <v>16546.463888888888</v>
      </c>
      <c r="G32" s="108">
        <f t="shared" ref="G32" si="2">(F32-E32)/E32</f>
        <v>-6.9013819930738837E-2</v>
      </c>
      <c r="H32" s="107">
        <f>SUM(H16:H31)</f>
        <v>17137.674999999996</v>
      </c>
      <c r="I32" s="111">
        <f t="shared" ref="I32" si="3">(F32-H32)/H32</f>
        <v>-3.4497743195101328E-2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1435.6770833333335</v>
      </c>
      <c r="F34" s="54">
        <v>1391.625</v>
      </c>
      <c r="G34" s="21">
        <f>(F34-E34)/E34</f>
        <v>-3.0683838200616827E-2</v>
      </c>
      <c r="H34" s="54">
        <v>1503.5</v>
      </c>
      <c r="I34" s="21">
        <f>(F34-H34)/H34</f>
        <v>-7.4409710675091459E-2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2517.5124999999998</v>
      </c>
      <c r="F35" s="46">
        <v>2108.15</v>
      </c>
      <c r="G35" s="21">
        <f>(F35-E35)/E35</f>
        <v>-0.16260594535280351</v>
      </c>
      <c r="H35" s="46">
        <v>2266.0250000000001</v>
      </c>
      <c r="I35" s="21">
        <f>(F35-H35)/H35</f>
        <v>-6.9670458181176287E-2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1533.8125</v>
      </c>
      <c r="F36" s="46">
        <v>1223.95</v>
      </c>
      <c r="G36" s="21">
        <f>(F36-E36)/E36</f>
        <v>-0.20202110753433028</v>
      </c>
      <c r="H36" s="46">
        <v>1259.8499999999999</v>
      </c>
      <c r="I36" s="21">
        <f>(F36-H36)/H36</f>
        <v>-2.8495455808231034E-2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2626.6062499999998</v>
      </c>
      <c r="F37" s="46">
        <v>2260.375</v>
      </c>
      <c r="G37" s="21">
        <f>(F37-E37)/E37</f>
        <v>-0.13943134796089054</v>
      </c>
      <c r="H37" s="46">
        <v>2324.375</v>
      </c>
      <c r="I37" s="21">
        <f>(F37-H37)/H37</f>
        <v>-2.7534283409518689E-2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1962.46675</v>
      </c>
      <c r="F38" s="49">
        <v>1840.4428571428571</v>
      </c>
      <c r="G38" s="23">
        <f>(F38-E38)/E38</f>
        <v>-6.2178833275592045E-2</v>
      </c>
      <c r="H38" s="49">
        <v>1868.125</v>
      </c>
      <c r="I38" s="23">
        <f>(F38-H38)/H38</f>
        <v>-1.4818142713760019E-2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10076.075083333333</v>
      </c>
      <c r="F39" s="109">
        <f>SUM(F34:F38)</f>
        <v>8824.5428571428565</v>
      </c>
      <c r="G39" s="110">
        <f t="shared" ref="G39" si="4">(F39-E39)/E39</f>
        <v>-0.12420830688931796</v>
      </c>
      <c r="H39" s="109">
        <f>SUM(H34:H38)</f>
        <v>9221.875</v>
      </c>
      <c r="I39" s="111">
        <f t="shared" ref="I39" si="5">(F39-H39)/H39</f>
        <v>-4.3085830469090446E-2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6020.7</v>
      </c>
      <c r="F41" s="46">
        <v>5845.75</v>
      </c>
      <c r="G41" s="21">
        <f t="shared" ref="G41:G46" si="6">(F41-E41)/E41</f>
        <v>-2.9058082947165581E-2</v>
      </c>
      <c r="H41" s="46">
        <v>6116.6</v>
      </c>
      <c r="I41" s="21">
        <f t="shared" ref="I41:I46" si="7">(F41-H41)/H41</f>
        <v>-4.4281136579145335E-2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15242.338888888889</v>
      </c>
      <c r="F42" s="46">
        <v>15268.744444444445</v>
      </c>
      <c r="G42" s="21">
        <f t="shared" si="6"/>
        <v>1.7323821329549233E-3</v>
      </c>
      <c r="H42" s="46">
        <v>15465.966666666667</v>
      </c>
      <c r="I42" s="21">
        <f t="shared" si="7"/>
        <v>-1.2752013920170264E-2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9968.4523809523816</v>
      </c>
      <c r="F43" s="57">
        <v>9976</v>
      </c>
      <c r="G43" s="21">
        <f t="shared" si="6"/>
        <v>7.571505344240064E-4</v>
      </c>
      <c r="H43" s="57">
        <v>9976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12217.5</v>
      </c>
      <c r="F44" s="47">
        <v>13175.833333333334</v>
      </c>
      <c r="G44" s="21">
        <f t="shared" si="6"/>
        <v>7.8439397039765407E-2</v>
      </c>
      <c r="H44" s="47">
        <v>13175.833333333334</v>
      </c>
      <c r="I44" s="21">
        <f t="shared" si="7"/>
        <v>0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26767.736111111109</v>
      </c>
      <c r="F45" s="47">
        <v>25903.822222222225</v>
      </c>
      <c r="G45" s="21">
        <f t="shared" si="6"/>
        <v>-3.2274447316083622E-2</v>
      </c>
      <c r="H45" s="47">
        <v>25703.822222222225</v>
      </c>
      <c r="I45" s="21">
        <f t="shared" si="7"/>
        <v>7.7809439495379841E-3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11619</v>
      </c>
      <c r="F46" s="50">
        <v>11185.375</v>
      </c>
      <c r="G46" s="31">
        <f t="shared" si="6"/>
        <v>-3.7320337378431878E-2</v>
      </c>
      <c r="H46" s="50">
        <v>11022.875</v>
      </c>
      <c r="I46" s="31">
        <f t="shared" si="7"/>
        <v>1.4742070467096833E-2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81835.727380952376</v>
      </c>
      <c r="F47" s="86">
        <f>SUM(F41:F46)</f>
        <v>81355.524999999994</v>
      </c>
      <c r="G47" s="110">
        <f t="shared" ref="G47" si="8">(F47-E47)/E47</f>
        <v>-5.8678818692109638E-3</v>
      </c>
      <c r="H47" s="109">
        <f>SUM(H41:H46)</f>
        <v>81461.097222222219</v>
      </c>
      <c r="I47" s="111">
        <f t="shared" ref="I47" si="9">(F47-H47)/H47</f>
        <v>-1.295983307642279E-3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6155.3472222222226</v>
      </c>
      <c r="F49" s="43">
        <v>6035.333333333333</v>
      </c>
      <c r="G49" s="21">
        <f t="shared" ref="G49:G54" si="10">(F49-E49)/E49</f>
        <v>-1.9497501043582364E-2</v>
      </c>
      <c r="H49" s="43">
        <v>6035.333333333333</v>
      </c>
      <c r="I49" s="21">
        <f t="shared" ref="I49:I54" si="11">(F49-H49)/H49</f>
        <v>0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18689.265555555558</v>
      </c>
      <c r="F50" s="47">
        <v>19284.017749999999</v>
      </c>
      <c r="G50" s="21">
        <f t="shared" si="10"/>
        <v>3.182319779642951E-2</v>
      </c>
      <c r="H50" s="47">
        <v>19284.017749999999</v>
      </c>
      <c r="I50" s="21">
        <f t="shared" si="11"/>
        <v>0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27101</v>
      </c>
      <c r="F51" s="47">
        <v>27836</v>
      </c>
      <c r="G51" s="21">
        <f t="shared" si="10"/>
        <v>2.712077045127486E-2</v>
      </c>
      <c r="H51" s="47">
        <v>27836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19040</v>
      </c>
      <c r="G52" s="21">
        <f t="shared" si="10"/>
        <v>-1.2127894156560088E-2</v>
      </c>
      <c r="H52" s="47">
        <v>19026.428571428572</v>
      </c>
      <c r="I52" s="21">
        <f t="shared" si="11"/>
        <v>7.1329353906215206E-4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2201.7857142857142</v>
      </c>
      <c r="F53" s="47">
        <v>2260.8333333333335</v>
      </c>
      <c r="G53" s="21">
        <f t="shared" si="10"/>
        <v>2.6818058934847355E-2</v>
      </c>
      <c r="H53" s="47">
        <v>2258.3333333333335</v>
      </c>
      <c r="I53" s="21">
        <f t="shared" si="11"/>
        <v>1.1070110701107011E-3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4960.1388888888887</v>
      </c>
      <c r="F54" s="50">
        <v>5065</v>
      </c>
      <c r="G54" s="31">
        <f t="shared" si="10"/>
        <v>2.1140761067398466E-2</v>
      </c>
      <c r="H54" s="50">
        <v>4971.1111111111113</v>
      </c>
      <c r="I54" s="31">
        <f t="shared" si="11"/>
        <v>1.888690210102812E-2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78381.287380952373</v>
      </c>
      <c r="F55" s="86">
        <f>SUM(F49:F54)</f>
        <v>79521.184416666656</v>
      </c>
      <c r="G55" s="110">
        <f t="shared" ref="G55" si="12">(F55-E55)/E55</f>
        <v>1.4542974143485319E-2</v>
      </c>
      <c r="H55" s="86">
        <f>SUM(H49:H54)</f>
        <v>79411.224099206331</v>
      </c>
      <c r="I55" s="111">
        <f t="shared" ref="I55" si="13">(F55-H55)/H55</f>
        <v>1.3846949056339293E-3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3823.5714285714284</v>
      </c>
      <c r="F58" s="70">
        <v>3608.2857142857142</v>
      </c>
      <c r="G58" s="21">
        <f t="shared" si="14"/>
        <v>-5.6304875770595911E-2</v>
      </c>
      <c r="H58" s="70">
        <v>3608.2857142857142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2032.5</v>
      </c>
      <c r="F59" s="70">
        <v>2883.75</v>
      </c>
      <c r="G59" s="21">
        <f t="shared" si="14"/>
        <v>0.41881918819188191</v>
      </c>
      <c r="H59" s="70">
        <v>2883.75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4700</v>
      </c>
      <c r="G60" s="21">
        <f t="shared" si="14"/>
        <v>-0.14545454545454545</v>
      </c>
      <c r="H60" s="70">
        <v>4700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2149.6875</v>
      </c>
      <c r="F61" s="105">
        <v>2028</v>
      </c>
      <c r="G61" s="21">
        <f t="shared" si="14"/>
        <v>-5.6607064980375058E-2</v>
      </c>
      <c r="H61" s="105">
        <v>2028</v>
      </c>
      <c r="I61" s="21">
        <f t="shared" si="15"/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4450.5555555555547</v>
      </c>
      <c r="F62" s="50">
        <v>4052.8</v>
      </c>
      <c r="G62" s="29">
        <f t="shared" si="14"/>
        <v>-8.9372113344151585E-2</v>
      </c>
      <c r="H62" s="50">
        <v>4052.8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4973.875</v>
      </c>
      <c r="F63" s="68">
        <v>4822.5</v>
      </c>
      <c r="G63" s="21">
        <f t="shared" si="14"/>
        <v>-3.0434017742705637E-2</v>
      </c>
      <c r="H63" s="68">
        <v>4822.5</v>
      </c>
      <c r="I63" s="21">
        <f t="shared" si="15"/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5157.5</v>
      </c>
      <c r="F64" s="70">
        <v>4450.5</v>
      </c>
      <c r="G64" s="21">
        <f t="shared" si="14"/>
        <v>-0.13708191953465826</v>
      </c>
      <c r="H64" s="70">
        <v>4448</v>
      </c>
      <c r="I64" s="21">
        <f t="shared" si="15"/>
        <v>5.6205035971223019E-4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20887.5</v>
      </c>
      <c r="F65" s="73">
        <v>21676.25</v>
      </c>
      <c r="G65" s="29">
        <f t="shared" si="14"/>
        <v>3.7761819269898265E-2</v>
      </c>
      <c r="H65" s="73">
        <v>21557.142857142859</v>
      </c>
      <c r="I65" s="29">
        <f t="shared" si="15"/>
        <v>5.5251822398938964E-3</v>
      </c>
    </row>
    <row r="66" spans="1:9" ht="15.75" customHeight="1" thickBot="1" x14ac:dyDescent="0.25">
      <c r="A66" s="160" t="s">
        <v>192</v>
      </c>
      <c r="B66" s="171"/>
      <c r="C66" s="171"/>
      <c r="D66" s="172"/>
      <c r="E66" s="106">
        <f>SUM(E57:E65)</f>
        <v>52725.189484126982</v>
      </c>
      <c r="F66" s="106">
        <f>SUM(F57:F65)</f>
        <v>51972.085714285713</v>
      </c>
      <c r="G66" s="108">
        <f t="shared" ref="G66" si="16">(F66-E66)/E66</f>
        <v>-1.4283566872111337E-2</v>
      </c>
      <c r="H66" s="106">
        <f>SUM(H57:H65)</f>
        <v>51850.478571428568</v>
      </c>
      <c r="I66" s="111">
        <f t="shared" ref="I66" si="17">(F66-H66)/H66</f>
        <v>2.3453427279291252E-3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6477.6388888888887</v>
      </c>
      <c r="F68" s="54">
        <v>6409</v>
      </c>
      <c r="G68" s="21">
        <f t="shared" ref="G68:G73" si="18">(F68-E68)/E68</f>
        <v>-1.0596282081519727E-2</v>
      </c>
      <c r="H68" s="54">
        <v>6409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46526.857142857145</v>
      </c>
      <c r="G69" s="21">
        <f t="shared" si="18"/>
        <v>-1.1047930795096462E-2</v>
      </c>
      <c r="H69" s="46">
        <v>46526.857142857145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12748.75</v>
      </c>
      <c r="F70" s="46">
        <v>10700</v>
      </c>
      <c r="G70" s="21">
        <f t="shared" si="18"/>
        <v>-0.16070202961074614</v>
      </c>
      <c r="H70" s="46">
        <v>10700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7630.5</v>
      </c>
      <c r="F71" s="46">
        <v>7579</v>
      </c>
      <c r="G71" s="21">
        <f t="shared" si="18"/>
        <v>-6.7492300635607107E-3</v>
      </c>
      <c r="H71" s="46">
        <v>7579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3580.5297619047624</v>
      </c>
      <c r="F72" s="46">
        <v>2985</v>
      </c>
      <c r="G72" s="21">
        <f t="shared" si="18"/>
        <v>-0.16632448310887765</v>
      </c>
      <c r="H72" s="46">
        <v>2985</v>
      </c>
      <c r="I72" s="21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3863.25</v>
      </c>
      <c r="F73" s="58">
        <v>3784</v>
      </c>
      <c r="G73" s="31">
        <f t="shared" si="18"/>
        <v>-2.0513816087491102E-2</v>
      </c>
      <c r="H73" s="58">
        <v>3714</v>
      </c>
      <c r="I73" s="31">
        <f t="shared" si="19"/>
        <v>1.8847603661820141E-2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81347.293650793654</v>
      </c>
      <c r="F74" s="86">
        <f>SUM(F68:F73)</f>
        <v>77983.857142857145</v>
      </c>
      <c r="G74" s="110">
        <f t="shared" ref="G74" si="20">(F74-E74)/E74</f>
        <v>-4.1346630686633717E-2</v>
      </c>
      <c r="H74" s="86">
        <f>SUM(H68:H73)</f>
        <v>77913.857142857145</v>
      </c>
      <c r="I74" s="111">
        <f t="shared" ref="I74" si="21">(F74-H74)/H74</f>
        <v>8.9842811749972951E-4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2119.2633928571431</v>
      </c>
      <c r="F76" s="43">
        <v>2250.8333333333335</v>
      </c>
      <c r="G76" s="21">
        <f>(F76-E76)/E76</f>
        <v>6.2082863753339664E-2</v>
      </c>
      <c r="H76" s="43">
        <v>2350.7142857142858</v>
      </c>
      <c r="I76" s="21">
        <f>(F76-H76)/H76</f>
        <v>-4.2489618150511457E-2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3719.5722222222221</v>
      </c>
      <c r="F77" s="47">
        <v>3868.5</v>
      </c>
      <c r="G77" s="21">
        <f>(F77-E77)/E77</f>
        <v>4.0038953105419869E-2</v>
      </c>
      <c r="H77" s="47">
        <v>3868.5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2747.2222222222222</v>
      </c>
      <c r="F78" s="47">
        <v>2742.25</v>
      </c>
      <c r="G78" s="21">
        <f>(F78-E78)/E78</f>
        <v>-1.8099089989888593E-3</v>
      </c>
      <c r="H78" s="47">
        <v>2742.25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1320</v>
      </c>
      <c r="F79" s="47">
        <v>1313.125</v>
      </c>
      <c r="G79" s="21">
        <f>(F79-E79)/E79</f>
        <v>-5.208333333333333E-3</v>
      </c>
      <c r="H79" s="47">
        <v>1313.125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1676.7166666666667</v>
      </c>
      <c r="F80" s="50">
        <v>1616.6666666666667</v>
      </c>
      <c r="G80" s="21">
        <f>(F80-E80)/E80</f>
        <v>-3.5814041330775398E-2</v>
      </c>
      <c r="H80" s="50">
        <v>1616.6666666666667</v>
      </c>
      <c r="I80" s="21">
        <f>(F80-H80)/H80</f>
        <v>0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11582.774503968254</v>
      </c>
      <c r="F81" s="86">
        <f>SUM(F76:F80)</f>
        <v>11791.375</v>
      </c>
      <c r="G81" s="110">
        <f t="shared" ref="G81" si="22">(F81-E81)/E81</f>
        <v>1.800954477360148E-2</v>
      </c>
      <c r="H81" s="86">
        <f>SUM(H76:H80)</f>
        <v>11891.255952380952</v>
      </c>
      <c r="I81" s="111">
        <f t="shared" ref="I81" si="23">(F81-H81)/H81</f>
        <v>-8.3995292659522162E-3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1458.3333333333333</v>
      </c>
      <c r="G83" s="22">
        <f t="shared" ref="G83:G89" si="24">(F83-E83)/E83</f>
        <v>-5.5203766845266945E-3</v>
      </c>
      <c r="H83" s="43">
        <v>1458.3333333333333</v>
      </c>
      <c r="I83" s="22">
        <f t="shared" ref="I83:I89" si="25">(F83-H83)/H83</f>
        <v>0</v>
      </c>
    </row>
    <row r="84" spans="1:11" ht="16.5" x14ac:dyDescent="0.3">
      <c r="A84" s="37"/>
      <c r="B84" s="34" t="s">
        <v>77</v>
      </c>
      <c r="C84" s="15" t="s">
        <v>146</v>
      </c>
      <c r="D84" s="11" t="s">
        <v>162</v>
      </c>
      <c r="E84" s="47">
        <v>1504.9</v>
      </c>
      <c r="F84" s="47">
        <v>1502.8</v>
      </c>
      <c r="G84" s="21">
        <f t="shared" si="24"/>
        <v>-1.3954415575786671E-3</v>
      </c>
      <c r="H84" s="47">
        <v>1502.8</v>
      </c>
      <c r="I84" s="21">
        <f t="shared" si="25"/>
        <v>0</v>
      </c>
    </row>
    <row r="85" spans="1:11" ht="16.5" x14ac:dyDescent="0.3">
      <c r="A85" s="37"/>
      <c r="B85" s="34" t="s">
        <v>78</v>
      </c>
      <c r="C85" s="15" t="s">
        <v>149</v>
      </c>
      <c r="D85" s="13" t="s">
        <v>147</v>
      </c>
      <c r="E85" s="47">
        <v>1933.8</v>
      </c>
      <c r="F85" s="47">
        <v>1941.3</v>
      </c>
      <c r="G85" s="21">
        <f t="shared" si="24"/>
        <v>3.8783741855414212E-3</v>
      </c>
      <c r="H85" s="47">
        <v>1941.3</v>
      </c>
      <c r="I85" s="21">
        <f t="shared" si="25"/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8303.3333333333339</v>
      </c>
      <c r="F86" s="47">
        <v>8899.3333333333339</v>
      </c>
      <c r="G86" s="21">
        <f t="shared" si="24"/>
        <v>7.1778402248093134E-2</v>
      </c>
      <c r="H86" s="47">
        <v>8899.3333333333339</v>
      </c>
      <c r="I86" s="21">
        <f t="shared" si="25"/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3996</v>
      </c>
      <c r="F87" s="61">
        <v>3941.3</v>
      </c>
      <c r="G87" s="21">
        <f t="shared" si="24"/>
        <v>-1.3688688688688644E-2</v>
      </c>
      <c r="H87" s="61">
        <v>3941.3</v>
      </c>
      <c r="I87" s="21">
        <f t="shared" si="25"/>
        <v>0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1351.8</v>
      </c>
      <c r="F88" s="146">
        <v>1182.2222222222222</v>
      </c>
      <c r="G88" s="21">
        <f t="shared" si="24"/>
        <v>-0.12544590751426082</v>
      </c>
      <c r="H88" s="146">
        <v>1181.6666666666667</v>
      </c>
      <c r="I88" s="21">
        <f t="shared" si="25"/>
        <v>4.7014574518089918E-4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831.44444444444446</v>
      </c>
      <c r="F89" s="50">
        <v>918.66666666666663</v>
      </c>
      <c r="G89" s="23">
        <f t="shared" si="24"/>
        <v>0.1049044500868635</v>
      </c>
      <c r="H89" s="50">
        <v>918.11111111111109</v>
      </c>
      <c r="I89" s="23">
        <f t="shared" si="25"/>
        <v>6.0510710395738677E-4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19387.70634920635</v>
      </c>
      <c r="F90" s="86">
        <f>SUM(F83:F89)</f>
        <v>19843.955555555556</v>
      </c>
      <c r="G90" s="120">
        <f t="shared" ref="G90:G91" si="26">(F90-E90)/E90</f>
        <v>2.3532912977500469E-2</v>
      </c>
      <c r="H90" s="86">
        <f>SUM(H83:H89)</f>
        <v>19842.844444444443</v>
      </c>
      <c r="I90" s="111">
        <f t="shared" ref="I90:I91" si="27">(F90-H90)/H90</f>
        <v>5.5995556192762408E-5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SUM(E90+E81+E74+E66+E55+E47+E39+E32)</f>
        <v>353109.10379166668</v>
      </c>
      <c r="F91" s="106">
        <f>SUM(F32,F39,F47,F55,F66,F74,F81,F90)</f>
        <v>347838.98957539687</v>
      </c>
      <c r="G91" s="108">
        <f t="shared" si="26"/>
        <v>-1.4924889105603916E-2</v>
      </c>
      <c r="H91" s="106">
        <f>SUM(H32,H39,H47,H55,H66,H74,H81,H90)</f>
        <v>348730.30743253964</v>
      </c>
      <c r="I91" s="121">
        <f t="shared" si="27"/>
        <v>-2.5558944495100767E-3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4" zoomScaleNormal="100" workbookViewId="0">
      <selection activeCell="B16" sqref="B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37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229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24.75" customHeight="1" thickBot="1" x14ac:dyDescent="0.25">
      <c r="A14" s="155"/>
      <c r="B14" s="155"/>
      <c r="C14" s="157"/>
      <c r="D14" s="170"/>
      <c r="E14" s="170"/>
      <c r="F14" s="170"/>
      <c r="G14" s="151"/>
      <c r="H14" s="170"/>
      <c r="I14" s="170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1500</v>
      </c>
      <c r="E16" s="135">
        <v>1250</v>
      </c>
      <c r="F16" s="135">
        <v>1000</v>
      </c>
      <c r="G16" s="135">
        <v>1000</v>
      </c>
      <c r="H16" s="136">
        <v>1000</v>
      </c>
      <c r="I16" s="83">
        <v>1150</v>
      </c>
    </row>
    <row r="17" spans="1:9" ht="16.5" x14ac:dyDescent="0.3">
      <c r="A17" s="92"/>
      <c r="B17" s="141" t="s">
        <v>5</v>
      </c>
      <c r="C17" s="15" t="s">
        <v>164</v>
      </c>
      <c r="D17" s="93">
        <v>750</v>
      </c>
      <c r="E17" s="93">
        <v>1000</v>
      </c>
      <c r="F17" s="93">
        <v>1125</v>
      </c>
      <c r="G17" s="93">
        <v>1375</v>
      </c>
      <c r="H17" s="32">
        <v>1083</v>
      </c>
      <c r="I17" s="83">
        <v>1066.5999999999999</v>
      </c>
    </row>
    <row r="18" spans="1:9" ht="16.5" x14ac:dyDescent="0.3">
      <c r="A18" s="92"/>
      <c r="B18" s="141" t="s">
        <v>6</v>
      </c>
      <c r="C18" s="15" t="s">
        <v>165</v>
      </c>
      <c r="D18" s="93">
        <v>1000</v>
      </c>
      <c r="E18" s="93">
        <v>1000</v>
      </c>
      <c r="F18" s="93">
        <v>1000</v>
      </c>
      <c r="G18" s="93">
        <v>1125</v>
      </c>
      <c r="H18" s="32">
        <v>1333</v>
      </c>
      <c r="I18" s="83">
        <v>1091.5999999999999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500</v>
      </c>
      <c r="F19" s="93">
        <v>625</v>
      </c>
      <c r="G19" s="93">
        <v>825</v>
      </c>
      <c r="H19" s="32">
        <v>1166</v>
      </c>
      <c r="I19" s="83">
        <v>773.2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2000</v>
      </c>
      <c r="F20" s="93">
        <v>2125</v>
      </c>
      <c r="G20" s="93">
        <v>3250</v>
      </c>
      <c r="H20" s="32">
        <v>3166</v>
      </c>
      <c r="I20" s="83">
        <v>2508.1999999999998</v>
      </c>
    </row>
    <row r="21" spans="1:9" ht="16.5" x14ac:dyDescent="0.3">
      <c r="A21" s="92"/>
      <c r="B21" s="141" t="s">
        <v>9</v>
      </c>
      <c r="C21" s="15" t="s">
        <v>168</v>
      </c>
      <c r="D21" s="93">
        <v>1500</v>
      </c>
      <c r="E21" s="93">
        <v>1500</v>
      </c>
      <c r="F21" s="93">
        <v>1000</v>
      </c>
      <c r="G21" s="93">
        <v>1375</v>
      </c>
      <c r="H21" s="32">
        <v>1000</v>
      </c>
      <c r="I21" s="83">
        <v>1275</v>
      </c>
    </row>
    <row r="22" spans="1:9" ht="16.5" x14ac:dyDescent="0.3">
      <c r="A22" s="92"/>
      <c r="B22" s="141" t="s">
        <v>10</v>
      </c>
      <c r="C22" s="15" t="s">
        <v>169</v>
      </c>
      <c r="D22" s="93">
        <v>1000</v>
      </c>
      <c r="E22" s="93">
        <v>1250</v>
      </c>
      <c r="F22" s="93">
        <v>1250</v>
      </c>
      <c r="G22" s="93">
        <v>1750</v>
      </c>
      <c r="H22" s="32">
        <v>1333</v>
      </c>
      <c r="I22" s="83">
        <v>1316.6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350</v>
      </c>
      <c r="F23" s="93">
        <v>300</v>
      </c>
      <c r="G23" s="93">
        <v>500</v>
      </c>
      <c r="H23" s="32">
        <v>300</v>
      </c>
      <c r="I23" s="83">
        <v>390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425</v>
      </c>
      <c r="G24" s="93">
        <v>500</v>
      </c>
      <c r="H24" s="32">
        <v>500</v>
      </c>
      <c r="I24" s="83">
        <v>443.75</v>
      </c>
    </row>
    <row r="25" spans="1:9" ht="16.5" x14ac:dyDescent="0.3">
      <c r="A25" s="92"/>
      <c r="B25" s="141" t="s">
        <v>13</v>
      </c>
      <c r="C25" s="15" t="s">
        <v>172</v>
      </c>
      <c r="D25" s="93">
        <v>250</v>
      </c>
      <c r="E25" s="93">
        <v>350</v>
      </c>
      <c r="F25" s="93">
        <v>425</v>
      </c>
      <c r="G25" s="93">
        <v>500</v>
      </c>
      <c r="H25" s="32">
        <v>500</v>
      </c>
      <c r="I25" s="83">
        <v>405</v>
      </c>
    </row>
    <row r="26" spans="1:9" ht="16.5" x14ac:dyDescent="0.3">
      <c r="A26" s="92"/>
      <c r="B26" s="141" t="s">
        <v>14</v>
      </c>
      <c r="C26" s="15" t="s">
        <v>173</v>
      </c>
      <c r="D26" s="93">
        <v>250</v>
      </c>
      <c r="E26" s="93">
        <v>500</v>
      </c>
      <c r="F26" s="93">
        <v>425</v>
      </c>
      <c r="G26" s="93">
        <v>500</v>
      </c>
      <c r="H26" s="32">
        <v>500</v>
      </c>
      <c r="I26" s="83">
        <v>435</v>
      </c>
    </row>
    <row r="27" spans="1:9" ht="16.5" x14ac:dyDescent="0.3">
      <c r="A27" s="92"/>
      <c r="B27" s="141" t="s">
        <v>15</v>
      </c>
      <c r="C27" s="15" t="s">
        <v>174</v>
      </c>
      <c r="D27" s="93"/>
      <c r="E27" s="93">
        <v>1000</v>
      </c>
      <c r="F27" s="93">
        <v>875</v>
      </c>
      <c r="G27" s="93">
        <v>1250</v>
      </c>
      <c r="H27" s="32">
        <v>916</v>
      </c>
      <c r="I27" s="83">
        <v>1010.25</v>
      </c>
    </row>
    <row r="28" spans="1:9" ht="16.5" x14ac:dyDescent="0.3">
      <c r="A28" s="92"/>
      <c r="B28" s="141" t="s">
        <v>16</v>
      </c>
      <c r="C28" s="15" t="s">
        <v>175</v>
      </c>
      <c r="D28" s="93">
        <v>250</v>
      </c>
      <c r="E28" s="93">
        <v>500</v>
      </c>
      <c r="F28" s="93">
        <v>425</v>
      </c>
      <c r="G28" s="93">
        <v>500</v>
      </c>
      <c r="H28" s="32">
        <v>500</v>
      </c>
      <c r="I28" s="83">
        <v>435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1000</v>
      </c>
      <c r="F29" s="93">
        <v>1125</v>
      </c>
      <c r="G29" s="93">
        <v>1000</v>
      </c>
      <c r="H29" s="32">
        <v>1000</v>
      </c>
      <c r="I29" s="83">
        <v>1031.25</v>
      </c>
    </row>
    <row r="30" spans="1:9" ht="16.5" x14ac:dyDescent="0.3">
      <c r="A30" s="92"/>
      <c r="B30" s="141" t="s">
        <v>18</v>
      </c>
      <c r="C30" s="15" t="s">
        <v>177</v>
      </c>
      <c r="D30" s="93">
        <v>750</v>
      </c>
      <c r="E30" s="93">
        <v>1500</v>
      </c>
      <c r="F30" s="93">
        <v>1000</v>
      </c>
      <c r="G30" s="93">
        <v>1000</v>
      </c>
      <c r="H30" s="32">
        <v>750</v>
      </c>
      <c r="I30" s="83">
        <v>1000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1500</v>
      </c>
      <c r="E31" s="49">
        <v>1250</v>
      </c>
      <c r="F31" s="49">
        <v>750</v>
      </c>
      <c r="G31" s="49">
        <v>1000</v>
      </c>
      <c r="H31" s="134">
        <v>1000</v>
      </c>
      <c r="I31" s="85">
        <v>1100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/>
      <c r="E33" s="135">
        <v>2500</v>
      </c>
      <c r="F33" s="135">
        <v>1500</v>
      </c>
      <c r="G33" s="135">
        <v>3000</v>
      </c>
      <c r="H33" s="136">
        <v>1833</v>
      </c>
      <c r="I33" s="83">
        <v>2208.25</v>
      </c>
    </row>
    <row r="34" spans="1:9" ht="16.5" x14ac:dyDescent="0.3">
      <c r="A34" s="92"/>
      <c r="B34" s="141" t="s">
        <v>27</v>
      </c>
      <c r="C34" s="15" t="s">
        <v>180</v>
      </c>
      <c r="D34" s="93"/>
      <c r="E34" s="93">
        <v>2500</v>
      </c>
      <c r="F34" s="93">
        <v>1500</v>
      </c>
      <c r="G34" s="93">
        <v>3000</v>
      </c>
      <c r="H34" s="32">
        <v>1666</v>
      </c>
      <c r="I34" s="83">
        <v>2166.5</v>
      </c>
    </row>
    <row r="35" spans="1:9" ht="16.5" x14ac:dyDescent="0.3">
      <c r="A35" s="92"/>
      <c r="B35" s="140" t="s">
        <v>28</v>
      </c>
      <c r="C35" s="15" t="s">
        <v>181</v>
      </c>
      <c r="D35" s="93">
        <v>2000</v>
      </c>
      <c r="E35" s="93">
        <v>1500</v>
      </c>
      <c r="F35" s="93">
        <v>1250</v>
      </c>
      <c r="G35" s="93">
        <v>1750</v>
      </c>
      <c r="H35" s="32">
        <v>1583</v>
      </c>
      <c r="I35" s="83">
        <v>1616.6</v>
      </c>
    </row>
    <row r="36" spans="1:9" ht="16.5" x14ac:dyDescent="0.3">
      <c r="A36" s="92"/>
      <c r="B36" s="141" t="s">
        <v>29</v>
      </c>
      <c r="C36" s="15" t="s">
        <v>182</v>
      </c>
      <c r="D36" s="93">
        <v>1000</v>
      </c>
      <c r="E36" s="93">
        <v>1000</v>
      </c>
      <c r="F36" s="93">
        <v>1500</v>
      </c>
      <c r="G36" s="93"/>
      <c r="H36" s="32">
        <v>1333</v>
      </c>
      <c r="I36" s="83">
        <v>1208.25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1500</v>
      </c>
      <c r="E37" s="137">
        <v>1000</v>
      </c>
      <c r="F37" s="137">
        <v>1000</v>
      </c>
      <c r="G37" s="137">
        <v>2000</v>
      </c>
      <c r="H37" s="138">
        <v>666</v>
      </c>
      <c r="I37" s="83">
        <v>1233.2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27000</v>
      </c>
      <c r="G39" s="42">
        <v>20000</v>
      </c>
      <c r="H39" s="136">
        <v>24666</v>
      </c>
      <c r="I39" s="84">
        <v>24733.200000000001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15500</v>
      </c>
      <c r="E40" s="49">
        <v>17000</v>
      </c>
      <c r="F40" s="49">
        <v>15000</v>
      </c>
      <c r="G40" s="49">
        <v>15000</v>
      </c>
      <c r="H40" s="134">
        <v>16333</v>
      </c>
      <c r="I40" s="85">
        <v>15766.6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17-06-2019</vt:lpstr>
      <vt:lpstr>By Order</vt:lpstr>
      <vt:lpstr>All Stores</vt:lpstr>
      <vt:lpstr>'17-06-2019'!Print_Titles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2019-06-21T09:15:55Z</cp:lastPrinted>
  <dcterms:created xsi:type="dcterms:W3CDTF">2010-10-20T06:23:14Z</dcterms:created>
  <dcterms:modified xsi:type="dcterms:W3CDTF">2019-06-21T09:27:49Z</dcterms:modified>
</cp:coreProperties>
</file>