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24-06-2019" sheetId="9" r:id="rId4"/>
    <sheet name="By Order" sheetId="11" r:id="rId5"/>
    <sheet name="All Stores" sheetId="12" r:id="rId6"/>
  </sheets>
  <definedNames>
    <definedName name="_xlnm.Print_Titles" localSheetId="3">'24-06-2019'!$12:$14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3" i="11" l="1"/>
  <c r="G83" i="11"/>
  <c r="I87" i="11"/>
  <c r="G87" i="11"/>
  <c r="I84" i="11"/>
  <c r="G84" i="11"/>
  <c r="I89" i="11"/>
  <c r="G89" i="11"/>
  <c r="I88" i="11"/>
  <c r="G88" i="11"/>
  <c r="I86" i="11"/>
  <c r="G86" i="11"/>
  <c r="I85" i="11"/>
  <c r="G85" i="11"/>
  <c r="I80" i="11"/>
  <c r="G80" i="11"/>
  <c r="I79" i="11"/>
  <c r="G79" i="11"/>
  <c r="I78" i="11"/>
  <c r="G78" i="11"/>
  <c r="I77" i="11"/>
  <c r="G77" i="11"/>
  <c r="I76" i="11"/>
  <c r="G76" i="11"/>
  <c r="I73" i="11"/>
  <c r="G73" i="11"/>
  <c r="I68" i="11"/>
  <c r="G68" i="11"/>
  <c r="I71" i="11"/>
  <c r="G71" i="11"/>
  <c r="I70" i="11"/>
  <c r="G70" i="11"/>
  <c r="I69" i="11"/>
  <c r="G69" i="11"/>
  <c r="I72" i="11"/>
  <c r="G72" i="11"/>
  <c r="I57" i="11"/>
  <c r="G57" i="11"/>
  <c r="I64" i="11"/>
  <c r="G64" i="11"/>
  <c r="I63" i="11"/>
  <c r="G63" i="11"/>
  <c r="I65" i="11"/>
  <c r="G65" i="11"/>
  <c r="I62" i="11"/>
  <c r="G62" i="11"/>
  <c r="I61" i="11"/>
  <c r="G61" i="11"/>
  <c r="I60" i="11"/>
  <c r="G60" i="11"/>
  <c r="I59" i="11"/>
  <c r="G59" i="11"/>
  <c r="I58" i="11"/>
  <c r="G58" i="11"/>
  <c r="I53" i="11"/>
  <c r="G53" i="11"/>
  <c r="I52" i="11"/>
  <c r="G52" i="11"/>
  <c r="I49" i="11"/>
  <c r="G49" i="11"/>
  <c r="I51" i="11"/>
  <c r="G51" i="11"/>
  <c r="I50" i="11"/>
  <c r="G50" i="11"/>
  <c r="I54" i="11"/>
  <c r="G54" i="11"/>
  <c r="I41" i="11"/>
  <c r="G41" i="11"/>
  <c r="I44" i="11"/>
  <c r="G44" i="11"/>
  <c r="I46" i="11"/>
  <c r="G46" i="11"/>
  <c r="I45" i="11"/>
  <c r="G45" i="11"/>
  <c r="I43" i="11"/>
  <c r="G43" i="11"/>
  <c r="I42" i="11"/>
  <c r="G42" i="11"/>
  <c r="I38" i="11"/>
  <c r="G38" i="11"/>
  <c r="I36" i="11"/>
  <c r="G36" i="11"/>
  <c r="I34" i="11"/>
  <c r="G34" i="11"/>
  <c r="I37" i="11"/>
  <c r="G37" i="11"/>
  <c r="I35" i="11"/>
  <c r="G35" i="11"/>
  <c r="I18" i="11"/>
  <c r="G18" i="11"/>
  <c r="I25" i="11"/>
  <c r="G25" i="11"/>
  <c r="I19" i="11"/>
  <c r="G19" i="11"/>
  <c r="I29" i="11"/>
  <c r="G29" i="11"/>
  <c r="I17" i="11"/>
  <c r="G17" i="11"/>
  <c r="I22" i="11"/>
  <c r="G22" i="11"/>
  <c r="I24" i="11"/>
  <c r="G24" i="11"/>
  <c r="I30" i="11"/>
  <c r="G30" i="11"/>
  <c r="I31" i="11"/>
  <c r="G31" i="11"/>
  <c r="I28" i="11"/>
  <c r="G28" i="11"/>
  <c r="I23" i="11"/>
  <c r="G23" i="11"/>
  <c r="I21" i="11"/>
  <c r="G21" i="11"/>
  <c r="I16" i="11"/>
  <c r="G16" i="11"/>
  <c r="I20" i="11"/>
  <c r="G20" i="11"/>
  <c r="I27" i="11"/>
  <c r="G27" i="11"/>
  <c r="I26" i="11"/>
  <c r="G26" i="11"/>
  <c r="D40" i="8" l="1"/>
  <c r="E40" i="8" l="1"/>
  <c r="I19" i="5" l="1"/>
  <c r="I17" i="5" l="1"/>
  <c r="I15" i="5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66" i="11"/>
  <c r="I81" i="11"/>
  <c r="G32" i="11"/>
  <c r="I91" i="11" l="1"/>
  <c r="G91" i="11"/>
  <c r="I16" i="9" l="1"/>
  <c r="F15" i="8" l="1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<sst xmlns="http://schemas.openxmlformats.org/spreadsheetml/2006/main" count="848" uniqueCount="230">
  <si>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</si>
  <si>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</si>
  <si>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</si>
  <si>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</si>
  <si>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</si>
  <si>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</si>
  <si>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</si>
  <si>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</si>
  <si>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</si>
  <si>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</si>
  <si>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</si>
  <si>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</si>
  <si>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</si>
  <si>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</si>
  <si>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</si>
  <si>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</si>
  <si>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</si>
  <si>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</si>
  <si>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</si>
  <si>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</si>
  <si>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</si>
  <si>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</si>
  <si>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</si>
  <si>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</si>
  <si>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</si>
  <si>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</si>
  <si>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</si>
  <si>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</si>
  <si>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</si>
  <si>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</si>
  <si>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</si>
  <si>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</si>
  <si>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</si>
  <si>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</si>
  <si>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</si>
  <si>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</si>
  <si>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</si>
  <si>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</si>
  <si>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</si>
  <si>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</si>
  <si>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</si>
  <si>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</si>
  <si>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</si>
  <si>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</si>
  <si>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</si>
  <si>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</si>
  <si>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</si>
  <si>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</si>
  <si>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</si>
  <si>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</si>
  <si>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</si>
  <si>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</si>
  <si>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</si>
  <si>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</si>
  <si>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</si>
  <si>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</si>
  <si>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</si>
  <si>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</si>
  <si>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</si>
  <si>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</si>
  <si>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</si>
  <si>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</si>
  <si>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</si>
  <si>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</si>
  <si>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</si>
  <si>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</si>
  <si>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</si>
  <si>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</si>
  <si>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</si>
  <si>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</si>
  <si>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</si>
  <si>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</si>
  <si>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</si>
  <si>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</si>
  <si>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</si>
  <si>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</si>
  <si>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</si>
  <si>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</si>
  <si>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</si>
  <si>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</si>
  <si>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</si>
  <si>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</si>
  <si>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</si>
  <si>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</si>
  <si>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</si>
  <si>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</si>
  <si>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</si>
  <si>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</si>
  <si>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</si>
  <si>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</si>
  <si>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</si>
  <si>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</si>
  <si>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</si>
  <si>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</si>
  <si>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</si>
  <si>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</si>
  <si>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</si>
  <si>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</si>
  <si>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</si>
  <si>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</si>
  <si>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</si>
  <si>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</si>
  <si>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</si>
  <si>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</si>
  <si>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</si>
  <si>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</si>
  <si>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</si>
  <si>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</si>
  <si>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</si>
  <si>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</si>
  <si>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</si>
  <si>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</si>
  <si>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</si>
  <si>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</si>
  <si>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</si>
  <si>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</si>
  <si>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</si>
  <si>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</si>
  <si>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</si>
  <si>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</si>
  <si>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</si>
  <si>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</si>
  <si>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</si>
  <si>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</si>
  <si>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</si>
  <si>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</si>
  <si>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</si>
  <si>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</si>
  <si>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</si>
  <si>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</si>
  <si>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</si>
  <si>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</si>
  <si>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</si>
  <si>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</si>
  <si>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</si>
  <si>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</si>
  <si>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</si>
  <si>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</si>
  <si>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</si>
  <si>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</si>
  <si>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</si>
  <si>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</si>
  <si>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</si>
  <si>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</si>
  <si>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</si>
  <si>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</si>
  <si>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</si>
  <si>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</si>
  <si>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</si>
  <si>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</si>
  <si>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</si>
  <si>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</si>
  <si>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</si>
  <si>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</si>
  <si>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</si>
  <si>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</si>
  <si>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</si>
  <si>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</si>
  <si>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</si>
  <si>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</si>
  <si>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</si>
  <si>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</si>
  <si>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</si>
  <si>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</si>
  <si>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</si>
  <si>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</si>
  <si>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</si>
  <si>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</si>
  <si>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</si>
  <si>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</si>
  <si>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</si>
  <si>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</si>
  <si>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</si>
  <si>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</si>
  <si>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</si>
  <si>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</si>
  <si>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</si>
  <si>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</si>
  <si>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</si>
  <si>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</si>
  <si>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</si>
  <si>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</si>
  <si>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</si>
  <si>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</si>
  <si>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</si>
  <si>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</si>
  <si>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</si>
  <si>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</si>
  <si>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</si>
  <si>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</si>
  <si>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</si>
  <si>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</si>
  <si>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</si>
  <si>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</si>
  <si>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</si>
  <si>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</si>
  <si>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</si>
  <si>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</si>
  <si>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</si>
  <si>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</si>
  <si>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</si>
  <si>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</si>
  <si>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</si>
  <si>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</si>
  <si>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</si>
  <si>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</si>
  <si>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</si>
  <si>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</si>
  <si>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</si>
  <si>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</si>
  <si>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</si>
  <si>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</si>
  <si>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</si>
  <si>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</si>
  <si>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</si>
  <si>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</si>
  <si>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</si>
  <si>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حزيران 2018 (ل.ل.)</t>
  </si>
  <si>
    <t>معدل الأسعار في حزيران2018 (ل.ل.)</t>
  </si>
  <si>
    <t>معدل الأسعار في حزيرن 2018 (ل.ل.)</t>
  </si>
  <si>
    <t>معدل أسعار  السوبرماركات في 17-06-2019 (ل.ل.)</t>
  </si>
  <si>
    <t>معدل أسعار المحلات والملاحم في 17-06-2019 (ل.ل.)</t>
  </si>
  <si>
    <t>المعدل العام للأسعار في 17-06-2019  (ل.ل.)</t>
  </si>
  <si>
    <t>معدل أسعار  السوبرماركات في 24-06-2019 (ل.ل.)</t>
  </si>
  <si>
    <t xml:space="preserve"> التاريخ 24 حزيران 2019</t>
  </si>
  <si>
    <t>معدل أسعار المحلات والملاحم في 24-06-2019 (ل.ل.)</t>
  </si>
  <si>
    <t xml:space="preserve"> التاريخ 24 حزيران2019</t>
  </si>
  <si>
    <t>المعدل العام للأسعار في24-06-2019  (ل.ل.)</t>
  </si>
  <si>
    <t>المعدل العام للأسعار في 24-06-2019  (ل.ل.)</t>
  </si>
  <si>
    <t xml:space="preserve"> التاريخ 24حزيران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</si>
</sst>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224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217</v>
      </c>
      <c r="F12" s="149" t="s">
        <v>223</v>
      </c>
      <c r="G12" s="149" t="s">
        <v>197</v>
      </c>
      <c r="H12" s="149" t="s">
        <v>220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1327.75</v>
      </c>
      <c r="F15" s="43">
        <v>1064.7</v>
      </c>
      <c r="G15" s="45">
        <f t="shared" ref="G15:G30" si="0">(F15-E15)/E15</f>
        <v>-0.19811711542082466</v>
      </c>
      <c r="H15" s="43">
        <v>1078.7</v>
      </c>
      <c r="I15" s="45">
        <f>(F15-H15)/H15</f>
        <v>-1.2978585334198572E-2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1668.2874999999999</v>
      </c>
      <c r="F16" s="47">
        <v>1349.7</v>
      </c>
      <c r="G16" s="48">
        <f t="shared" si="0"/>
        <v>-0.1909667848017802</v>
      </c>
      <c r="H16" s="47">
        <v>1368.7</v>
      </c>
      <c r="I16" s="44">
        <f t="shared" ref="I16:I30" si="1">(F16-H16)/H16</f>
        <v>-1.3881785636004968E-2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1396.1124999999997</v>
      </c>
      <c r="F17" s="47">
        <v>1198.7</v>
      </c>
      <c r="G17" s="48">
        <f t="shared" si="0"/>
        <v>-0.14140157043218202</v>
      </c>
      <c r="H17" s="47">
        <v>1364.8</v>
      </c>
      <c r="I17" s="44">
        <f>(F17-H17)/H17</f>
        <v>-0.12170281359906207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825.87499999999989</v>
      </c>
      <c r="F18" s="47">
        <v>737.8</v>
      </c>
      <c r="G18" s="48">
        <f t="shared" si="0"/>
        <v>-0.10664446798849699</v>
      </c>
      <c r="H18" s="47">
        <v>873.8</v>
      </c>
      <c r="I18" s="44">
        <f t="shared" si="1"/>
        <v>-0.1556420233463035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2749.6374999999998</v>
      </c>
      <c r="F19" s="47">
        <v>2944.2222222222222</v>
      </c>
      <c r="G19" s="48">
        <f>(F19-E19)/E19</f>
        <v>7.0767409239298765E-2</v>
      </c>
      <c r="H19" s="47">
        <v>2799.7777777777778</v>
      </c>
      <c r="I19" s="44">
        <f>(F19-H19)/H19</f>
        <v>5.1591396142550962E-2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1222.6500000000001</v>
      </c>
      <c r="F20" s="47">
        <v>1103.8</v>
      </c>
      <c r="G20" s="48">
        <f t="shared" si="0"/>
        <v>-9.7206886680570995E-2</v>
      </c>
      <c r="H20" s="47">
        <v>1158.8</v>
      </c>
      <c r="I20" s="44">
        <f t="shared" si="1"/>
        <v>-4.7462892647566451E-2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1352.0374999999999</v>
      </c>
      <c r="F21" s="47">
        <v>1649.8</v>
      </c>
      <c r="G21" s="48">
        <f t="shared" si="0"/>
        <v>0.22023242698519832</v>
      </c>
      <c r="H21" s="47">
        <v>1569.8</v>
      </c>
      <c r="I21" s="44">
        <f t="shared" si="1"/>
        <v>5.0961905975283474E-2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403.929125</v>
      </c>
      <c r="F22" s="47">
        <v>454.8</v>
      </c>
      <c r="G22" s="48">
        <f t="shared" si="0"/>
        <v>0.12594010149676632</v>
      </c>
      <c r="H22" s="47">
        <v>344.8</v>
      </c>
      <c r="I22" s="44">
        <f t="shared" si="1"/>
        <v>0.31902552204176332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486.4</v>
      </c>
      <c r="F23" s="47">
        <v>524.79999999999995</v>
      </c>
      <c r="G23" s="48">
        <f t="shared" si="0"/>
        <v>7.8947368421052586E-2</v>
      </c>
      <c r="H23" s="47">
        <v>414.8</v>
      </c>
      <c r="I23" s="44">
        <f t="shared" si="1"/>
        <v>0.26518804243008665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495.83749999999998</v>
      </c>
      <c r="F24" s="47">
        <v>552.29999999999995</v>
      </c>
      <c r="G24" s="48">
        <f t="shared" si="0"/>
        <v>0.11387299266392716</v>
      </c>
      <c r="H24" s="47">
        <v>597.29999999999995</v>
      </c>
      <c r="I24" s="44">
        <f t="shared" si="1"/>
        <v>-7.5339025615268715E-2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509.27499999999998</v>
      </c>
      <c r="F25" s="47">
        <v>544.79999999999995</v>
      </c>
      <c r="G25" s="48">
        <f t="shared" si="0"/>
        <v>6.9756025722841258E-2</v>
      </c>
      <c r="H25" s="47">
        <v>569.79999999999995</v>
      </c>
      <c r="I25" s="44">
        <f t="shared" si="1"/>
        <v>-4.387504387504388E-2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1354.3375000000001</v>
      </c>
      <c r="F26" s="47">
        <v>1069.7</v>
      </c>
      <c r="G26" s="48">
        <f t="shared" si="0"/>
        <v>-0.21016733273648558</v>
      </c>
      <c r="H26" s="47">
        <v>1444.7</v>
      </c>
      <c r="I26" s="44">
        <f t="shared" si="1"/>
        <v>-0.25956946078770676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533.96249999999998</v>
      </c>
      <c r="F27" s="47">
        <v>534.79999999999995</v>
      </c>
      <c r="G27" s="48">
        <f t="shared" si="0"/>
        <v>1.5684622047427998E-3</v>
      </c>
      <c r="H27" s="47">
        <v>454.8</v>
      </c>
      <c r="I27" s="44">
        <f t="shared" si="1"/>
        <v>0.17590149516270875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1020.275</v>
      </c>
      <c r="F28" s="47">
        <v>953.8</v>
      </c>
      <c r="G28" s="48">
        <f t="shared" si="0"/>
        <v>-6.5154002597338972E-2</v>
      </c>
      <c r="H28" s="47">
        <v>944.7</v>
      </c>
      <c r="I28" s="44">
        <f t="shared" si="1"/>
        <v>9.6326876257011845E-3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1488.5583333333334</v>
      </c>
      <c r="F29" s="47">
        <v>1587.5</v>
      </c>
      <c r="G29" s="48">
        <f t="shared" si="0"/>
        <v>6.6468115122573806E-2</v>
      </c>
      <c r="H29" s="47">
        <v>1632.5</v>
      </c>
      <c r="I29" s="44">
        <f t="shared" si="1"/>
        <v>-2.7565084226646247E-2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938.12500000000011</v>
      </c>
      <c r="F30" s="50">
        <v>1017.7</v>
      </c>
      <c r="G30" s="51">
        <f t="shared" si="0"/>
        <v>8.4823451032644825E-2</v>
      </c>
      <c r="H30" s="50">
        <v>1043.7</v>
      </c>
      <c r="I30" s="56">
        <f t="shared" si="1"/>
        <v>-2.4911372999904185E-2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2626.6062499999998</v>
      </c>
      <c r="F32" s="43">
        <v>2311.25</v>
      </c>
      <c r="G32" s="45">
        <f>(F32-E32)/E32</f>
        <v>-0.1200622476246677</v>
      </c>
      <c r="H32" s="43">
        <v>2312.5</v>
      </c>
      <c r="I32" s="44">
        <f>(F32-H32)/H32</f>
        <v>-5.4054054054054055E-4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2517.5124999999998</v>
      </c>
      <c r="F33" s="47">
        <v>2048.8000000000002</v>
      </c>
      <c r="G33" s="48">
        <f>(F33-E33)/E33</f>
        <v>-0.18618080347168076</v>
      </c>
      <c r="H33" s="47">
        <v>2049.8000000000002</v>
      </c>
      <c r="I33" s="44">
        <f>(F33-H33)/H33</f>
        <v>-4.8785247341204014E-4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1962.46675</v>
      </c>
      <c r="F34" s="47">
        <v>2062.8571428571427</v>
      </c>
      <c r="G34" s="48">
        <f>(F34-E34)/E34</f>
        <v>5.1155207015427195E-2</v>
      </c>
      <c r="H34" s="47">
        <v>2064.2857142857142</v>
      </c>
      <c r="I34" s="44">
        <f>(F34-H34)/H34</f>
        <v>-6.9204152249141245E-4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1435.6770833333335</v>
      </c>
      <c r="F35" s="47">
        <v>1658.3333333333333</v>
      </c>
      <c r="G35" s="48">
        <f>(F35-E35)/E35</f>
        <v>0.15508797387992002</v>
      </c>
      <c r="H35" s="47">
        <v>1575</v>
      </c>
      <c r="I35" s="44">
        <f>(F35-H35)/H35</f>
        <v>5.2910052910052859E-2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1533.8125</v>
      </c>
      <c r="F36" s="50">
        <v>1653.8</v>
      </c>
      <c r="G36" s="51">
        <f>(F36-E36)/E36</f>
        <v>7.822827105659913E-2</v>
      </c>
      <c r="H36" s="50">
        <v>1214.7</v>
      </c>
      <c r="I36" s="56">
        <f>(F36-H36)/H36</f>
        <v>0.36148843335803071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26767.736111111109</v>
      </c>
      <c r="F38" s="43">
        <v>27857.777777777777</v>
      </c>
      <c r="G38" s="45">
        <f t="shared" ref="G38:G43" si="2">(F38-E38)/E38</f>
        <v>4.0722221040359059E-2</v>
      </c>
      <c r="H38" s="43">
        <v>27074.444444444445</v>
      </c>
      <c r="I38" s="44">
        <f t="shared" ref="I38:I43" si="3">(F38-H38)/H38</f>
        <v>2.8932572741822912E-2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15242.338888888889</v>
      </c>
      <c r="F39" s="57">
        <v>14965.333333333334</v>
      </c>
      <c r="G39" s="48">
        <f t="shared" si="2"/>
        <v>-1.8173428472810196E-2</v>
      </c>
      <c r="H39" s="57">
        <v>14770.888888888889</v>
      </c>
      <c r="I39" s="44">
        <f>(F39-H39)/H39</f>
        <v>1.3164031352961587E-2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11619</v>
      </c>
      <c r="F40" s="57">
        <v>11242.25</v>
      </c>
      <c r="G40" s="48">
        <f t="shared" si="2"/>
        <v>-3.2425337808761515E-2</v>
      </c>
      <c r="H40" s="57">
        <v>11185.375</v>
      </c>
      <c r="I40" s="44">
        <f t="shared" si="3"/>
        <v>5.0847647039102403E-3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6020.7</v>
      </c>
      <c r="F41" s="47">
        <v>6016.6</v>
      </c>
      <c r="G41" s="48">
        <f t="shared" si="2"/>
        <v>-6.8098393874457363E-4</v>
      </c>
      <c r="H41" s="47">
        <v>5845.75</v>
      </c>
      <c r="I41" s="44">
        <f t="shared" si="3"/>
        <v>2.9226361031518686E-2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9968.4523809523816</v>
      </c>
      <c r="F42" s="47">
        <v>9976</v>
      </c>
      <c r="G42" s="48">
        <f t="shared" si="2"/>
        <v>7.571505344240064E-4</v>
      </c>
      <c r="H42" s="47">
        <v>9976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12217.5</v>
      </c>
      <c r="F43" s="50">
        <v>12802.5</v>
      </c>
      <c r="G43" s="51">
        <f t="shared" si="2"/>
        <v>4.7882136279926338E-2</v>
      </c>
      <c r="H43" s="50">
        <v>13175.833333333334</v>
      </c>
      <c r="I43" s="59">
        <f t="shared" si="3"/>
        <v>-2.833470368730635E-2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4960.1388888888887</v>
      </c>
      <c r="F45" s="43">
        <v>5640.5555555555557</v>
      </c>
      <c r="G45" s="45">
        <f t="shared" ref="G45:G50" si="4">(F45-E45)/E45</f>
        <v>0.13717693836978137</v>
      </c>
      <c r="H45" s="43">
        <v>5065</v>
      </c>
      <c r="I45" s="44">
        <f t="shared" ref="I45:I50" si="5">(F45-H45)/H45</f>
        <v>0.11363387079083034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6155.3472222222226</v>
      </c>
      <c r="F46" s="47">
        <v>6035.333333333333</v>
      </c>
      <c r="G46" s="48">
        <f t="shared" si="4"/>
        <v>-1.9497501043582364E-2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19040</v>
      </c>
      <c r="G47" s="48">
        <f t="shared" si="4"/>
        <v>-1.2127894156560088E-2</v>
      </c>
      <c r="H47" s="47">
        <v>19040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18689.265555555558</v>
      </c>
      <c r="F48" s="47">
        <v>19284.017500000002</v>
      </c>
      <c r="G48" s="48">
        <f t="shared" si="4"/>
        <v>3.1823184419767031E-2</v>
      </c>
      <c r="H48" s="47">
        <v>19284.017749999999</v>
      </c>
      <c r="I48" s="87">
        <f t="shared" si="5"/>
        <v>-1.296410325708436E-8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2201.7857142857142</v>
      </c>
      <c r="F49" s="47">
        <v>2260.8333333333335</v>
      </c>
      <c r="G49" s="48">
        <f t="shared" si="4"/>
        <v>2.6818058934847355E-2</v>
      </c>
      <c r="H49" s="47">
        <v>2260.8333333333335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27101</v>
      </c>
      <c r="F50" s="50">
        <v>27921</v>
      </c>
      <c r="G50" s="56">
        <f t="shared" si="4"/>
        <v>3.0257186081694403E-2</v>
      </c>
      <c r="H50" s="50">
        <v>27836</v>
      </c>
      <c r="I50" s="59">
        <f t="shared" si="5"/>
        <v>3.0535996551228624E-3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 t="shared" ref="G52:G60" si="6">(F52-E52)/E52</f>
        <v>0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3823.5714285714284</v>
      </c>
      <c r="F53" s="70">
        <v>3608.2857142857142</v>
      </c>
      <c r="G53" s="48">
        <f t="shared" si="6"/>
        <v>-5.6304875770595911E-2</v>
      </c>
      <c r="H53" s="70">
        <v>3608.2857142857142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2032.5</v>
      </c>
      <c r="F54" s="70">
        <v>2883.75</v>
      </c>
      <c r="G54" s="48">
        <f t="shared" si="6"/>
        <v>0.41881918819188191</v>
      </c>
      <c r="H54" s="70">
        <v>2883.75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4700</v>
      </c>
      <c r="G55" s="48">
        <f t="shared" si="6"/>
        <v>-0.14545454545454545</v>
      </c>
      <c r="H55" s="70">
        <v>4700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2149.6875</v>
      </c>
      <c r="F56" s="105">
        <v>2028</v>
      </c>
      <c r="G56" s="55">
        <f t="shared" si="6"/>
        <v>-5.6607064980375058E-2</v>
      </c>
      <c r="H56" s="105">
        <v>2028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4450.5555555555547</v>
      </c>
      <c r="F57" s="50">
        <v>4348</v>
      </c>
      <c r="G57" s="51">
        <f t="shared" si="6"/>
        <v>-2.3043315441268079E-2</v>
      </c>
      <c r="H57" s="50">
        <v>4052.8</v>
      </c>
      <c r="I57" s="126">
        <f t="shared" si="7"/>
        <v>7.2838531385708602E-2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5157.5</v>
      </c>
      <c r="F58" s="68">
        <v>4450.5</v>
      </c>
      <c r="G58" s="44">
        <f t="shared" si="6"/>
        <v>-0.13708191953465826</v>
      </c>
      <c r="H58" s="68">
        <v>4450.5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4973.875</v>
      </c>
      <c r="F59" s="70">
        <v>4822.5</v>
      </c>
      <c r="G59" s="48">
        <f t="shared" si="6"/>
        <v>-3.0434017742705637E-2</v>
      </c>
      <c r="H59" s="70">
        <v>4822.5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20887.5</v>
      </c>
      <c r="F60" s="73">
        <v>21352.5</v>
      </c>
      <c r="G60" s="51">
        <f t="shared" si="6"/>
        <v>2.2262118491921005E-2</v>
      </c>
      <c r="H60" s="73">
        <v>21676.25</v>
      </c>
      <c r="I60" s="51">
        <f t="shared" si="7"/>
        <v>-1.4935701516636871E-2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6477.6388888888887</v>
      </c>
      <c r="F62" s="54">
        <v>6412.5</v>
      </c>
      <c r="G62" s="45">
        <f t="shared" ref="G62:G67" si="8">(F62-E62)/E62</f>
        <v>-1.0055961748751015E-2</v>
      </c>
      <c r="H62" s="54">
        <v>6409</v>
      </c>
      <c r="I62" s="44">
        <f t="shared" ref="I62:I67" si="9">(F62-H62)/H62</f>
        <v>5.4610703697924789E-4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46526.857142857145</v>
      </c>
      <c r="G63" s="48">
        <f t="shared" si="8"/>
        <v>-1.1047930795096462E-2</v>
      </c>
      <c r="H63" s="46">
        <v>46526.857142857145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12748.75</v>
      </c>
      <c r="F64" s="46">
        <v>10700</v>
      </c>
      <c r="G64" s="48">
        <f t="shared" si="8"/>
        <v>-0.16070202961074614</v>
      </c>
      <c r="H64" s="46">
        <v>10700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7630.5</v>
      </c>
      <c r="F65" s="46">
        <v>7579</v>
      </c>
      <c r="G65" s="48">
        <f t="shared" si="8"/>
        <v>-6.7492300635607107E-3</v>
      </c>
      <c r="H65" s="46">
        <v>7579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3863.25</v>
      </c>
      <c r="F66" s="46">
        <v>3714</v>
      </c>
      <c r="G66" s="48">
        <f t="shared" si="8"/>
        <v>-3.8633275092215105E-2</v>
      </c>
      <c r="H66" s="46">
        <v>3784</v>
      </c>
      <c r="I66" s="87">
        <f t="shared" si="9"/>
        <v>-1.849894291754757E-2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3580.5297619047624</v>
      </c>
      <c r="F67" s="58">
        <v>3078</v>
      </c>
      <c r="G67" s="51">
        <f t="shared" si="8"/>
        <v>-0.14035067303488288</v>
      </c>
      <c r="H67" s="58">
        <v>2985</v>
      </c>
      <c r="I67" s="88">
        <f t="shared" si="9"/>
        <v>3.1155778894472363E-2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3719.5722222222221</v>
      </c>
      <c r="F69" s="43">
        <v>3868.5</v>
      </c>
      <c r="G69" s="45">
        <f>(F69-E69)/E69</f>
        <v>4.0038953105419869E-2</v>
      </c>
      <c r="H69" s="43">
        <v>3868.5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2747.2222222222222</v>
      </c>
      <c r="F70" s="47">
        <v>2742.25</v>
      </c>
      <c r="G70" s="48">
        <f>(F70-E70)/E70</f>
        <v>-1.8099089989888593E-3</v>
      </c>
      <c r="H70" s="47">
        <v>2742.25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1320</v>
      </c>
      <c r="F71" s="47">
        <v>1313.125</v>
      </c>
      <c r="G71" s="48">
        <f>(F71-E71)/E71</f>
        <v>-5.208333333333333E-3</v>
      </c>
      <c r="H71" s="47">
        <v>1313.125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2119.2633928571431</v>
      </c>
      <c r="F72" s="47">
        <v>2250.8333333333335</v>
      </c>
      <c r="G72" s="48">
        <f>(F72-E72)/E72</f>
        <v>6.2082863753339664E-2</v>
      </c>
      <c r="H72" s="47">
        <v>2250.8333333333335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1676.7166666666667</v>
      </c>
      <c r="F73" s="50">
        <v>1628.5</v>
      </c>
      <c r="G73" s="48">
        <f>(F73-E73)/E73</f>
        <v>-2.87565977157739E-2</v>
      </c>
      <c r="H73" s="50">
        <v>1616.6666666666667</v>
      </c>
      <c r="I73" s="59">
        <f>(F73-H73)/H73</f>
        <v>7.3195876288659322E-3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1458.3333333333333</v>
      </c>
      <c r="G75" s="44">
        <f t="shared" ref="G75:G81" si="10">(F75-E75)/E75</f>
        <v>-5.5203766845266945E-3</v>
      </c>
      <c r="H75" s="43">
        <v>1458.3333333333333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1351.8</v>
      </c>
      <c r="F76" s="32">
        <v>1182.2222222222222</v>
      </c>
      <c r="G76" s="48">
        <f t="shared" si="10"/>
        <v>-0.12544590751426082</v>
      </c>
      <c r="H76" s="32">
        <v>1182.2222222222222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831.44444444444446</v>
      </c>
      <c r="F77" s="47">
        <v>920.33333333333337</v>
      </c>
      <c r="G77" s="48">
        <f t="shared" si="10"/>
        <v>0.10690899371909665</v>
      </c>
      <c r="H77" s="47">
        <v>918.66666666666663</v>
      </c>
      <c r="I77" s="44">
        <f t="shared" si="11"/>
        <v>1.8142235123368025E-3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1504.9</v>
      </c>
      <c r="F78" s="47">
        <v>1507.8</v>
      </c>
      <c r="G78" s="48">
        <f t="shared" si="10"/>
        <v>1.9270383414179437E-3</v>
      </c>
      <c r="H78" s="47">
        <v>1502.8</v>
      </c>
      <c r="I78" s="44">
        <f t="shared" si="11"/>
        <v>3.3271227042853341E-3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1933.8</v>
      </c>
      <c r="F79" s="61">
        <v>1916.3</v>
      </c>
      <c r="G79" s="48">
        <f t="shared" si="10"/>
        <v>-9.0495397662633155E-3</v>
      </c>
      <c r="H79" s="61">
        <v>1941.3</v>
      </c>
      <c r="I79" s="44">
        <f t="shared" si="11"/>
        <v>-1.2877968371709679E-2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8303.3333333333339</v>
      </c>
      <c r="F80" s="61">
        <v>8899.3333333333339</v>
      </c>
      <c r="G80" s="48">
        <f t="shared" si="10"/>
        <v>7.1778402248093134E-2</v>
      </c>
      <c r="H80" s="61">
        <v>8899.3333333333339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3996</v>
      </c>
      <c r="F81" s="50">
        <v>3886.3</v>
      </c>
      <c r="G81" s="51">
        <f t="shared" si="10"/>
        <v>-2.7452452452452408E-2</v>
      </c>
      <c r="H81" s="50">
        <v>3941.3</v>
      </c>
      <c r="I81" s="56">
        <f t="shared" si="11"/>
        <v>-1.3954786491766675E-2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A2" zoomScale="91" zoomScaleNormal="91" workbookViewId="0">
      <selection activeCell="F21" sqref="F2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226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218</v>
      </c>
      <c r="F12" s="157" t="s">
        <v>225</v>
      </c>
      <c r="G12" s="149" t="s">
        <v>197</v>
      </c>
      <c r="H12" s="157" t="s">
        <v>221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1327.75</v>
      </c>
      <c r="F15" s="83">
        <v>1291.5999999999999</v>
      </c>
      <c r="G15" s="44">
        <f>(F15-E15)/E15</f>
        <v>-2.7226511014874857E-2</v>
      </c>
      <c r="H15" s="83">
        <v>1150</v>
      </c>
      <c r="I15" s="127">
        <f>(F15-H15)/H15</f>
        <v>0.12313043478260861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1668.2874999999999</v>
      </c>
      <c r="F16" s="83">
        <v>1258.2</v>
      </c>
      <c r="G16" s="48">
        <f t="shared" ref="G16:G39" si="0">(F16-E16)/E16</f>
        <v>-0.24581344642335323</v>
      </c>
      <c r="H16" s="83">
        <v>1066.5999999999999</v>
      </c>
      <c r="I16" s="48">
        <f>(F16-H16)/H16</f>
        <v>0.17963622726420417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1396.1124999999997</v>
      </c>
      <c r="F17" s="83">
        <v>1191.5999999999999</v>
      </c>
      <c r="G17" s="48">
        <f t="shared" si="0"/>
        <v>-0.1464871204863504</v>
      </c>
      <c r="H17" s="83">
        <v>1091.5999999999999</v>
      </c>
      <c r="I17" s="48">
        <f t="shared" ref="I17:I29" si="1">(F17-H17)/H17</f>
        <v>9.1608647856357653E-2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825.87499999999989</v>
      </c>
      <c r="F18" s="83">
        <v>748.2</v>
      </c>
      <c r="G18" s="48">
        <f t="shared" si="0"/>
        <v>-9.4051763281368064E-2</v>
      </c>
      <c r="H18" s="83">
        <v>773.2</v>
      </c>
      <c r="I18" s="48">
        <f t="shared" si="1"/>
        <v>-3.2333160889808588E-2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2749.6374999999998</v>
      </c>
      <c r="F19" s="83">
        <v>2291.6</v>
      </c>
      <c r="G19" s="48">
        <f t="shared" si="0"/>
        <v>-0.16658104932013762</v>
      </c>
      <c r="H19" s="83">
        <v>2508.1999999999998</v>
      </c>
      <c r="I19" s="48">
        <f t="shared" si="1"/>
        <v>-8.6356749860457674E-2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1222.6500000000001</v>
      </c>
      <c r="F20" s="83">
        <v>1358.2</v>
      </c>
      <c r="G20" s="48">
        <f t="shared" si="0"/>
        <v>0.11086574244468977</v>
      </c>
      <c r="H20" s="83">
        <v>1275</v>
      </c>
      <c r="I20" s="48">
        <f t="shared" si="1"/>
        <v>6.5254901960784345E-2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1352.0374999999999</v>
      </c>
      <c r="F21" s="83">
        <v>1450</v>
      </c>
      <c r="G21" s="48">
        <f t="shared" si="0"/>
        <v>7.2455460739809435E-2</v>
      </c>
      <c r="H21" s="83">
        <v>1316.6</v>
      </c>
      <c r="I21" s="48">
        <f t="shared" si="1"/>
        <v>0.10132158590308378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403.929125</v>
      </c>
      <c r="F22" s="83">
        <v>460</v>
      </c>
      <c r="G22" s="48">
        <f t="shared" si="0"/>
        <v>0.13881364707236696</v>
      </c>
      <c r="H22" s="83">
        <v>390</v>
      </c>
      <c r="I22" s="48">
        <f t="shared" si="1"/>
        <v>0.17948717948717949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486.4</v>
      </c>
      <c r="F23" s="83">
        <v>462.5</v>
      </c>
      <c r="G23" s="48">
        <f t="shared" si="0"/>
        <v>-4.913651315789469E-2</v>
      </c>
      <c r="H23" s="83">
        <v>443.75</v>
      </c>
      <c r="I23" s="48">
        <f t="shared" si="1"/>
        <v>4.2253521126760563E-2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495.83749999999998</v>
      </c>
      <c r="F24" s="83">
        <v>470</v>
      </c>
      <c r="G24" s="48">
        <f t="shared" si="0"/>
        <v>-5.2108805808354509E-2</v>
      </c>
      <c r="H24" s="83">
        <v>405</v>
      </c>
      <c r="I24" s="48">
        <f t="shared" si="1"/>
        <v>0.16049382716049382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509.27499999999998</v>
      </c>
      <c r="F25" s="83">
        <v>470</v>
      </c>
      <c r="G25" s="48">
        <f t="shared" si="0"/>
        <v>-7.7119434490206626E-2</v>
      </c>
      <c r="H25" s="83">
        <v>435</v>
      </c>
      <c r="I25" s="48">
        <f t="shared" si="1"/>
        <v>8.0459770114942528E-2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1354.3375000000001</v>
      </c>
      <c r="F26" s="83">
        <v>1175</v>
      </c>
      <c r="G26" s="48">
        <f t="shared" si="0"/>
        <v>-0.13241714122218434</v>
      </c>
      <c r="H26" s="83">
        <v>1010.25</v>
      </c>
      <c r="I26" s="48">
        <f t="shared" si="1"/>
        <v>0.16307844592922544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533.96249999999998</v>
      </c>
      <c r="F27" s="83">
        <v>470</v>
      </c>
      <c r="G27" s="48">
        <f t="shared" si="0"/>
        <v>-0.11978837465177794</v>
      </c>
      <c r="H27" s="83">
        <v>435</v>
      </c>
      <c r="I27" s="48">
        <f t="shared" si="1"/>
        <v>8.0459770114942528E-2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1020.275</v>
      </c>
      <c r="F28" s="83">
        <v>968.75</v>
      </c>
      <c r="G28" s="48">
        <f t="shared" si="0"/>
        <v>-5.0501090392296173E-2</v>
      </c>
      <c r="H28" s="83">
        <v>1031.25</v>
      </c>
      <c r="I28" s="48">
        <f t="shared" si="1"/>
        <v>-6.0606060606060608E-2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1488.5583333333334</v>
      </c>
      <c r="F29" s="83">
        <v>1116.5999999999999</v>
      </c>
      <c r="G29" s="48">
        <f t="shared" si="0"/>
        <v>-0.24987823789236799</v>
      </c>
      <c r="H29" s="83">
        <v>1000</v>
      </c>
      <c r="I29" s="48">
        <f t="shared" si="1"/>
        <v>0.11659999999999991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938.12500000000011</v>
      </c>
      <c r="F30" s="95">
        <v>995</v>
      </c>
      <c r="G30" s="51">
        <f t="shared" si="0"/>
        <v>6.0626249167221723E-2</v>
      </c>
      <c r="H30" s="95">
        <v>1100</v>
      </c>
      <c r="I30" s="51">
        <f>(F30-H30)/H30</f>
        <v>-9.5454545454545459E-2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2626.6062499999998</v>
      </c>
      <c r="F32" s="83">
        <v>2300</v>
      </c>
      <c r="G32" s="44">
        <f t="shared" si="0"/>
        <v>-0.1243453410651101</v>
      </c>
      <c r="H32" s="83">
        <v>2208.25</v>
      </c>
      <c r="I32" s="45">
        <f>(F32-H32)/H32</f>
        <v>4.1548737688214647E-2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2517.5124999999998</v>
      </c>
      <c r="F33" s="83">
        <v>2291.6</v>
      </c>
      <c r="G33" s="48">
        <f t="shared" si="0"/>
        <v>-8.9736396542221708E-2</v>
      </c>
      <c r="H33" s="83">
        <v>2166.5</v>
      </c>
      <c r="I33" s="48">
        <f>(F33-H33)/H33</f>
        <v>5.7742903300253827E-2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1962.46675</v>
      </c>
      <c r="F34" s="83">
        <v>1625</v>
      </c>
      <c r="G34" s="48">
        <f t="shared" si="0"/>
        <v>-0.17196049308860903</v>
      </c>
      <c r="H34" s="83">
        <v>1616.6</v>
      </c>
      <c r="I34" s="48">
        <f>(F34-H34)/H34</f>
        <v>5.1960905604355387E-3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1435.6770833333335</v>
      </c>
      <c r="F35" s="83">
        <v>1187.5</v>
      </c>
      <c r="G35" s="48">
        <f t="shared" si="0"/>
        <v>-0.17286413930709241</v>
      </c>
      <c r="H35" s="83">
        <v>1208.25</v>
      </c>
      <c r="I35" s="48">
        <f>(F35-H35)/H35</f>
        <v>-1.7173598179184773E-2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1533.8125</v>
      </c>
      <c r="F36" s="83">
        <v>1233.2</v>
      </c>
      <c r="G36" s="55">
        <f t="shared" si="0"/>
        <v>-0.19599038343995759</v>
      </c>
      <c r="H36" s="83">
        <v>1233.2</v>
      </c>
      <c r="I36" s="48">
        <f>(F36-H36)/H36</f>
        <v>0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26767.736111111109</v>
      </c>
      <c r="F38" s="84">
        <v>23933.200000000001</v>
      </c>
      <c r="G38" s="45">
        <f t="shared" si="0"/>
        <v>-0.10589375580157903</v>
      </c>
      <c r="H38" s="84">
        <v>24733.200000000001</v>
      </c>
      <c r="I38" s="45">
        <f>(F38-H38)/H38</f>
        <v>-3.2345187844678408E-2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15242.338888888889</v>
      </c>
      <c r="F39" s="85">
        <v>15566.6</v>
      </c>
      <c r="G39" s="51">
        <f t="shared" si="0"/>
        <v>2.1273710909779437E-2</v>
      </c>
      <c r="H39" s="85">
        <v>15766.6</v>
      </c>
      <c r="I39" s="51">
        <f>(F39-H39)/H39</f>
        <v>-1.2685043065721208E-2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A5" zoomScaleNormal="100" workbookViewId="0">
      <selection activeCell="A19" sqref="A1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223</v>
      </c>
      <c r="E12" s="157" t="s">
        <v>225</v>
      </c>
      <c r="F12" s="164" t="s">
        <v>186</v>
      </c>
      <c r="G12" s="149" t="s">
        <v>219</v>
      </c>
      <c r="H12" s="166" t="s">
        <v>227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1064.7</v>
      </c>
      <c r="E15" s="83">
        <v>1291.5999999999999</v>
      </c>
      <c r="F15" s="67">
        <f t="shared" ref="F15:F30" si="0">D15-E15</f>
        <v>-226.89999999999986</v>
      </c>
      <c r="G15" s="42">
        <v>1327.75</v>
      </c>
      <c r="H15" s="66">
        <f>AVERAGE(D15:E15)</f>
        <v>1178.1500000000001</v>
      </c>
      <c r="I15" s="69">
        <f>(H15-G15)/G15</f>
        <v>-0.11267181321784968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1349.7</v>
      </c>
      <c r="E16" s="83">
        <v>1258.2</v>
      </c>
      <c r="F16" s="71">
        <f t="shared" si="0"/>
        <v>91.5</v>
      </c>
      <c r="G16" s="46">
        <v>1668.2874999999999</v>
      </c>
      <c r="H16" s="68">
        <f t="shared" ref="H16:H30" si="1">AVERAGE(D16:E16)</f>
        <v>1303.95</v>
      </c>
      <c r="I16" s="72">
        <f t="shared" ref="I16:I39" si="2">(H16-G16)/G16</f>
        <v>-0.21839011561256672</v>
      </c>
    </row>
    <row r="17" spans="1:9" ht="16.5" x14ac:dyDescent="0.3">
      <c r="A17" s="37"/>
      <c r="B17" s="34" t="s">
        <v>6</v>
      </c>
      <c r="C17" s="15" t="s">
        <v>165</v>
      </c>
      <c r="D17" s="47">
        <v>1198.7</v>
      </c>
      <c r="E17" s="83">
        <v>1191.5999999999999</v>
      </c>
      <c r="F17" s="71">
        <f t="shared" si="0"/>
        <v>7.1000000000001364</v>
      </c>
      <c r="G17" s="46">
        <v>1396.1124999999997</v>
      </c>
      <c r="H17" s="68">
        <f t="shared" si="1"/>
        <v>1195.1500000000001</v>
      </c>
      <c r="I17" s="72">
        <f t="shared" si="2"/>
        <v>-0.14394434545926613</v>
      </c>
    </row>
    <row r="18" spans="1:9" ht="16.5" x14ac:dyDescent="0.3">
      <c r="A18" s="37"/>
      <c r="B18" s="34" t="s">
        <v>7</v>
      </c>
      <c r="C18" s="15" t="s">
        <v>166</v>
      </c>
      <c r="D18" s="47">
        <v>737.8</v>
      </c>
      <c r="E18" s="83">
        <v>748.2</v>
      </c>
      <c r="F18" s="71">
        <f t="shared" si="0"/>
        <v>-10.400000000000091</v>
      </c>
      <c r="G18" s="46">
        <v>825.87499999999989</v>
      </c>
      <c r="H18" s="68">
        <f t="shared" si="1"/>
        <v>743</v>
      </c>
      <c r="I18" s="72">
        <f t="shared" si="2"/>
        <v>-0.10034811563493252</v>
      </c>
    </row>
    <row r="19" spans="1:9" ht="16.5" x14ac:dyDescent="0.3">
      <c r="A19" s="37"/>
      <c r="B19" s="34" t="s">
        <v>8</v>
      </c>
      <c r="C19" s="15" t="s">
        <v>167</v>
      </c>
      <c r="D19" s="47">
        <v>2944.2222222222222</v>
      </c>
      <c r="E19" s="83">
        <v>2291.6</v>
      </c>
      <c r="F19" s="71">
        <f t="shared" si="0"/>
        <v>652.62222222222226</v>
      </c>
      <c r="G19" s="46">
        <v>2749.6374999999998</v>
      </c>
      <c r="H19" s="68">
        <f t="shared" si="1"/>
        <v>2617.911111111111</v>
      </c>
      <c r="I19" s="72">
        <f t="shared" si="2"/>
        <v>-4.7906820040419434E-2</v>
      </c>
    </row>
    <row r="20" spans="1:9" ht="16.5" x14ac:dyDescent="0.3">
      <c r="A20" s="37"/>
      <c r="B20" s="34" t="s">
        <v>9</v>
      </c>
      <c r="C20" s="15" t="s">
        <v>168</v>
      </c>
      <c r="D20" s="47">
        <v>1103.8</v>
      </c>
      <c r="E20" s="83">
        <v>1358.2</v>
      </c>
      <c r="F20" s="71">
        <f t="shared" si="0"/>
        <v>-254.40000000000009</v>
      </c>
      <c r="G20" s="46">
        <v>1222.6500000000001</v>
      </c>
      <c r="H20" s="68">
        <f t="shared" si="1"/>
        <v>1231</v>
      </c>
      <c r="I20" s="72">
        <f t="shared" si="2"/>
        <v>6.8294278820593864E-3</v>
      </c>
    </row>
    <row r="21" spans="1:9" ht="16.5" x14ac:dyDescent="0.3">
      <c r="A21" s="37"/>
      <c r="B21" s="34" t="s">
        <v>10</v>
      </c>
      <c r="C21" s="15" t="s">
        <v>169</v>
      </c>
      <c r="D21" s="47">
        <v>1649.8</v>
      </c>
      <c r="E21" s="83">
        <v>1450</v>
      </c>
      <c r="F21" s="71">
        <f t="shared" si="0"/>
        <v>199.79999999999995</v>
      </c>
      <c r="G21" s="46">
        <v>1352.0374999999999</v>
      </c>
      <c r="H21" s="68">
        <f t="shared" si="1"/>
        <v>1549.9</v>
      </c>
      <c r="I21" s="72">
        <f t="shared" si="2"/>
        <v>0.14634394386250396</v>
      </c>
    </row>
    <row r="22" spans="1:9" ht="16.5" x14ac:dyDescent="0.3">
      <c r="A22" s="37"/>
      <c r="B22" s="34" t="s">
        <v>11</v>
      </c>
      <c r="C22" s="15" t="s">
        <v>170</v>
      </c>
      <c r="D22" s="47">
        <v>454.8</v>
      </c>
      <c r="E22" s="83">
        <v>460</v>
      </c>
      <c r="F22" s="71">
        <f t="shared" si="0"/>
        <v>-5.1999999999999886</v>
      </c>
      <c r="G22" s="46">
        <v>403.929125</v>
      </c>
      <c r="H22" s="68">
        <f t="shared" si="1"/>
        <v>457.4</v>
      </c>
      <c r="I22" s="72">
        <f t="shared" si="2"/>
        <v>0.13237687428456657</v>
      </c>
    </row>
    <row r="23" spans="1:9" ht="16.5" x14ac:dyDescent="0.3">
      <c r="A23" s="37"/>
      <c r="B23" s="34" t="s">
        <v>12</v>
      </c>
      <c r="C23" s="15" t="s">
        <v>171</v>
      </c>
      <c r="D23" s="47">
        <v>524.79999999999995</v>
      </c>
      <c r="E23" s="83">
        <v>462.5</v>
      </c>
      <c r="F23" s="71">
        <f t="shared" si="0"/>
        <v>62.299999999999955</v>
      </c>
      <c r="G23" s="46">
        <v>486.4</v>
      </c>
      <c r="H23" s="68">
        <f t="shared" si="1"/>
        <v>493.65</v>
      </c>
      <c r="I23" s="72">
        <f t="shared" si="2"/>
        <v>1.4905427631578948E-2</v>
      </c>
    </row>
    <row r="24" spans="1:9" ht="16.5" x14ac:dyDescent="0.3">
      <c r="A24" s="37"/>
      <c r="B24" s="34" t="s">
        <v>13</v>
      </c>
      <c r="C24" s="15" t="s">
        <v>172</v>
      </c>
      <c r="D24" s="47">
        <v>552.29999999999995</v>
      </c>
      <c r="E24" s="83">
        <v>470</v>
      </c>
      <c r="F24" s="71">
        <f t="shared" si="0"/>
        <v>82.299999999999955</v>
      </c>
      <c r="G24" s="46">
        <v>495.83749999999998</v>
      </c>
      <c r="H24" s="68">
        <f t="shared" si="1"/>
        <v>511.15</v>
      </c>
      <c r="I24" s="72">
        <f t="shared" si="2"/>
        <v>3.0882093427786323E-2</v>
      </c>
    </row>
    <row r="25" spans="1:9" ht="16.5" x14ac:dyDescent="0.3">
      <c r="A25" s="37"/>
      <c r="B25" s="34" t="s">
        <v>14</v>
      </c>
      <c r="C25" s="15" t="s">
        <v>173</v>
      </c>
      <c r="D25" s="47">
        <v>544.79999999999995</v>
      </c>
      <c r="E25" s="83">
        <v>470</v>
      </c>
      <c r="F25" s="71">
        <f t="shared" si="0"/>
        <v>74.799999999999955</v>
      </c>
      <c r="G25" s="46">
        <v>509.27499999999998</v>
      </c>
      <c r="H25" s="68">
        <f t="shared" si="1"/>
        <v>507.4</v>
      </c>
      <c r="I25" s="72">
        <f t="shared" si="2"/>
        <v>-3.6817043836826864E-3</v>
      </c>
    </row>
    <row r="26" spans="1:9" ht="16.5" x14ac:dyDescent="0.3">
      <c r="A26" s="37"/>
      <c r="B26" s="34" t="s">
        <v>15</v>
      </c>
      <c r="C26" s="15" t="s">
        <v>174</v>
      </c>
      <c r="D26" s="47">
        <v>1069.7</v>
      </c>
      <c r="E26" s="83">
        <v>1175</v>
      </c>
      <c r="F26" s="71">
        <f t="shared" si="0"/>
        <v>-105.29999999999995</v>
      </c>
      <c r="G26" s="46">
        <v>1354.3375000000001</v>
      </c>
      <c r="H26" s="68">
        <f t="shared" si="1"/>
        <v>1122.3499999999999</v>
      </c>
      <c r="I26" s="72">
        <f t="shared" si="2"/>
        <v>-0.17129223697933504</v>
      </c>
    </row>
    <row r="27" spans="1:9" ht="16.5" x14ac:dyDescent="0.3">
      <c r="A27" s="37"/>
      <c r="B27" s="34" t="s">
        <v>16</v>
      </c>
      <c r="C27" s="15" t="s">
        <v>175</v>
      </c>
      <c r="D27" s="47">
        <v>534.79999999999995</v>
      </c>
      <c r="E27" s="83">
        <v>470</v>
      </c>
      <c r="F27" s="71">
        <f t="shared" si="0"/>
        <v>64.799999999999955</v>
      </c>
      <c r="G27" s="46">
        <v>533.96249999999998</v>
      </c>
      <c r="H27" s="68">
        <f t="shared" si="1"/>
        <v>502.4</v>
      </c>
      <c r="I27" s="72">
        <f t="shared" si="2"/>
        <v>-5.9109956223517571E-2</v>
      </c>
    </row>
    <row r="28" spans="1:9" ht="16.5" x14ac:dyDescent="0.3">
      <c r="A28" s="37"/>
      <c r="B28" s="34" t="s">
        <v>17</v>
      </c>
      <c r="C28" s="15" t="s">
        <v>176</v>
      </c>
      <c r="D28" s="47">
        <v>953.8</v>
      </c>
      <c r="E28" s="83">
        <v>968.75</v>
      </c>
      <c r="F28" s="71">
        <f t="shared" si="0"/>
        <v>-14.950000000000045</v>
      </c>
      <c r="G28" s="46">
        <v>1020.275</v>
      </c>
      <c r="H28" s="68">
        <f t="shared" si="1"/>
        <v>961.27499999999998</v>
      </c>
      <c r="I28" s="72">
        <f t="shared" si="2"/>
        <v>-5.7827546494817576E-2</v>
      </c>
    </row>
    <row r="29" spans="1:9" ht="16.5" x14ac:dyDescent="0.3">
      <c r="A29" s="37"/>
      <c r="B29" s="34" t="s">
        <v>18</v>
      </c>
      <c r="C29" s="15" t="s">
        <v>177</v>
      </c>
      <c r="D29" s="47">
        <v>1587.5</v>
      </c>
      <c r="E29" s="83">
        <v>1116.5999999999999</v>
      </c>
      <c r="F29" s="71">
        <f t="shared" si="0"/>
        <v>470.90000000000009</v>
      </c>
      <c r="G29" s="46">
        <v>1488.5583333333334</v>
      </c>
      <c r="H29" s="68">
        <f t="shared" si="1"/>
        <v>1352.05</v>
      </c>
      <c r="I29" s="72">
        <f t="shared" si="2"/>
        <v>-9.1705061384897091E-2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1017.7</v>
      </c>
      <c r="E30" s="95">
        <v>995</v>
      </c>
      <c r="F30" s="74">
        <f t="shared" si="0"/>
        <v>22.700000000000045</v>
      </c>
      <c r="G30" s="49">
        <v>938.12500000000011</v>
      </c>
      <c r="H30" s="107">
        <f t="shared" si="1"/>
        <v>1006.35</v>
      </c>
      <c r="I30" s="75">
        <f t="shared" si="2"/>
        <v>7.2724850099933278E-2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2311.25</v>
      </c>
      <c r="E32" s="83">
        <v>2300</v>
      </c>
      <c r="F32" s="67">
        <f>D32-E32</f>
        <v>11.25</v>
      </c>
      <c r="G32" s="54">
        <v>2626.6062499999998</v>
      </c>
      <c r="H32" s="68">
        <f>AVERAGE(D32:E32)</f>
        <v>2305.625</v>
      </c>
      <c r="I32" s="78">
        <f t="shared" si="2"/>
        <v>-0.1222037943448889</v>
      </c>
    </row>
    <row r="33" spans="1:9" ht="16.5" x14ac:dyDescent="0.3">
      <c r="A33" s="37"/>
      <c r="B33" s="34" t="s">
        <v>27</v>
      </c>
      <c r="C33" s="15" t="s">
        <v>180</v>
      </c>
      <c r="D33" s="47">
        <v>2048.8000000000002</v>
      </c>
      <c r="E33" s="83">
        <v>2291.6</v>
      </c>
      <c r="F33" s="79">
        <f>D33-E33</f>
        <v>-242.79999999999973</v>
      </c>
      <c r="G33" s="46">
        <v>2517.5124999999998</v>
      </c>
      <c r="H33" s="68">
        <f>AVERAGE(D33:E33)</f>
        <v>2170.1999999999998</v>
      </c>
      <c r="I33" s="72">
        <f t="shared" si="2"/>
        <v>-0.13795860000695132</v>
      </c>
    </row>
    <row r="34" spans="1:9" ht="16.5" x14ac:dyDescent="0.3">
      <c r="A34" s="37"/>
      <c r="B34" s="39" t="s">
        <v>28</v>
      </c>
      <c r="C34" s="15" t="s">
        <v>181</v>
      </c>
      <c r="D34" s="47">
        <v>2062.8571428571427</v>
      </c>
      <c r="E34" s="83">
        <v>1625</v>
      </c>
      <c r="F34" s="71">
        <f>D34-E34</f>
        <v>437.85714285714266</v>
      </c>
      <c r="G34" s="46">
        <v>1962.46675</v>
      </c>
      <c r="H34" s="68">
        <f>AVERAGE(D34:E34)</f>
        <v>1843.9285714285713</v>
      </c>
      <c r="I34" s="72">
        <f t="shared" si="2"/>
        <v>-6.0402643036590917E-2</v>
      </c>
    </row>
    <row r="35" spans="1:9" ht="16.5" x14ac:dyDescent="0.3">
      <c r="A35" s="37"/>
      <c r="B35" s="34" t="s">
        <v>29</v>
      </c>
      <c r="C35" s="15" t="s">
        <v>182</v>
      </c>
      <c r="D35" s="47">
        <v>1658.3333333333333</v>
      </c>
      <c r="E35" s="83">
        <v>1187.5</v>
      </c>
      <c r="F35" s="79">
        <f>D35-E35</f>
        <v>470.83333333333326</v>
      </c>
      <c r="G35" s="46">
        <v>1435.6770833333335</v>
      </c>
      <c r="H35" s="68">
        <f>AVERAGE(D35:E35)</f>
        <v>1422.9166666666665</v>
      </c>
      <c r="I35" s="72">
        <f t="shared" si="2"/>
        <v>-8.8880827135862789E-3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1653.8</v>
      </c>
      <c r="E36" s="83">
        <v>1233.2</v>
      </c>
      <c r="F36" s="71">
        <f>D36-E36</f>
        <v>420.59999999999991</v>
      </c>
      <c r="G36" s="49">
        <v>1533.8125</v>
      </c>
      <c r="H36" s="68">
        <f>AVERAGE(D36:E36)</f>
        <v>1443.5</v>
      </c>
      <c r="I36" s="80">
        <f t="shared" si="2"/>
        <v>-5.8881056191679229E-2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27857.777777777777</v>
      </c>
      <c r="E38" s="84">
        <v>23933.200000000001</v>
      </c>
      <c r="F38" s="67">
        <f>D38-E38</f>
        <v>3924.5777777777766</v>
      </c>
      <c r="G38" s="46">
        <v>26767.736111111109</v>
      </c>
      <c r="H38" s="67">
        <f>AVERAGE(D38:E38)</f>
        <v>25895.488888888889</v>
      </c>
      <c r="I38" s="78">
        <f t="shared" si="2"/>
        <v>-3.258576738060999E-2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14965.333333333334</v>
      </c>
      <c r="E39" s="85">
        <v>15566.6</v>
      </c>
      <c r="F39" s="74">
        <f>D39-E39</f>
        <v>-601.26666666666642</v>
      </c>
      <c r="G39" s="46">
        <v>15242.338888888889</v>
      </c>
      <c r="H39" s="81">
        <f>AVERAGE(D39:E39)</f>
        <v>15265.966666666667</v>
      </c>
      <c r="I39" s="75">
        <f t="shared" si="2"/>
        <v>1.5501412184846203E-3</v>
      </c>
    </row>
    <row r="40" spans="1:9" ht="15.75" customHeight="1" thickBot="1" x14ac:dyDescent="0.25">
      <c r="A40" s="159"/>
      <c r="B40" s="160"/>
      <c r="C40" s="161"/>
      <c r="D40" s="86">
        <f>SUM(D15:D39)</f>
        <v>69847.07380952379</v>
      </c>
      <c r="E40" s="86">
        <f>SUM(E15:E39)</f>
        <v>64314.35</v>
      </c>
      <c r="F40" s="86">
        <f>SUM(F15:F39)</f>
        <v>5532.7238095238081</v>
      </c>
      <c r="G40" s="86">
        <f>SUM(G15:G39)</f>
        <v>69859.200041666671</v>
      </c>
      <c r="H40" s="86">
        <f>AVERAGE(D40:E40)</f>
        <v>67080.711904761891</v>
      </c>
      <c r="I40" s="75">
        <f>(H40-G40)/G40</f>
        <v>-3.9772687566527881E-2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217</v>
      </c>
      <c r="F13" s="166" t="s">
        <v>228</v>
      </c>
      <c r="G13" s="149" t="s">
        <v>197</v>
      </c>
      <c r="H13" s="166" t="s">
        <v>222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1327.75</v>
      </c>
      <c r="F16" s="42">
        <v>1178.1500000000001</v>
      </c>
      <c r="G16" s="21">
        <f>(F16-E16)/E16</f>
        <v>-0.11267181321784968</v>
      </c>
      <c r="H16" s="42">
        <v>1114.3499999999999</v>
      </c>
      <c r="I16" s="21">
        <f>(F16-H16)/H16</f>
        <v>5.7253107192533931E-2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1668.2874999999999</v>
      </c>
      <c r="F17" s="46">
        <v>1303.95</v>
      </c>
      <c r="G17" s="21">
        <f t="shared" ref="G17:G80" si="0">(F17-E17)/E17</f>
        <v>-0.21839011561256672</v>
      </c>
      <c r="H17" s="46">
        <v>1217.6500000000001</v>
      </c>
      <c r="I17" s="21">
        <f t="shared" ref="I17:I31" si="1">(F17-H17)/H17</f>
        <v>7.0874224941485611E-2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1396.1124999999997</v>
      </c>
      <c r="F18" s="46">
        <v>1195.1500000000001</v>
      </c>
      <c r="G18" s="21">
        <f t="shared" si="0"/>
        <v>-0.14394434545926613</v>
      </c>
      <c r="H18" s="46">
        <v>1228.1999999999998</v>
      </c>
      <c r="I18" s="21">
        <f t="shared" si="1"/>
        <v>-2.6909298159908591E-2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825.87499999999989</v>
      </c>
      <c r="F19" s="46">
        <v>743</v>
      </c>
      <c r="G19" s="21">
        <f t="shared" si="0"/>
        <v>-0.10034811563493252</v>
      </c>
      <c r="H19" s="46">
        <v>823.5</v>
      </c>
      <c r="I19" s="21">
        <f t="shared" si="1"/>
        <v>-9.7753491196114151E-2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2749.6374999999998</v>
      </c>
      <c r="F20" s="46">
        <v>2617.911111111111</v>
      </c>
      <c r="G20" s="21">
        <f>(F20-E20)/E20</f>
        <v>-4.7906820040419434E-2</v>
      </c>
      <c r="H20" s="46">
        <v>2653.9888888888891</v>
      </c>
      <c r="I20" s="21">
        <f t="shared" si="1"/>
        <v>-1.3593793828158122E-2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1222.6500000000001</v>
      </c>
      <c r="F21" s="46">
        <v>1231</v>
      </c>
      <c r="G21" s="21">
        <f t="shared" si="0"/>
        <v>6.8294278820593864E-3</v>
      </c>
      <c r="H21" s="46">
        <v>1216.9000000000001</v>
      </c>
      <c r="I21" s="21">
        <f t="shared" si="1"/>
        <v>1.1586818966225579E-2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1352.0374999999999</v>
      </c>
      <c r="F22" s="46">
        <v>1549.9</v>
      </c>
      <c r="G22" s="21">
        <f t="shared" si="0"/>
        <v>0.14634394386250396</v>
      </c>
      <c r="H22" s="46">
        <v>1443.1999999999998</v>
      </c>
      <c r="I22" s="21">
        <f t="shared" si="1"/>
        <v>7.3932926829268497E-2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403.929125</v>
      </c>
      <c r="F23" s="46">
        <v>457.4</v>
      </c>
      <c r="G23" s="21">
        <f t="shared" si="0"/>
        <v>0.13237687428456657</v>
      </c>
      <c r="H23" s="46">
        <v>367.4</v>
      </c>
      <c r="I23" s="21">
        <f t="shared" si="1"/>
        <v>0.24496461622210128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486.4</v>
      </c>
      <c r="F24" s="46">
        <v>493.65</v>
      </c>
      <c r="G24" s="21">
        <f t="shared" si="0"/>
        <v>1.4905427631578948E-2</v>
      </c>
      <c r="H24" s="46">
        <v>429.27499999999998</v>
      </c>
      <c r="I24" s="21">
        <f t="shared" si="1"/>
        <v>0.14996214547784056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495.83749999999998</v>
      </c>
      <c r="F25" s="46">
        <v>511.15</v>
      </c>
      <c r="G25" s="21">
        <f t="shared" si="0"/>
        <v>3.0882093427786323E-2</v>
      </c>
      <c r="H25" s="46">
        <v>501.15</v>
      </c>
      <c r="I25" s="21">
        <f t="shared" si="1"/>
        <v>1.99541055572184E-2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509.27499999999998</v>
      </c>
      <c r="F26" s="46">
        <v>507.4</v>
      </c>
      <c r="G26" s="21">
        <f t="shared" si="0"/>
        <v>-3.6817043836826864E-3</v>
      </c>
      <c r="H26" s="46">
        <v>502.4</v>
      </c>
      <c r="I26" s="21">
        <f t="shared" si="1"/>
        <v>9.9522292993630586E-3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1354.3375000000001</v>
      </c>
      <c r="F27" s="46">
        <v>1122.3499999999999</v>
      </c>
      <c r="G27" s="21">
        <f t="shared" si="0"/>
        <v>-0.17129223697933504</v>
      </c>
      <c r="H27" s="46">
        <v>1227.4749999999999</v>
      </c>
      <c r="I27" s="21">
        <f t="shared" si="1"/>
        <v>-8.5643292124075857E-2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533.96249999999998</v>
      </c>
      <c r="F28" s="46">
        <v>502.4</v>
      </c>
      <c r="G28" s="21">
        <f t="shared" si="0"/>
        <v>-5.9109956223517571E-2</v>
      </c>
      <c r="H28" s="46">
        <v>444.9</v>
      </c>
      <c r="I28" s="21">
        <f t="shared" si="1"/>
        <v>0.12924252641042933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1020.275</v>
      </c>
      <c r="F29" s="46">
        <v>961.27499999999998</v>
      </c>
      <c r="G29" s="21">
        <f t="shared" si="0"/>
        <v>-5.7827546494817576E-2</v>
      </c>
      <c r="H29" s="46">
        <v>987.97500000000002</v>
      </c>
      <c r="I29" s="21">
        <f t="shared" si="1"/>
        <v>-2.7024975328323129E-2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1488.5583333333334</v>
      </c>
      <c r="F30" s="46">
        <v>1352.05</v>
      </c>
      <c r="G30" s="21">
        <f t="shared" si="0"/>
        <v>-9.1705061384897091E-2</v>
      </c>
      <c r="H30" s="46">
        <v>1316.25</v>
      </c>
      <c r="I30" s="21">
        <f t="shared" si="1"/>
        <v>2.719848053181383E-2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938.12500000000011</v>
      </c>
      <c r="F31" s="49">
        <v>1006.35</v>
      </c>
      <c r="G31" s="23">
        <f t="shared" si="0"/>
        <v>7.2724850099933278E-2</v>
      </c>
      <c r="H31" s="49">
        <v>1071.8499999999999</v>
      </c>
      <c r="I31" s="23">
        <f t="shared" si="1"/>
        <v>-6.1109297009842696E-2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2626.6062499999998</v>
      </c>
      <c r="F33" s="54">
        <v>2305.625</v>
      </c>
      <c r="G33" s="21">
        <f t="shared" si="0"/>
        <v>-0.1222037943448889</v>
      </c>
      <c r="H33" s="54">
        <v>2260.375</v>
      </c>
      <c r="I33" s="21">
        <f>(F33-H33)/H33</f>
        <v>2.0018802189902117E-2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2517.5124999999998</v>
      </c>
      <c r="F34" s="46">
        <v>2170.1999999999998</v>
      </c>
      <c r="G34" s="21">
        <f t="shared" si="0"/>
        <v>-0.13795860000695132</v>
      </c>
      <c r="H34" s="46">
        <v>2108.15</v>
      </c>
      <c r="I34" s="21">
        <f>(F34-H34)/H34</f>
        <v>2.9433389464696404E-2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1962.46675</v>
      </c>
      <c r="F35" s="46">
        <v>1843.9285714285713</v>
      </c>
      <c r="G35" s="21">
        <f t="shared" si="0"/>
        <v>-6.0402643036590917E-2</v>
      </c>
      <c r="H35" s="46">
        <v>1840.4428571428571</v>
      </c>
      <c r="I35" s="21">
        <f>(F35-H35)/H35</f>
        <v>1.893954094899509E-3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1435.6770833333335</v>
      </c>
      <c r="F36" s="46">
        <v>1422.9166666666665</v>
      </c>
      <c r="G36" s="21">
        <f t="shared" si="0"/>
        <v>-8.8880827135862789E-3</v>
      </c>
      <c r="H36" s="46">
        <v>1391.625</v>
      </c>
      <c r="I36" s="21">
        <f>(F36-H36)/H36</f>
        <v>2.2485703164765305E-2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1533.8125</v>
      </c>
      <c r="F37" s="49">
        <v>1443.5</v>
      </c>
      <c r="G37" s="23">
        <f t="shared" si="0"/>
        <v>-5.8881056191679229E-2</v>
      </c>
      <c r="H37" s="49">
        <v>1223.95</v>
      </c>
      <c r="I37" s="23">
        <f>(F37-H37)/H37</f>
        <v>0.17937824257526855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26767.736111111109</v>
      </c>
      <c r="F39" s="46">
        <v>25895.488888888889</v>
      </c>
      <c r="G39" s="21">
        <f t="shared" si="0"/>
        <v>-3.258576738060999E-2</v>
      </c>
      <c r="H39" s="46">
        <v>25903.822222222225</v>
      </c>
      <c r="I39" s="21">
        <f t="shared" ref="I39:I44" si="2">(F39-H39)/H39</f>
        <v>-3.2170284608372602E-4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15242.338888888889</v>
      </c>
      <c r="F40" s="46">
        <v>15265.966666666667</v>
      </c>
      <c r="G40" s="21">
        <f t="shared" si="0"/>
        <v>1.5501412184846203E-3</v>
      </c>
      <c r="H40" s="46">
        <v>15268.744444444445</v>
      </c>
      <c r="I40" s="21">
        <f t="shared" si="2"/>
        <v>-1.8192574955225427E-4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11619</v>
      </c>
      <c r="F41" s="57">
        <v>11242.25</v>
      </c>
      <c r="G41" s="21">
        <f t="shared" si="0"/>
        <v>-3.2425337808761515E-2</v>
      </c>
      <c r="H41" s="57">
        <v>11185.375</v>
      </c>
      <c r="I41" s="21">
        <f t="shared" si="2"/>
        <v>5.0847647039102403E-3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6020.7</v>
      </c>
      <c r="F42" s="47">
        <v>6016.6</v>
      </c>
      <c r="G42" s="21">
        <f t="shared" si="0"/>
        <v>-6.8098393874457363E-4</v>
      </c>
      <c r="H42" s="47">
        <v>5845.75</v>
      </c>
      <c r="I42" s="21">
        <f t="shared" si="2"/>
        <v>2.9226361031518686E-2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9976</v>
      </c>
      <c r="G43" s="21">
        <f t="shared" si="0"/>
        <v>7.571505344240064E-4</v>
      </c>
      <c r="H43" s="47">
        <v>9976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12217.5</v>
      </c>
      <c r="F44" s="50">
        <v>12802.5</v>
      </c>
      <c r="G44" s="31">
        <f t="shared" si="0"/>
        <v>4.7882136279926338E-2</v>
      </c>
      <c r="H44" s="50">
        <v>13175.833333333334</v>
      </c>
      <c r="I44" s="31">
        <f t="shared" si="2"/>
        <v>-2.833470368730635E-2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4960.1388888888887</v>
      </c>
      <c r="F46" s="43">
        <v>5640.5555555555557</v>
      </c>
      <c r="G46" s="21">
        <f t="shared" si="0"/>
        <v>0.13717693836978137</v>
      </c>
      <c r="H46" s="43">
        <v>5065</v>
      </c>
      <c r="I46" s="21">
        <f t="shared" ref="I46:I51" si="3">(F46-H46)/H46</f>
        <v>0.11363387079083034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6155.3472222222226</v>
      </c>
      <c r="F47" s="47">
        <v>6035.333333333333</v>
      </c>
      <c r="G47" s="21">
        <f t="shared" si="0"/>
        <v>-1.9497501043582364E-2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19040</v>
      </c>
      <c r="G48" s="21">
        <f t="shared" si="0"/>
        <v>-1.2127894156560088E-2</v>
      </c>
      <c r="H48" s="47">
        <v>19040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18689.265555555558</v>
      </c>
      <c r="F49" s="47">
        <v>19284.017500000002</v>
      </c>
      <c r="G49" s="21">
        <f t="shared" si="0"/>
        <v>3.1823184419767031E-2</v>
      </c>
      <c r="H49" s="47">
        <v>19284.017749999999</v>
      </c>
      <c r="I49" s="21">
        <f t="shared" si="3"/>
        <v>-1.296410325708436E-8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2201.7857142857142</v>
      </c>
      <c r="F50" s="47">
        <v>2260.8333333333335</v>
      </c>
      <c r="G50" s="21">
        <f t="shared" si="0"/>
        <v>2.6818058934847355E-2</v>
      </c>
      <c r="H50" s="47">
        <v>2260.8333333333335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27101</v>
      </c>
      <c r="F51" s="50">
        <v>27921</v>
      </c>
      <c r="G51" s="31">
        <f t="shared" si="0"/>
        <v>3.0257186081694403E-2</v>
      </c>
      <c r="H51" s="50">
        <v>27836</v>
      </c>
      <c r="I51" s="31">
        <f t="shared" si="3"/>
        <v>3.0535996551228624E-3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3823.5714285714284</v>
      </c>
      <c r="F54" s="70">
        <v>3608.2857142857142</v>
      </c>
      <c r="G54" s="21">
        <f t="shared" si="0"/>
        <v>-5.6304875770595911E-2</v>
      </c>
      <c r="H54" s="70">
        <v>3608.2857142857142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2032.5</v>
      </c>
      <c r="F55" s="70">
        <v>2883.75</v>
      </c>
      <c r="G55" s="21">
        <f t="shared" si="0"/>
        <v>0.41881918819188191</v>
      </c>
      <c r="H55" s="70">
        <v>2883.75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4700</v>
      </c>
      <c r="G56" s="21">
        <f t="shared" si="0"/>
        <v>-0.14545454545454545</v>
      </c>
      <c r="H56" s="70">
        <v>4700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2149.6875</v>
      </c>
      <c r="F57" s="105">
        <v>2028</v>
      </c>
      <c r="G57" s="21">
        <f t="shared" si="0"/>
        <v>-5.6607064980375058E-2</v>
      </c>
      <c r="H57" s="105">
        <v>2028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4450.5555555555547</v>
      </c>
      <c r="F58" s="50">
        <v>4348</v>
      </c>
      <c r="G58" s="29">
        <f t="shared" si="0"/>
        <v>-2.3043315441268079E-2</v>
      </c>
      <c r="H58" s="50">
        <v>4052.8</v>
      </c>
      <c r="I58" s="29">
        <f t="shared" si="4"/>
        <v>7.2838531385708602E-2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5157.5</v>
      </c>
      <c r="F59" s="68">
        <v>4450.5</v>
      </c>
      <c r="G59" s="21">
        <f t="shared" si="0"/>
        <v>-0.13708191953465826</v>
      </c>
      <c r="H59" s="68">
        <v>4450.5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4973.875</v>
      </c>
      <c r="F60" s="70">
        <v>4822.5</v>
      </c>
      <c r="G60" s="21">
        <f t="shared" si="0"/>
        <v>-3.0434017742705637E-2</v>
      </c>
      <c r="H60" s="70">
        <v>4822.5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20887.5</v>
      </c>
      <c r="F61" s="73">
        <v>21352.5</v>
      </c>
      <c r="G61" s="29">
        <f t="shared" si="0"/>
        <v>2.2262118491921005E-2</v>
      </c>
      <c r="H61" s="73">
        <v>21676.25</v>
      </c>
      <c r="I61" s="29">
        <f t="shared" si="4"/>
        <v>-1.4935701516636871E-2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6477.6388888888887</v>
      </c>
      <c r="F63" s="54">
        <v>6412.5</v>
      </c>
      <c r="G63" s="21">
        <f t="shared" si="0"/>
        <v>-1.0055961748751015E-2</v>
      </c>
      <c r="H63" s="54">
        <v>6409</v>
      </c>
      <c r="I63" s="21">
        <f t="shared" ref="I63:I74" si="5">(F63-H63)/H63</f>
        <v>5.4610703697924789E-4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46526.857142857145</v>
      </c>
      <c r="G64" s="21">
        <f t="shared" si="0"/>
        <v>-1.1047930795096462E-2</v>
      </c>
      <c r="H64" s="46">
        <v>46526.857142857145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12748.75</v>
      </c>
      <c r="F65" s="46">
        <v>10700</v>
      </c>
      <c r="G65" s="21">
        <f t="shared" si="0"/>
        <v>-0.16070202961074614</v>
      </c>
      <c r="H65" s="46">
        <v>10700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7630.5</v>
      </c>
      <c r="F66" s="46">
        <v>7579</v>
      </c>
      <c r="G66" s="21">
        <f t="shared" si="0"/>
        <v>-6.7492300635607107E-3</v>
      </c>
      <c r="H66" s="46">
        <v>7579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3863.25</v>
      </c>
      <c r="F67" s="46">
        <v>3714</v>
      </c>
      <c r="G67" s="21">
        <f t="shared" si="0"/>
        <v>-3.8633275092215105E-2</v>
      </c>
      <c r="H67" s="46">
        <v>3784</v>
      </c>
      <c r="I67" s="21">
        <f t="shared" si="5"/>
        <v>-1.849894291754757E-2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3580.5297619047624</v>
      </c>
      <c r="F68" s="58">
        <v>3078</v>
      </c>
      <c r="G68" s="31">
        <f t="shared" si="0"/>
        <v>-0.14035067303488288</v>
      </c>
      <c r="H68" s="58">
        <v>2985</v>
      </c>
      <c r="I68" s="31">
        <f t="shared" si="5"/>
        <v>3.1155778894472363E-2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3719.5722222222221</v>
      </c>
      <c r="F70" s="43">
        <v>3868.5</v>
      </c>
      <c r="G70" s="21">
        <f t="shared" si="0"/>
        <v>4.0038953105419869E-2</v>
      </c>
      <c r="H70" s="43">
        <v>3868.5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2747.2222222222222</v>
      </c>
      <c r="F71" s="47">
        <v>2742.25</v>
      </c>
      <c r="G71" s="21">
        <f t="shared" si="0"/>
        <v>-1.8099089989888593E-3</v>
      </c>
      <c r="H71" s="47">
        <v>2742.25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1320</v>
      </c>
      <c r="F72" s="47">
        <v>1313.125</v>
      </c>
      <c r="G72" s="21">
        <f t="shared" si="0"/>
        <v>-5.208333333333333E-3</v>
      </c>
      <c r="H72" s="47">
        <v>1313.125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2119.2633928571431</v>
      </c>
      <c r="F73" s="47">
        <v>2250.8333333333335</v>
      </c>
      <c r="G73" s="21">
        <f t="shared" si="0"/>
        <v>6.2082863753339664E-2</v>
      </c>
      <c r="H73" s="47">
        <v>2250.8333333333335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1676.7166666666667</v>
      </c>
      <c r="F74" s="50">
        <v>1628.5</v>
      </c>
      <c r="G74" s="21">
        <f t="shared" si="0"/>
        <v>-2.87565977157739E-2</v>
      </c>
      <c r="H74" s="50">
        <v>1616.6666666666667</v>
      </c>
      <c r="I74" s="21">
        <f t="shared" si="5"/>
        <v>7.3195876288659322E-3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1458.3333333333333</v>
      </c>
      <c r="G76" s="22">
        <f t="shared" si="0"/>
        <v>-5.5203766845266945E-3</v>
      </c>
      <c r="H76" s="43">
        <v>1458.3333333333333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1351.8</v>
      </c>
      <c r="F77" s="32">
        <v>1182.2222222222222</v>
      </c>
      <c r="G77" s="21">
        <f t="shared" si="0"/>
        <v>-0.12544590751426082</v>
      </c>
      <c r="H77" s="32">
        <v>1182.2222222222222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831.44444444444446</v>
      </c>
      <c r="F78" s="47">
        <v>920.33333333333337</v>
      </c>
      <c r="G78" s="21">
        <f t="shared" si="0"/>
        <v>0.10690899371909665</v>
      </c>
      <c r="H78" s="47">
        <v>918.66666666666663</v>
      </c>
      <c r="I78" s="21">
        <f t="shared" si="6"/>
        <v>1.8142235123368025E-3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1504.9</v>
      </c>
      <c r="F79" s="47">
        <v>1507.8</v>
      </c>
      <c r="G79" s="21">
        <f t="shared" si="0"/>
        <v>1.9270383414179437E-3</v>
      </c>
      <c r="H79" s="47">
        <v>1502.8</v>
      </c>
      <c r="I79" s="21">
        <f t="shared" si="6"/>
        <v>3.3271227042853341E-3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1933.8</v>
      </c>
      <c r="F80" s="61">
        <v>1916.3</v>
      </c>
      <c r="G80" s="21">
        <f t="shared" si="0"/>
        <v>-9.0495397662633155E-3</v>
      </c>
      <c r="H80" s="61">
        <v>1941.3</v>
      </c>
      <c r="I80" s="21">
        <f t="shared" si="6"/>
        <v>-1.2877968371709679E-2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8303.3333333333339</v>
      </c>
      <c r="F81" s="61">
        <v>8899.3333333333339</v>
      </c>
      <c r="G81" s="21">
        <f>(F81-E81)/E81</f>
        <v>7.1778402248093134E-2</v>
      </c>
      <c r="H81" s="61">
        <v>8899.3333333333339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3996</v>
      </c>
      <c r="F82" s="50">
        <v>3886.3</v>
      </c>
      <c r="G82" s="23">
        <f>(F82-E82)/E82</f>
        <v>-2.7452452452452408E-2</v>
      </c>
      <c r="H82" s="50">
        <v>3941.3</v>
      </c>
      <c r="I82" s="23">
        <f t="shared" si="6"/>
        <v>-1.3954786491766675E-2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zoomScaleNormal="100" workbookViewId="0">
      <selection activeCell="A18" sqref="A18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8.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0" t="s">
        <v>0</v>
      </c>
      <c r="D13" s="172" t="s">
        <v>23</v>
      </c>
      <c r="E13" s="149" t="s">
        <v>217</v>
      </c>
      <c r="F13" s="166" t="s">
        <v>228</v>
      </c>
      <c r="G13" s="149" t="s">
        <v>196</v>
      </c>
      <c r="H13" s="166" t="s">
        <v>222</v>
      </c>
      <c r="I13" s="149" t="s">
        <v>187</v>
      </c>
    </row>
    <row r="14" spans="1:9" ht="38.25" customHeight="1" thickBot="1" x14ac:dyDescent="0.25">
      <c r="A14" s="148"/>
      <c r="B14" s="154"/>
      <c r="C14" s="171"/>
      <c r="D14" s="173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7</v>
      </c>
      <c r="C16" s="14" t="s">
        <v>87</v>
      </c>
      <c r="D16" s="11" t="s">
        <v>161</v>
      </c>
      <c r="E16" s="42">
        <v>825.87499999999989</v>
      </c>
      <c r="F16" s="42">
        <v>743</v>
      </c>
      <c r="G16" s="21">
        <f t="shared" ref="G16:G31" si="0">(F16-E16)/E16</f>
        <v>-0.10034811563493252</v>
      </c>
      <c r="H16" s="42">
        <v>823.5</v>
      </c>
      <c r="I16" s="21">
        <f t="shared" ref="I16:I31" si="1">(F16-H16)/H16</f>
        <v>-9.7753491196114151E-2</v>
      </c>
    </row>
    <row r="17" spans="1:9" ht="16.5" x14ac:dyDescent="0.3">
      <c r="A17" s="37"/>
      <c r="B17" s="34" t="s">
        <v>15</v>
      </c>
      <c r="C17" s="15" t="s">
        <v>95</v>
      </c>
      <c r="D17" s="11" t="s">
        <v>82</v>
      </c>
      <c r="E17" s="46">
        <v>1354.3375000000001</v>
      </c>
      <c r="F17" s="46">
        <v>1122.3499999999999</v>
      </c>
      <c r="G17" s="21">
        <f t="shared" si="0"/>
        <v>-0.17129223697933504</v>
      </c>
      <c r="H17" s="46">
        <v>1227.4749999999999</v>
      </c>
      <c r="I17" s="21">
        <f t="shared" si="1"/>
        <v>-8.5643292124075857E-2</v>
      </c>
    </row>
    <row r="18" spans="1:9" ht="16.5" x14ac:dyDescent="0.3">
      <c r="A18" s="37"/>
      <c r="B18" s="34" t="s">
        <v>19</v>
      </c>
      <c r="C18" s="15" t="s">
        <v>99</v>
      </c>
      <c r="D18" s="11" t="s">
        <v>161</v>
      </c>
      <c r="E18" s="46">
        <v>938.12500000000011</v>
      </c>
      <c r="F18" s="46">
        <v>1006.35</v>
      </c>
      <c r="G18" s="21">
        <f t="shared" si="0"/>
        <v>7.2724850099933278E-2</v>
      </c>
      <c r="H18" s="46">
        <v>1071.8499999999999</v>
      </c>
      <c r="I18" s="21">
        <f t="shared" si="1"/>
        <v>-6.1109297009842696E-2</v>
      </c>
    </row>
    <row r="19" spans="1:9" ht="16.5" x14ac:dyDescent="0.3">
      <c r="A19" s="37"/>
      <c r="B19" s="34" t="s">
        <v>17</v>
      </c>
      <c r="C19" s="15" t="s">
        <v>97</v>
      </c>
      <c r="D19" s="11" t="s">
        <v>161</v>
      </c>
      <c r="E19" s="46">
        <v>1020.275</v>
      </c>
      <c r="F19" s="46">
        <v>961.27499999999998</v>
      </c>
      <c r="G19" s="21">
        <f t="shared" si="0"/>
        <v>-5.7827546494817576E-2</v>
      </c>
      <c r="H19" s="46">
        <v>987.97500000000002</v>
      </c>
      <c r="I19" s="21">
        <f t="shared" si="1"/>
        <v>-2.7024975328323129E-2</v>
      </c>
    </row>
    <row r="20" spans="1:9" ht="16.5" x14ac:dyDescent="0.3">
      <c r="A20" s="37"/>
      <c r="B20" s="34" t="s">
        <v>6</v>
      </c>
      <c r="C20" s="15" t="s">
        <v>86</v>
      </c>
      <c r="D20" s="11" t="s">
        <v>161</v>
      </c>
      <c r="E20" s="46">
        <v>1396.1124999999997</v>
      </c>
      <c r="F20" s="46">
        <v>1195.1500000000001</v>
      </c>
      <c r="G20" s="21">
        <f t="shared" si="0"/>
        <v>-0.14394434545926613</v>
      </c>
      <c r="H20" s="46">
        <v>1228.1999999999998</v>
      </c>
      <c r="I20" s="21">
        <f t="shared" si="1"/>
        <v>-2.6909298159908591E-2</v>
      </c>
    </row>
    <row r="21" spans="1:9" ht="16.5" x14ac:dyDescent="0.3">
      <c r="A21" s="37"/>
      <c r="B21" s="34" t="s">
        <v>8</v>
      </c>
      <c r="C21" s="15" t="s">
        <v>89</v>
      </c>
      <c r="D21" s="11" t="s">
        <v>161</v>
      </c>
      <c r="E21" s="46">
        <v>2749.6374999999998</v>
      </c>
      <c r="F21" s="46">
        <v>2617.911111111111</v>
      </c>
      <c r="G21" s="21">
        <f t="shared" si="0"/>
        <v>-4.7906820040419434E-2</v>
      </c>
      <c r="H21" s="46">
        <v>2653.9888888888891</v>
      </c>
      <c r="I21" s="21">
        <f t="shared" si="1"/>
        <v>-1.3593793828158122E-2</v>
      </c>
    </row>
    <row r="22" spans="1:9" ht="16.5" x14ac:dyDescent="0.3">
      <c r="A22" s="37"/>
      <c r="B22" s="34" t="s">
        <v>14</v>
      </c>
      <c r="C22" s="15" t="s">
        <v>94</v>
      </c>
      <c r="D22" s="11" t="s">
        <v>81</v>
      </c>
      <c r="E22" s="46">
        <v>509.27499999999998</v>
      </c>
      <c r="F22" s="46">
        <v>507.4</v>
      </c>
      <c r="G22" s="21">
        <f t="shared" si="0"/>
        <v>-3.6817043836826864E-3</v>
      </c>
      <c r="H22" s="46">
        <v>502.4</v>
      </c>
      <c r="I22" s="21">
        <f t="shared" si="1"/>
        <v>9.9522292993630586E-3</v>
      </c>
    </row>
    <row r="23" spans="1:9" ht="16.5" x14ac:dyDescent="0.3">
      <c r="A23" s="37"/>
      <c r="B23" s="34" t="s">
        <v>9</v>
      </c>
      <c r="C23" s="15" t="s">
        <v>88</v>
      </c>
      <c r="D23" s="13" t="s">
        <v>161</v>
      </c>
      <c r="E23" s="46">
        <v>1222.6500000000001</v>
      </c>
      <c r="F23" s="46">
        <v>1231</v>
      </c>
      <c r="G23" s="21">
        <f t="shared" si="0"/>
        <v>6.8294278820593864E-3</v>
      </c>
      <c r="H23" s="46">
        <v>1216.9000000000001</v>
      </c>
      <c r="I23" s="21">
        <f t="shared" si="1"/>
        <v>1.1586818966225579E-2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495.83749999999998</v>
      </c>
      <c r="F24" s="46">
        <v>511.15</v>
      </c>
      <c r="G24" s="21">
        <f t="shared" si="0"/>
        <v>3.0882093427786323E-2</v>
      </c>
      <c r="H24" s="46">
        <v>501.15</v>
      </c>
      <c r="I24" s="21">
        <f t="shared" si="1"/>
        <v>1.99541055572184E-2</v>
      </c>
    </row>
    <row r="25" spans="1:9" ht="16.5" x14ac:dyDescent="0.3">
      <c r="A25" s="37"/>
      <c r="B25" s="34" t="s">
        <v>18</v>
      </c>
      <c r="C25" s="15" t="s">
        <v>98</v>
      </c>
      <c r="D25" s="13" t="s">
        <v>83</v>
      </c>
      <c r="E25" s="46">
        <v>1488.5583333333334</v>
      </c>
      <c r="F25" s="46">
        <v>1352.05</v>
      </c>
      <c r="G25" s="21">
        <f t="shared" si="0"/>
        <v>-9.1705061384897091E-2</v>
      </c>
      <c r="H25" s="46">
        <v>1316.25</v>
      </c>
      <c r="I25" s="21">
        <f t="shared" si="1"/>
        <v>2.719848053181383E-2</v>
      </c>
    </row>
    <row r="26" spans="1:9" ht="16.5" x14ac:dyDescent="0.3">
      <c r="A26" s="37"/>
      <c r="B26" s="34" t="s">
        <v>4</v>
      </c>
      <c r="C26" s="15" t="s">
        <v>84</v>
      </c>
      <c r="D26" s="13" t="s">
        <v>161</v>
      </c>
      <c r="E26" s="46">
        <v>1327.75</v>
      </c>
      <c r="F26" s="46">
        <v>1178.1500000000001</v>
      </c>
      <c r="G26" s="21">
        <f t="shared" si="0"/>
        <v>-0.11267181321784968</v>
      </c>
      <c r="H26" s="46">
        <v>1114.3499999999999</v>
      </c>
      <c r="I26" s="21">
        <f t="shared" si="1"/>
        <v>5.7253107192533931E-2</v>
      </c>
    </row>
    <row r="27" spans="1:9" ht="16.5" x14ac:dyDescent="0.3">
      <c r="A27" s="37"/>
      <c r="B27" s="34" t="s">
        <v>5</v>
      </c>
      <c r="C27" s="15" t="s">
        <v>85</v>
      </c>
      <c r="D27" s="13" t="s">
        <v>161</v>
      </c>
      <c r="E27" s="46">
        <v>1668.2874999999999</v>
      </c>
      <c r="F27" s="46">
        <v>1303.95</v>
      </c>
      <c r="G27" s="21">
        <f t="shared" si="0"/>
        <v>-0.21839011561256672</v>
      </c>
      <c r="H27" s="46">
        <v>1217.6500000000001</v>
      </c>
      <c r="I27" s="21">
        <f t="shared" si="1"/>
        <v>7.0874224941485611E-2</v>
      </c>
    </row>
    <row r="28" spans="1:9" ht="16.5" x14ac:dyDescent="0.3">
      <c r="A28" s="37"/>
      <c r="B28" s="34" t="s">
        <v>10</v>
      </c>
      <c r="C28" s="15" t="s">
        <v>90</v>
      </c>
      <c r="D28" s="13" t="s">
        <v>161</v>
      </c>
      <c r="E28" s="46">
        <v>1352.0374999999999</v>
      </c>
      <c r="F28" s="46">
        <v>1549.9</v>
      </c>
      <c r="G28" s="21">
        <f t="shared" si="0"/>
        <v>0.14634394386250396</v>
      </c>
      <c r="H28" s="46">
        <v>1443.1999999999998</v>
      </c>
      <c r="I28" s="21">
        <f t="shared" si="1"/>
        <v>7.3932926829268497E-2</v>
      </c>
    </row>
    <row r="29" spans="1:9" ht="17.25" thickBot="1" x14ac:dyDescent="0.35">
      <c r="A29" s="38"/>
      <c r="B29" s="34" t="s">
        <v>16</v>
      </c>
      <c r="C29" s="15" t="s">
        <v>96</v>
      </c>
      <c r="D29" s="13" t="s">
        <v>81</v>
      </c>
      <c r="E29" s="46">
        <v>533.96249999999998</v>
      </c>
      <c r="F29" s="46">
        <v>502.4</v>
      </c>
      <c r="G29" s="21">
        <f t="shared" si="0"/>
        <v>-5.9109956223517571E-2</v>
      </c>
      <c r="H29" s="46">
        <v>444.9</v>
      </c>
      <c r="I29" s="21">
        <f t="shared" si="1"/>
        <v>0.12924252641042933</v>
      </c>
    </row>
    <row r="30" spans="1:9" ht="16.5" x14ac:dyDescent="0.3">
      <c r="A30" s="37"/>
      <c r="B30" s="34" t="s">
        <v>12</v>
      </c>
      <c r="C30" s="15" t="s">
        <v>92</v>
      </c>
      <c r="D30" s="13" t="s">
        <v>81</v>
      </c>
      <c r="E30" s="46">
        <v>486.4</v>
      </c>
      <c r="F30" s="46">
        <v>493.65</v>
      </c>
      <c r="G30" s="21">
        <f t="shared" si="0"/>
        <v>1.4905427631578948E-2</v>
      </c>
      <c r="H30" s="46">
        <v>429.27499999999998</v>
      </c>
      <c r="I30" s="21">
        <f t="shared" si="1"/>
        <v>0.14996214547784056</v>
      </c>
    </row>
    <row r="31" spans="1:9" ht="17.25" thickBot="1" x14ac:dyDescent="0.35">
      <c r="A31" s="38"/>
      <c r="B31" s="36" t="s">
        <v>11</v>
      </c>
      <c r="C31" s="16" t="s">
        <v>91</v>
      </c>
      <c r="D31" s="12" t="s">
        <v>81</v>
      </c>
      <c r="E31" s="49">
        <v>403.929125</v>
      </c>
      <c r="F31" s="49">
        <v>457.4</v>
      </c>
      <c r="G31" s="23">
        <f t="shared" si="0"/>
        <v>0.13237687428456657</v>
      </c>
      <c r="H31" s="49">
        <v>367.4</v>
      </c>
      <c r="I31" s="23">
        <f t="shared" si="1"/>
        <v>0.24496461622210128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17773.049958333333</v>
      </c>
      <c r="F32" s="107">
        <f>SUM(F16:F31)</f>
        <v>16733.086111111108</v>
      </c>
      <c r="G32" s="108">
        <f t="shared" ref="G32" si="2">(F32-E32)/E32</f>
        <v>-5.8513527484606677E-2</v>
      </c>
      <c r="H32" s="107">
        <f>SUM(H16:H31)</f>
        <v>16546.463888888888</v>
      </c>
      <c r="I32" s="111">
        <f t="shared" ref="I32" si="3">(F32-H32)/H32</f>
        <v>1.1278677031866554E-2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161</v>
      </c>
      <c r="E34" s="54">
        <v>1962.46675</v>
      </c>
      <c r="F34" s="54">
        <v>1843.9285714285713</v>
      </c>
      <c r="G34" s="21">
        <f>(F34-E34)/E34</f>
        <v>-6.0402643036590917E-2</v>
      </c>
      <c r="H34" s="54">
        <v>1840.4428571428571</v>
      </c>
      <c r="I34" s="21">
        <f>(F34-H34)/H34</f>
        <v>1.893954094899509E-3</v>
      </c>
    </row>
    <row r="35" spans="1:9" ht="16.5" x14ac:dyDescent="0.3">
      <c r="A35" s="37"/>
      <c r="B35" s="34" t="s">
        <v>26</v>
      </c>
      <c r="C35" s="15" t="s">
        <v>100</v>
      </c>
      <c r="D35" s="11" t="s">
        <v>161</v>
      </c>
      <c r="E35" s="46">
        <v>2626.6062499999998</v>
      </c>
      <c r="F35" s="46">
        <v>2305.625</v>
      </c>
      <c r="G35" s="21">
        <f>(F35-E35)/E35</f>
        <v>-0.1222037943448889</v>
      </c>
      <c r="H35" s="46">
        <v>2260.375</v>
      </c>
      <c r="I35" s="21">
        <f>(F35-H35)/H35</f>
        <v>2.0018802189902117E-2</v>
      </c>
    </row>
    <row r="36" spans="1:9" ht="16.5" x14ac:dyDescent="0.3">
      <c r="A36" s="37"/>
      <c r="B36" s="39" t="s">
        <v>29</v>
      </c>
      <c r="C36" s="15" t="s">
        <v>103</v>
      </c>
      <c r="D36" s="11" t="s">
        <v>161</v>
      </c>
      <c r="E36" s="46">
        <v>1435.6770833333335</v>
      </c>
      <c r="F36" s="46">
        <v>1422.9166666666665</v>
      </c>
      <c r="G36" s="21">
        <f>(F36-E36)/E36</f>
        <v>-8.8880827135862789E-3</v>
      </c>
      <c r="H36" s="46">
        <v>1391.625</v>
      </c>
      <c r="I36" s="21">
        <f>(F36-H36)/H36</f>
        <v>2.2485703164765305E-2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2517.5124999999998</v>
      </c>
      <c r="F37" s="46">
        <v>2170.1999999999998</v>
      </c>
      <c r="G37" s="21">
        <f>(F37-E37)/E37</f>
        <v>-0.13795860000695132</v>
      </c>
      <c r="H37" s="46">
        <v>2108.15</v>
      </c>
      <c r="I37" s="21">
        <f>(F37-H37)/H37</f>
        <v>2.9433389464696404E-2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1533.8125</v>
      </c>
      <c r="F38" s="49">
        <v>1443.5</v>
      </c>
      <c r="G38" s="23">
        <f>(F38-E38)/E38</f>
        <v>-5.8881056191679229E-2</v>
      </c>
      <c r="H38" s="49">
        <v>1223.95</v>
      </c>
      <c r="I38" s="23">
        <f>(F38-H38)/H38</f>
        <v>0.17937824257526855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10076.075083333333</v>
      </c>
      <c r="F39" s="109">
        <f>SUM(F34:F38)</f>
        <v>9186.1702380952374</v>
      </c>
      <c r="G39" s="110">
        <f t="shared" ref="G39" si="4">(F39-E39)/E39</f>
        <v>-8.8318600038031908E-2</v>
      </c>
      <c r="H39" s="109">
        <f>SUM(H34:H38)</f>
        <v>8824.5428571428583</v>
      </c>
      <c r="I39" s="111">
        <f t="shared" ref="I39" si="5">(F39-H39)/H39</f>
        <v>4.0979729693268664E-2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36</v>
      </c>
      <c r="C41" s="15" t="s">
        <v>153</v>
      </c>
      <c r="D41" s="20" t="s">
        <v>161</v>
      </c>
      <c r="E41" s="46">
        <v>12217.5</v>
      </c>
      <c r="F41" s="46">
        <v>12802.5</v>
      </c>
      <c r="G41" s="21">
        <f t="shared" ref="G41:G46" si="6">(F41-E41)/E41</f>
        <v>4.7882136279926338E-2</v>
      </c>
      <c r="H41" s="46">
        <v>13175.833333333334</v>
      </c>
      <c r="I41" s="21">
        <f t="shared" ref="I41:I46" si="7">(F41-H41)/H41</f>
        <v>-2.833470368730635E-2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26767.736111111109</v>
      </c>
      <c r="F42" s="46">
        <v>25895.488888888889</v>
      </c>
      <c r="G42" s="21">
        <f t="shared" si="6"/>
        <v>-3.258576738060999E-2</v>
      </c>
      <c r="H42" s="46">
        <v>25903.822222222225</v>
      </c>
      <c r="I42" s="21">
        <f t="shared" si="7"/>
        <v>-3.2170284608372602E-4</v>
      </c>
    </row>
    <row r="43" spans="1:9" ht="16.5" x14ac:dyDescent="0.3">
      <c r="A43" s="37"/>
      <c r="B43" s="39" t="s">
        <v>32</v>
      </c>
      <c r="C43" s="15" t="s">
        <v>106</v>
      </c>
      <c r="D43" s="11" t="s">
        <v>161</v>
      </c>
      <c r="E43" s="57">
        <v>15242.338888888889</v>
      </c>
      <c r="F43" s="57">
        <v>15265.966666666667</v>
      </c>
      <c r="G43" s="21">
        <f t="shared" si="6"/>
        <v>1.5501412184846203E-3</v>
      </c>
      <c r="H43" s="57">
        <v>15268.744444444445</v>
      </c>
      <c r="I43" s="21">
        <f t="shared" si="7"/>
        <v>-1.8192574955225427E-4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9968.4523809523816</v>
      </c>
      <c r="F44" s="47">
        <v>9976</v>
      </c>
      <c r="G44" s="21">
        <f t="shared" si="6"/>
        <v>7.571505344240064E-4</v>
      </c>
      <c r="H44" s="47">
        <v>9976</v>
      </c>
      <c r="I44" s="21">
        <f t="shared" si="7"/>
        <v>0</v>
      </c>
    </row>
    <row r="45" spans="1:9" ht="16.5" x14ac:dyDescent="0.3">
      <c r="A45" s="37"/>
      <c r="B45" s="34" t="s">
        <v>33</v>
      </c>
      <c r="C45" s="15" t="s">
        <v>107</v>
      </c>
      <c r="D45" s="11" t="s">
        <v>161</v>
      </c>
      <c r="E45" s="47">
        <v>11619</v>
      </c>
      <c r="F45" s="47">
        <v>11242.25</v>
      </c>
      <c r="G45" s="21">
        <f t="shared" si="6"/>
        <v>-3.2425337808761515E-2</v>
      </c>
      <c r="H45" s="47">
        <v>11185.375</v>
      </c>
      <c r="I45" s="21">
        <f t="shared" si="7"/>
        <v>5.0847647039102403E-3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6020.7</v>
      </c>
      <c r="F46" s="50">
        <v>6016.6</v>
      </c>
      <c r="G46" s="31">
        <f t="shared" si="6"/>
        <v>-6.8098393874457363E-4</v>
      </c>
      <c r="H46" s="50">
        <v>5845.75</v>
      </c>
      <c r="I46" s="31">
        <f t="shared" si="7"/>
        <v>2.9226361031518686E-2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81835.727380952376</v>
      </c>
      <c r="F47" s="86">
        <f>SUM(F41:F46)</f>
        <v>81198.805555555562</v>
      </c>
      <c r="G47" s="110">
        <f t="shared" ref="G47" si="8">(F47-E47)/E47</f>
        <v>-7.7829310715586079E-3</v>
      </c>
      <c r="H47" s="109">
        <f>SUM(H41:H46)</f>
        <v>81355.525000000009</v>
      </c>
      <c r="I47" s="111">
        <f t="shared" ref="I47" si="9">(F47-H47)/H47</f>
        <v>-1.926352813093477E-3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18689.265555555558</v>
      </c>
      <c r="F49" s="43">
        <v>19284.017500000002</v>
      </c>
      <c r="G49" s="21">
        <f t="shared" ref="G49:G54" si="10">(F49-E49)/E49</f>
        <v>3.1823184419767031E-2</v>
      </c>
      <c r="H49" s="43">
        <v>19284.017749999999</v>
      </c>
      <c r="I49" s="21">
        <f t="shared" ref="I49:I54" si="11">(F49-H49)/H49</f>
        <v>-1.296410325708436E-8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6155.3472222222226</v>
      </c>
      <c r="F50" s="47">
        <v>6035.333333333333</v>
      </c>
      <c r="G50" s="21">
        <f t="shared" si="10"/>
        <v>-1.9497501043582364E-2</v>
      </c>
      <c r="H50" s="47">
        <v>6035.333333333333</v>
      </c>
      <c r="I50" s="21">
        <f t="shared" si="11"/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19273.75</v>
      </c>
      <c r="F51" s="47">
        <v>19040</v>
      </c>
      <c r="G51" s="21">
        <f t="shared" si="10"/>
        <v>-1.2127894156560088E-2</v>
      </c>
      <c r="H51" s="47">
        <v>19040</v>
      </c>
      <c r="I51" s="21">
        <f t="shared" si="11"/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2201.7857142857142</v>
      </c>
      <c r="F52" s="47">
        <v>2260.8333333333335</v>
      </c>
      <c r="G52" s="21">
        <f t="shared" si="10"/>
        <v>2.6818058934847355E-2</v>
      </c>
      <c r="H52" s="47">
        <v>2260.8333333333335</v>
      </c>
      <c r="I52" s="21">
        <f t="shared" si="11"/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27101</v>
      </c>
      <c r="F53" s="47">
        <v>27921</v>
      </c>
      <c r="G53" s="21">
        <f t="shared" si="10"/>
        <v>3.0257186081694403E-2</v>
      </c>
      <c r="H53" s="47">
        <v>27836</v>
      </c>
      <c r="I53" s="21">
        <f t="shared" si="11"/>
        <v>3.0535996551228624E-3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4960.1388888888887</v>
      </c>
      <c r="F54" s="50">
        <v>5640.5555555555557</v>
      </c>
      <c r="G54" s="31">
        <f t="shared" si="10"/>
        <v>0.13717693836978137</v>
      </c>
      <c r="H54" s="50">
        <v>5065</v>
      </c>
      <c r="I54" s="31">
        <f t="shared" si="11"/>
        <v>0.11363387079083034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78381.287380952388</v>
      </c>
      <c r="F55" s="86">
        <f>SUM(F49:F54)</f>
        <v>80181.739722222235</v>
      </c>
      <c r="G55" s="110">
        <f t="shared" ref="G55" si="12">(F55-E55)/E55</f>
        <v>2.2970435947539426E-2</v>
      </c>
      <c r="H55" s="86">
        <f>SUM(H49:H54)</f>
        <v>79521.184416666656</v>
      </c>
      <c r="I55" s="111">
        <f t="shared" ref="I55" si="13">(F55-H55)/H55</f>
        <v>8.3066582873624183E-3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56</v>
      </c>
      <c r="C57" s="19" t="s">
        <v>123</v>
      </c>
      <c r="D57" s="20" t="s">
        <v>120</v>
      </c>
      <c r="E57" s="43">
        <v>20887.5</v>
      </c>
      <c r="F57" s="66">
        <v>21352.5</v>
      </c>
      <c r="G57" s="22">
        <f t="shared" ref="G57:G65" si="14">(F57-E57)/E57</f>
        <v>2.2262118491921005E-2</v>
      </c>
      <c r="H57" s="66">
        <v>21676.25</v>
      </c>
      <c r="I57" s="22">
        <f t="shared" ref="I57:I65" si="15">(F57-H57)/H57</f>
        <v>-1.4935701516636871E-2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3750</v>
      </c>
      <c r="G58" s="21">
        <f t="shared" si="14"/>
        <v>0</v>
      </c>
      <c r="H58" s="70">
        <v>3750</v>
      </c>
      <c r="I58" s="21">
        <f t="shared" si="15"/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3823.5714285714284</v>
      </c>
      <c r="F59" s="70">
        <v>3608.2857142857142</v>
      </c>
      <c r="G59" s="21">
        <f t="shared" si="14"/>
        <v>-5.6304875770595911E-2</v>
      </c>
      <c r="H59" s="70">
        <v>3608.2857142857142</v>
      </c>
      <c r="I59" s="21">
        <f t="shared" si="15"/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2032.5</v>
      </c>
      <c r="F60" s="70">
        <v>2883.75</v>
      </c>
      <c r="G60" s="21">
        <f t="shared" si="14"/>
        <v>0.41881918819188191</v>
      </c>
      <c r="H60" s="70">
        <v>2883.75</v>
      </c>
      <c r="I60" s="21">
        <f t="shared" si="15"/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47">
        <v>5500</v>
      </c>
      <c r="F61" s="105">
        <v>4700</v>
      </c>
      <c r="G61" s="21">
        <f t="shared" si="14"/>
        <v>-0.14545454545454545</v>
      </c>
      <c r="H61" s="105">
        <v>4700</v>
      </c>
      <c r="I61" s="21">
        <f t="shared" si="15"/>
        <v>0</v>
      </c>
    </row>
    <row r="62" spans="1:9" ht="17.25" thickBot="1" x14ac:dyDescent="0.35">
      <c r="A62" s="118"/>
      <c r="B62" s="100" t="s">
        <v>42</v>
      </c>
      <c r="C62" s="16" t="s">
        <v>198</v>
      </c>
      <c r="D62" s="12" t="s">
        <v>114</v>
      </c>
      <c r="E62" s="50">
        <v>2149.6875</v>
      </c>
      <c r="F62" s="73">
        <v>2028</v>
      </c>
      <c r="G62" s="29">
        <f t="shared" si="14"/>
        <v>-5.6607064980375058E-2</v>
      </c>
      <c r="H62" s="73">
        <v>2028</v>
      </c>
      <c r="I62" s="29">
        <f t="shared" si="15"/>
        <v>0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43">
        <v>5157.5</v>
      </c>
      <c r="F63" s="68">
        <v>4450.5</v>
      </c>
      <c r="G63" s="21">
        <f t="shared" si="14"/>
        <v>-0.13708191953465826</v>
      </c>
      <c r="H63" s="68">
        <v>4450.5</v>
      </c>
      <c r="I63" s="21">
        <f t="shared" si="15"/>
        <v>0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4973.875</v>
      </c>
      <c r="F64" s="70">
        <v>4822.5</v>
      </c>
      <c r="G64" s="21">
        <f t="shared" si="14"/>
        <v>-3.0434017742705637E-2</v>
      </c>
      <c r="H64" s="70">
        <v>4822.5</v>
      </c>
      <c r="I64" s="21">
        <f t="shared" si="15"/>
        <v>0</v>
      </c>
    </row>
    <row r="65" spans="1:9" ht="16.5" customHeight="1" thickBot="1" x14ac:dyDescent="0.35">
      <c r="A65" s="119"/>
      <c r="B65" s="100" t="s">
        <v>43</v>
      </c>
      <c r="C65" s="16" t="s">
        <v>119</v>
      </c>
      <c r="D65" s="12" t="s">
        <v>114</v>
      </c>
      <c r="E65" s="50">
        <v>4450.5555555555547</v>
      </c>
      <c r="F65" s="50">
        <v>4348</v>
      </c>
      <c r="G65" s="29">
        <f t="shared" si="14"/>
        <v>-2.3043315441268079E-2</v>
      </c>
      <c r="H65" s="50">
        <v>4052.8</v>
      </c>
      <c r="I65" s="29">
        <f t="shared" si="15"/>
        <v>7.2838531385708602E-2</v>
      </c>
    </row>
    <row r="66" spans="1:9" ht="15.75" customHeight="1" thickBot="1" x14ac:dyDescent="0.25">
      <c r="A66" s="159" t="s">
        <v>192</v>
      </c>
      <c r="B66" s="174"/>
      <c r="C66" s="174"/>
      <c r="D66" s="175"/>
      <c r="E66" s="106">
        <f>SUM(E57:E65)</f>
        <v>52725.189484126982</v>
      </c>
      <c r="F66" s="106">
        <f>SUM(F57:F65)</f>
        <v>51943.53571428571</v>
      </c>
      <c r="G66" s="108">
        <f t="shared" ref="G66" si="16">(F66-E66)/E66</f>
        <v>-1.4825053783383566E-2</v>
      </c>
      <c r="H66" s="106">
        <f>SUM(H57:H65)</f>
        <v>51972.085714285713</v>
      </c>
      <c r="I66" s="111">
        <f t="shared" ref="I66" si="17">(F66-H66)/H66</f>
        <v>-5.4933335092525049E-4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3863.25</v>
      </c>
      <c r="F68" s="54">
        <v>3714</v>
      </c>
      <c r="G68" s="21">
        <f t="shared" ref="G68:G73" si="18">(F68-E68)/E68</f>
        <v>-3.8633275092215105E-2</v>
      </c>
      <c r="H68" s="54">
        <v>3784</v>
      </c>
      <c r="I68" s="21">
        <f t="shared" ref="I68:I73" si="19">(F68-H68)/H68</f>
        <v>-1.849894291754757E-2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47046.625</v>
      </c>
      <c r="F69" s="46">
        <v>46526.857142857145</v>
      </c>
      <c r="G69" s="21">
        <f t="shared" si="18"/>
        <v>-1.1047930795096462E-2</v>
      </c>
      <c r="H69" s="46">
        <v>46526.857142857145</v>
      </c>
      <c r="I69" s="21">
        <f t="shared" si="19"/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12748.75</v>
      </c>
      <c r="F70" s="46">
        <v>10700</v>
      </c>
      <c r="G70" s="21">
        <f t="shared" si="18"/>
        <v>-0.16070202961074614</v>
      </c>
      <c r="H70" s="46">
        <v>10700</v>
      </c>
      <c r="I70" s="21">
        <f t="shared" si="19"/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7630.5</v>
      </c>
      <c r="F71" s="46">
        <v>7579</v>
      </c>
      <c r="G71" s="21">
        <f t="shared" si="18"/>
        <v>-6.7492300635607107E-3</v>
      </c>
      <c r="H71" s="46">
        <v>7579</v>
      </c>
      <c r="I71" s="21">
        <f t="shared" si="19"/>
        <v>0</v>
      </c>
    </row>
    <row r="72" spans="1:9" ht="16.5" x14ac:dyDescent="0.3">
      <c r="A72" s="37"/>
      <c r="B72" s="34" t="s">
        <v>59</v>
      </c>
      <c r="C72" s="15" t="s">
        <v>128</v>
      </c>
      <c r="D72" s="13" t="s">
        <v>124</v>
      </c>
      <c r="E72" s="47">
        <v>6477.6388888888887</v>
      </c>
      <c r="F72" s="46">
        <v>6412.5</v>
      </c>
      <c r="G72" s="21">
        <f t="shared" si="18"/>
        <v>-1.0055961748751015E-2</v>
      </c>
      <c r="H72" s="46">
        <v>6409</v>
      </c>
      <c r="I72" s="21">
        <f t="shared" si="19"/>
        <v>5.4610703697924789E-4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3580.5297619047624</v>
      </c>
      <c r="F73" s="58">
        <v>3078</v>
      </c>
      <c r="G73" s="31">
        <f t="shared" si="18"/>
        <v>-0.14035067303488288</v>
      </c>
      <c r="H73" s="58">
        <v>2985</v>
      </c>
      <c r="I73" s="31">
        <f t="shared" si="19"/>
        <v>3.1155778894472363E-2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81347.293650793654</v>
      </c>
      <c r="F74" s="86">
        <f>SUM(F68:F73)</f>
        <v>78010.357142857145</v>
      </c>
      <c r="G74" s="110">
        <f t="shared" ref="G74" si="20">(F74-E74)/E74</f>
        <v>-4.102086692965172E-2</v>
      </c>
      <c r="H74" s="86">
        <f>SUM(H68:H73)</f>
        <v>77983.857142857145</v>
      </c>
      <c r="I74" s="111">
        <f t="shared" ref="I74" si="21">(F74-H74)/H74</f>
        <v>3.3981391753238309E-4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3719.5722222222221</v>
      </c>
      <c r="F76" s="43">
        <v>3868.5</v>
      </c>
      <c r="G76" s="21">
        <f>(F76-E76)/E76</f>
        <v>4.0038953105419869E-2</v>
      </c>
      <c r="H76" s="43">
        <v>3868.5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2747.2222222222222</v>
      </c>
      <c r="F77" s="47">
        <v>2742.25</v>
      </c>
      <c r="G77" s="21">
        <f>(F77-E77)/E77</f>
        <v>-1.8099089989888593E-3</v>
      </c>
      <c r="H77" s="47">
        <v>2742.25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1320</v>
      </c>
      <c r="F78" s="47">
        <v>1313.125</v>
      </c>
      <c r="G78" s="21">
        <f>(F78-E78)/E78</f>
        <v>-5.208333333333333E-3</v>
      </c>
      <c r="H78" s="47">
        <v>1313.125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2119.2633928571431</v>
      </c>
      <c r="F79" s="47">
        <v>2250.8333333333335</v>
      </c>
      <c r="G79" s="21">
        <f>(F79-E79)/E79</f>
        <v>6.2082863753339664E-2</v>
      </c>
      <c r="H79" s="47">
        <v>2250.8333333333335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1676.7166666666667</v>
      </c>
      <c r="F80" s="50">
        <v>1628.5</v>
      </c>
      <c r="G80" s="21">
        <f>(F80-E80)/E80</f>
        <v>-2.87565977157739E-2</v>
      </c>
      <c r="H80" s="50">
        <v>1616.6666666666667</v>
      </c>
      <c r="I80" s="21">
        <f>(F80-H80)/H80</f>
        <v>7.3195876288659322E-3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11582.774503968254</v>
      </c>
      <c r="F81" s="86">
        <f>SUM(F76:F80)</f>
        <v>11803.208333333334</v>
      </c>
      <c r="G81" s="110">
        <f t="shared" ref="G81" si="22">(F81-E81)/E81</f>
        <v>1.9031176795297131E-2</v>
      </c>
      <c r="H81" s="86">
        <f>SUM(H76:H80)</f>
        <v>11791.375</v>
      </c>
      <c r="I81" s="111">
        <f t="shared" ref="I81" si="23">(F81-H81)/H81</f>
        <v>1.0035583919037381E-3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80</v>
      </c>
      <c r="C83" s="15" t="s">
        <v>151</v>
      </c>
      <c r="D83" s="20" t="s">
        <v>150</v>
      </c>
      <c r="E83" s="43">
        <v>3996</v>
      </c>
      <c r="F83" s="43">
        <v>3886.3</v>
      </c>
      <c r="G83" s="22">
        <f t="shared" ref="G83:G89" si="24">(F83-E83)/E83</f>
        <v>-2.7452452452452408E-2</v>
      </c>
      <c r="H83" s="43">
        <v>3941.3</v>
      </c>
      <c r="I83" s="22">
        <f t="shared" ref="I83:I89" si="25">(F83-H83)/H83</f>
        <v>-1.3954786491766675E-2</v>
      </c>
    </row>
    <row r="84" spans="1:11" ht="16.5" x14ac:dyDescent="0.3">
      <c r="A84" s="37"/>
      <c r="B84" s="34" t="s">
        <v>78</v>
      </c>
      <c r="C84" s="15" t="s">
        <v>149</v>
      </c>
      <c r="D84" s="11" t="s">
        <v>147</v>
      </c>
      <c r="E84" s="47">
        <v>1933.8</v>
      </c>
      <c r="F84" s="47">
        <v>1916.3</v>
      </c>
      <c r="G84" s="21">
        <f t="shared" si="24"/>
        <v>-9.0495397662633155E-3</v>
      </c>
      <c r="H84" s="47">
        <v>1941.3</v>
      </c>
      <c r="I84" s="21">
        <f t="shared" si="25"/>
        <v>-1.2877968371709679E-2</v>
      </c>
    </row>
    <row r="85" spans="1:11" ht="16.5" x14ac:dyDescent="0.3">
      <c r="A85" s="37"/>
      <c r="B85" s="34" t="s">
        <v>74</v>
      </c>
      <c r="C85" s="15" t="s">
        <v>144</v>
      </c>
      <c r="D85" s="13" t="s">
        <v>142</v>
      </c>
      <c r="E85" s="47">
        <v>1466.4285714285713</v>
      </c>
      <c r="F85" s="47">
        <v>1458.3333333333333</v>
      </c>
      <c r="G85" s="21">
        <f t="shared" si="24"/>
        <v>-5.5203766845266945E-3</v>
      </c>
      <c r="H85" s="47">
        <v>1458.3333333333333</v>
      </c>
      <c r="I85" s="21">
        <f t="shared" si="25"/>
        <v>0</v>
      </c>
    </row>
    <row r="86" spans="1:11" ht="16.5" x14ac:dyDescent="0.3">
      <c r="A86" s="37"/>
      <c r="B86" s="34" t="s">
        <v>76</v>
      </c>
      <c r="C86" s="15" t="s">
        <v>143</v>
      </c>
      <c r="D86" s="13" t="s">
        <v>161</v>
      </c>
      <c r="E86" s="47">
        <v>1351.8</v>
      </c>
      <c r="F86" s="32">
        <v>1182.2222222222222</v>
      </c>
      <c r="G86" s="21">
        <f t="shared" si="24"/>
        <v>-0.12544590751426082</v>
      </c>
      <c r="H86" s="32">
        <v>1182.2222222222222</v>
      </c>
      <c r="I86" s="21">
        <f t="shared" si="25"/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8303.3333333333339</v>
      </c>
      <c r="F87" s="61">
        <v>8899.3333333333339</v>
      </c>
      <c r="G87" s="21">
        <f t="shared" si="24"/>
        <v>7.1778402248093134E-2</v>
      </c>
      <c r="H87" s="61">
        <v>8899.3333333333339</v>
      </c>
      <c r="I87" s="21">
        <f t="shared" si="25"/>
        <v>0</v>
      </c>
    </row>
    <row r="88" spans="1:11" ht="16.5" x14ac:dyDescent="0.3">
      <c r="A88" s="37"/>
      <c r="B88" s="34" t="s">
        <v>75</v>
      </c>
      <c r="C88" s="15" t="s">
        <v>148</v>
      </c>
      <c r="D88" s="25" t="s">
        <v>145</v>
      </c>
      <c r="E88" s="61">
        <v>831.44444444444446</v>
      </c>
      <c r="F88" s="61">
        <v>920.33333333333337</v>
      </c>
      <c r="G88" s="21">
        <f t="shared" si="24"/>
        <v>0.10690899371909665</v>
      </c>
      <c r="H88" s="61">
        <v>918.66666666666663</v>
      </c>
      <c r="I88" s="21">
        <f t="shared" si="25"/>
        <v>1.8142235123368025E-3</v>
      </c>
    </row>
    <row r="89" spans="1:11" ht="16.5" customHeight="1" thickBot="1" x14ac:dyDescent="0.35">
      <c r="A89" s="35"/>
      <c r="B89" s="36" t="s">
        <v>77</v>
      </c>
      <c r="C89" s="16" t="s">
        <v>146</v>
      </c>
      <c r="D89" s="12" t="s">
        <v>162</v>
      </c>
      <c r="E89" s="50">
        <v>1504.9</v>
      </c>
      <c r="F89" s="50">
        <v>1507.8</v>
      </c>
      <c r="G89" s="23">
        <f t="shared" si="24"/>
        <v>1.9270383414179437E-3</v>
      </c>
      <c r="H89" s="50">
        <v>1502.8</v>
      </c>
      <c r="I89" s="23">
        <f t="shared" si="25"/>
        <v>3.3271227042853341E-3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19387.706349206353</v>
      </c>
      <c r="F90" s="86">
        <f>SUM(F83:F89)</f>
        <v>19770.62222222222</v>
      </c>
      <c r="G90" s="120">
        <f t="shared" ref="G90:G91" si="26">(F90-E90)/E90</f>
        <v>1.9750447325685941E-2</v>
      </c>
      <c r="H90" s="86">
        <f>SUM(H83:H89)</f>
        <v>19843.955555555556</v>
      </c>
      <c r="I90" s="111">
        <f t="shared" ref="I90:I91" si="27">(F90-H90)/H90</f>
        <v>-3.6954997771502869E-3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353109.10379166668</v>
      </c>
      <c r="F91" s="106">
        <f>SUM(F32,F39,F47,F55,F66,F74,F81,F90)</f>
        <v>348827.52503968251</v>
      </c>
      <c r="G91" s="108">
        <f t="shared" si="26"/>
        <v>-1.2125370617774521E-2</v>
      </c>
      <c r="H91" s="106">
        <f>SUM(H32,H39,H47,H55,H66,H74,H81,H90)</f>
        <v>347838.98957539687</v>
      </c>
      <c r="I91" s="121">
        <f t="shared" si="27"/>
        <v>2.8419340381948964E-3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3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375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229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2000</v>
      </c>
      <c r="E16" s="135">
        <v>1500</v>
      </c>
      <c r="F16" s="135">
        <v>1125</v>
      </c>
      <c r="G16" s="135">
        <v>1000</v>
      </c>
      <c r="H16" s="136">
        <v>833</v>
      </c>
      <c r="I16" s="83">
        <v>1291.5999999999999</v>
      </c>
    </row>
    <row r="17" spans="1:9" ht="16.5" x14ac:dyDescent="0.3">
      <c r="A17" s="92"/>
      <c r="B17" s="141" t="s">
        <v>5</v>
      </c>
      <c r="C17" s="15" t="s">
        <v>164</v>
      </c>
      <c r="D17" s="93">
        <v>2000</v>
      </c>
      <c r="E17" s="93">
        <v>1000</v>
      </c>
      <c r="F17" s="93">
        <v>1000</v>
      </c>
      <c r="G17" s="93">
        <v>1375</v>
      </c>
      <c r="H17" s="32">
        <v>916</v>
      </c>
      <c r="I17" s="83">
        <v>1258.2</v>
      </c>
    </row>
    <row r="18" spans="1:9" ht="16.5" x14ac:dyDescent="0.3">
      <c r="A18" s="92"/>
      <c r="B18" s="141" t="s">
        <v>6</v>
      </c>
      <c r="C18" s="15" t="s">
        <v>165</v>
      </c>
      <c r="D18" s="93">
        <v>1750</v>
      </c>
      <c r="E18" s="93">
        <v>1000</v>
      </c>
      <c r="F18" s="93">
        <v>875</v>
      </c>
      <c r="G18" s="93">
        <v>1000</v>
      </c>
      <c r="H18" s="32">
        <v>1333</v>
      </c>
      <c r="I18" s="83">
        <v>1191.5999999999999</v>
      </c>
    </row>
    <row r="19" spans="1:9" ht="16.5" x14ac:dyDescent="0.3">
      <c r="A19" s="92"/>
      <c r="B19" s="141" t="s">
        <v>7</v>
      </c>
      <c r="C19" s="15" t="s">
        <v>166</v>
      </c>
      <c r="D19" s="93">
        <v>1000</v>
      </c>
      <c r="E19" s="93">
        <v>500</v>
      </c>
      <c r="F19" s="93">
        <v>750</v>
      </c>
      <c r="G19" s="93">
        <v>825</v>
      </c>
      <c r="H19" s="32">
        <v>666</v>
      </c>
      <c r="I19" s="83">
        <v>748.2</v>
      </c>
    </row>
    <row r="20" spans="1:9" ht="16.5" x14ac:dyDescent="0.3">
      <c r="A20" s="92"/>
      <c r="B20" s="141" t="s">
        <v>8</v>
      </c>
      <c r="C20" s="15" t="s">
        <v>167</v>
      </c>
      <c r="D20" s="93">
        <v>2750</v>
      </c>
      <c r="E20" s="93">
        <v>1500</v>
      </c>
      <c r="F20" s="93">
        <v>1875</v>
      </c>
      <c r="G20" s="93">
        <v>3000</v>
      </c>
      <c r="H20" s="32">
        <v>2333</v>
      </c>
      <c r="I20" s="83">
        <v>2291.6</v>
      </c>
    </row>
    <row r="21" spans="1:9" ht="16.5" x14ac:dyDescent="0.3">
      <c r="A21" s="92"/>
      <c r="B21" s="141" t="s">
        <v>9</v>
      </c>
      <c r="C21" s="15" t="s">
        <v>168</v>
      </c>
      <c r="D21" s="93">
        <v>1750</v>
      </c>
      <c r="E21" s="93">
        <v>1500</v>
      </c>
      <c r="F21" s="93">
        <v>1125</v>
      </c>
      <c r="G21" s="93">
        <v>1500</v>
      </c>
      <c r="H21" s="32">
        <v>916</v>
      </c>
      <c r="I21" s="83">
        <v>1358.2</v>
      </c>
    </row>
    <row r="22" spans="1:9" ht="16.5" x14ac:dyDescent="0.3">
      <c r="A22" s="92"/>
      <c r="B22" s="141" t="s">
        <v>10</v>
      </c>
      <c r="C22" s="15" t="s">
        <v>169</v>
      </c>
      <c r="D22" s="93">
        <v>1750</v>
      </c>
      <c r="E22" s="93">
        <v>1250</v>
      </c>
      <c r="F22" s="93">
        <v>1250</v>
      </c>
      <c r="G22" s="93">
        <v>1500</v>
      </c>
      <c r="H22" s="32">
        <v>1500</v>
      </c>
      <c r="I22" s="83">
        <v>1450</v>
      </c>
    </row>
    <row r="23" spans="1:9" ht="16.5" x14ac:dyDescent="0.3">
      <c r="A23" s="92"/>
      <c r="B23" s="141" t="s">
        <v>11</v>
      </c>
      <c r="C23" s="15" t="s">
        <v>170</v>
      </c>
      <c r="D23" s="93">
        <v>500</v>
      </c>
      <c r="E23" s="93">
        <v>350</v>
      </c>
      <c r="F23" s="93">
        <v>500</v>
      </c>
      <c r="G23" s="93">
        <v>500</v>
      </c>
      <c r="H23" s="32">
        <v>450</v>
      </c>
      <c r="I23" s="83">
        <v>460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500</v>
      </c>
      <c r="G24" s="93">
        <v>500</v>
      </c>
      <c r="H24" s="32">
        <v>500</v>
      </c>
      <c r="I24" s="83">
        <v>462.5</v>
      </c>
    </row>
    <row r="25" spans="1:9" ht="16.5" x14ac:dyDescent="0.3">
      <c r="A25" s="92"/>
      <c r="B25" s="141" t="s">
        <v>13</v>
      </c>
      <c r="C25" s="15" t="s">
        <v>172</v>
      </c>
      <c r="D25" s="93">
        <v>500</v>
      </c>
      <c r="E25" s="93">
        <v>350</v>
      </c>
      <c r="F25" s="93">
        <v>500</v>
      </c>
      <c r="G25" s="93">
        <v>500</v>
      </c>
      <c r="H25" s="32">
        <v>500</v>
      </c>
      <c r="I25" s="83">
        <v>470</v>
      </c>
    </row>
    <row r="26" spans="1:9" ht="16.5" x14ac:dyDescent="0.3">
      <c r="A26" s="92"/>
      <c r="B26" s="141" t="s">
        <v>14</v>
      </c>
      <c r="C26" s="15" t="s">
        <v>173</v>
      </c>
      <c r="D26" s="93">
        <v>500</v>
      </c>
      <c r="E26" s="93">
        <v>350</v>
      </c>
      <c r="F26" s="93">
        <v>500</v>
      </c>
      <c r="G26" s="93">
        <v>500</v>
      </c>
      <c r="H26" s="32">
        <v>500</v>
      </c>
      <c r="I26" s="83">
        <v>470</v>
      </c>
    </row>
    <row r="27" spans="1:9" ht="16.5" x14ac:dyDescent="0.3">
      <c r="A27" s="92"/>
      <c r="B27" s="141" t="s">
        <v>15</v>
      </c>
      <c r="C27" s="15" t="s">
        <v>174</v>
      </c>
      <c r="D27" s="93">
        <v>1500</v>
      </c>
      <c r="E27" s="93">
        <v>1250</v>
      </c>
      <c r="F27" s="93">
        <v>875</v>
      </c>
      <c r="G27" s="93">
        <v>1250</v>
      </c>
      <c r="H27" s="32">
        <v>1000</v>
      </c>
      <c r="I27" s="83">
        <v>1175</v>
      </c>
    </row>
    <row r="28" spans="1:9" ht="16.5" x14ac:dyDescent="0.3">
      <c r="A28" s="92"/>
      <c r="B28" s="141" t="s">
        <v>16</v>
      </c>
      <c r="C28" s="15" t="s">
        <v>175</v>
      </c>
      <c r="D28" s="93">
        <v>500</v>
      </c>
      <c r="E28" s="93">
        <v>350</v>
      </c>
      <c r="F28" s="93">
        <v>500</v>
      </c>
      <c r="G28" s="93">
        <v>500</v>
      </c>
      <c r="H28" s="32">
        <v>500</v>
      </c>
      <c r="I28" s="83">
        <v>470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1000</v>
      </c>
      <c r="F29" s="93">
        <v>875</v>
      </c>
      <c r="G29" s="93">
        <v>1000</v>
      </c>
      <c r="H29" s="32">
        <v>1000</v>
      </c>
      <c r="I29" s="83">
        <v>968.75</v>
      </c>
    </row>
    <row r="30" spans="1:9" ht="16.5" x14ac:dyDescent="0.3">
      <c r="A30" s="92"/>
      <c r="B30" s="141" t="s">
        <v>18</v>
      </c>
      <c r="C30" s="15" t="s">
        <v>177</v>
      </c>
      <c r="D30" s="93">
        <v>1250</v>
      </c>
      <c r="E30" s="93">
        <v>1500</v>
      </c>
      <c r="F30" s="93">
        <v>1000</v>
      </c>
      <c r="G30" s="93">
        <v>1000</v>
      </c>
      <c r="H30" s="32">
        <v>833</v>
      </c>
      <c r="I30" s="83">
        <v>1116.5999999999999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1250</v>
      </c>
      <c r="E31" s="49">
        <v>1000</v>
      </c>
      <c r="F31" s="49">
        <v>725</v>
      </c>
      <c r="G31" s="49">
        <v>1000</v>
      </c>
      <c r="H31" s="134">
        <v>1000</v>
      </c>
      <c r="I31" s="85">
        <v>995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 t="e">
        <v>#DIV/0!</v>
      </c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2500</v>
      </c>
      <c r="E33" s="135">
        <v>2500</v>
      </c>
      <c r="F33" s="135">
        <v>1500</v>
      </c>
      <c r="G33" s="135">
        <v>3000</v>
      </c>
      <c r="H33" s="136">
        <v>2000</v>
      </c>
      <c r="I33" s="83">
        <v>2300</v>
      </c>
    </row>
    <row r="34" spans="1:9" ht="16.5" x14ac:dyDescent="0.3">
      <c r="A34" s="92"/>
      <c r="B34" s="141" t="s">
        <v>27</v>
      </c>
      <c r="C34" s="15" t="s">
        <v>180</v>
      </c>
      <c r="D34" s="93">
        <v>2500</v>
      </c>
      <c r="E34" s="93">
        <v>2500</v>
      </c>
      <c r="F34" s="93">
        <v>1625</v>
      </c>
      <c r="G34" s="93">
        <v>3000</v>
      </c>
      <c r="H34" s="32">
        <v>1833</v>
      </c>
      <c r="I34" s="83">
        <v>2291.6</v>
      </c>
    </row>
    <row r="35" spans="1:9" ht="16.5" x14ac:dyDescent="0.3">
      <c r="A35" s="92"/>
      <c r="B35" s="140" t="s">
        <v>28</v>
      </c>
      <c r="C35" s="15" t="s">
        <v>181</v>
      </c>
      <c r="D35" s="93">
        <v>1750</v>
      </c>
      <c r="E35" s="93">
        <v>1500</v>
      </c>
      <c r="F35" s="93">
        <v>1375</v>
      </c>
      <c r="G35" s="93">
        <v>2000</v>
      </c>
      <c r="H35" s="32">
        <v>1500</v>
      </c>
      <c r="I35" s="83">
        <v>1625</v>
      </c>
    </row>
    <row r="36" spans="1:9" ht="16.5" x14ac:dyDescent="0.3">
      <c r="A36" s="92"/>
      <c r="B36" s="141" t="s">
        <v>29</v>
      </c>
      <c r="C36" s="15" t="s">
        <v>182</v>
      </c>
      <c r="D36" s="93">
        <v>750</v>
      </c>
      <c r="E36" s="93">
        <v>1500</v>
      </c>
      <c r="F36" s="93">
        <v>1500</v>
      </c>
      <c r="G36" s="93"/>
      <c r="H36" s="32">
        <v>1000</v>
      </c>
      <c r="I36" s="83">
        <v>1187.5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1500</v>
      </c>
      <c r="E37" s="137">
        <v>750</v>
      </c>
      <c r="F37" s="137">
        <v>1000</v>
      </c>
      <c r="G37" s="137">
        <v>2000</v>
      </c>
      <c r="H37" s="138">
        <v>916</v>
      </c>
      <c r="I37" s="83">
        <v>1233.2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 t="e">
        <v>#DIV/0!</v>
      </c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25000</v>
      </c>
      <c r="E39" s="42">
        <v>27000</v>
      </c>
      <c r="F39" s="42">
        <v>23000</v>
      </c>
      <c r="G39" s="42">
        <v>20000</v>
      </c>
      <c r="H39" s="136">
        <v>24666</v>
      </c>
      <c r="I39" s="84">
        <v>23933.200000000001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15500</v>
      </c>
      <c r="E40" s="49">
        <v>17000</v>
      </c>
      <c r="F40" s="49">
        <v>14000</v>
      </c>
      <c r="G40" s="49">
        <v>15000</v>
      </c>
      <c r="H40" s="134">
        <v>16333</v>
      </c>
      <c r="I40" s="85">
        <v>15566.6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24-06-2019</vt:lpstr>
      <vt:lpstr>By Order</vt:lpstr>
      <vt:lpstr>All Stores</vt:lpstr>
      <vt:lpstr>'24-06-2019'!Print_Titles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2019-06-27T11:00:01Z</cp:lastPrinted>
  <dcterms:created xsi:type="dcterms:W3CDTF">2010-10-20T06:23:14Z</dcterms:created>
  <dcterms:modified xsi:type="dcterms:W3CDTF">2019-06-27T11:20:36Z</dcterms:modified>
</cp:coreProperties>
</file>