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2-07-2019" sheetId="9" r:id="rId4"/>
    <sheet name="By Order" sheetId="11" r:id="rId5"/>
    <sheet name="All Stores" sheetId="12" r:id="rId6"/>
  </sheets>
  <definedNames>
    <definedName name="_xlnm.Print_Titles" localSheetId="3">'22-07-2019'!$12:$14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9" i="11"/>
  <c r="G89" i="11"/>
  <c r="I86" i="11"/>
  <c r="G86" i="11"/>
  <c r="I83" i="11"/>
  <c r="G83" i="11"/>
  <c r="I85" i="11"/>
  <c r="G85" i="11"/>
  <c r="I84" i="11"/>
  <c r="G84" i="11"/>
  <c r="I76" i="11"/>
  <c r="G76" i="11"/>
  <c r="I78" i="11"/>
  <c r="G78" i="11"/>
  <c r="I79" i="11"/>
  <c r="G79" i="11"/>
  <c r="I80" i="11"/>
  <c r="G80" i="11"/>
  <c r="I77" i="11"/>
  <c r="G77" i="11"/>
  <c r="I72" i="11"/>
  <c r="G72" i="11"/>
  <c r="I73" i="11"/>
  <c r="G73" i="11"/>
  <c r="I71" i="11"/>
  <c r="G71" i="11"/>
  <c r="I70" i="11"/>
  <c r="G70" i="11"/>
  <c r="I69" i="11"/>
  <c r="G69" i="11"/>
  <c r="I68" i="11"/>
  <c r="G68" i="11"/>
  <c r="I57" i="11"/>
  <c r="G57" i="11"/>
  <c r="I63" i="11"/>
  <c r="G63" i="11"/>
  <c r="I64" i="11"/>
  <c r="G64" i="11"/>
  <c r="I65" i="11"/>
  <c r="G65" i="11"/>
  <c r="I62" i="11"/>
  <c r="G62" i="11"/>
  <c r="I61" i="11"/>
  <c r="G61" i="11"/>
  <c r="I60" i="11"/>
  <c r="G60" i="11"/>
  <c r="I59" i="11"/>
  <c r="G59" i="11"/>
  <c r="I58" i="11"/>
  <c r="G58" i="11"/>
  <c r="I53" i="11"/>
  <c r="G53" i="11"/>
  <c r="I52" i="11"/>
  <c r="G52" i="11"/>
  <c r="I51" i="11"/>
  <c r="G51" i="11"/>
  <c r="I50" i="11"/>
  <c r="G50" i="11"/>
  <c r="I49" i="11"/>
  <c r="G49" i="11"/>
  <c r="I54" i="11"/>
  <c r="G54" i="11"/>
  <c r="I46" i="11"/>
  <c r="G46" i="11"/>
  <c r="I45" i="11"/>
  <c r="G45" i="11"/>
  <c r="I41" i="11"/>
  <c r="G41" i="11"/>
  <c r="I44" i="11"/>
  <c r="G44" i="11"/>
  <c r="I42" i="11"/>
  <c r="G42" i="11"/>
  <c r="I43" i="11"/>
  <c r="G43" i="11"/>
  <c r="I37" i="11"/>
  <c r="G37" i="11"/>
  <c r="I38" i="11"/>
  <c r="G38" i="11"/>
  <c r="I36" i="11"/>
  <c r="G36" i="11"/>
  <c r="I35" i="11"/>
  <c r="G35" i="11"/>
  <c r="I34" i="11"/>
  <c r="G34" i="11"/>
  <c r="I31" i="11"/>
  <c r="G31" i="11"/>
  <c r="I30" i="11"/>
  <c r="G30" i="11"/>
  <c r="I18" i="11"/>
  <c r="G18" i="11"/>
  <c r="I25" i="11"/>
  <c r="G25" i="11"/>
  <c r="I27" i="11"/>
  <c r="G27" i="11"/>
  <c r="I29" i="11"/>
  <c r="G29" i="11"/>
  <c r="I24" i="11"/>
  <c r="G24" i="11"/>
  <c r="I28" i="11"/>
  <c r="G28" i="11"/>
  <c r="I26" i="11"/>
  <c r="G26" i="11"/>
  <c r="I23" i="11"/>
  <c r="G23" i="11"/>
  <c r="I22" i="11"/>
  <c r="G22" i="11"/>
  <c r="I17" i="11"/>
  <c r="G17" i="11"/>
  <c r="I16" i="11"/>
  <c r="G16" i="11"/>
  <c r="I19" i="11"/>
  <c r="G19" i="11"/>
  <c r="I20" i="11"/>
  <c r="G20" i="11"/>
  <c r="I21" i="11"/>
  <c r="G21" i="11"/>
  <c r="D40" i="8"/>
  <c r="I15" i="7" l="1"/>
  <c r="H15" i="8" l="1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I15" i="5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<sst xmlns="http://schemas.openxmlformats.org/spreadsheetml/2006/main" count="848" uniqueCount="225">
  <si>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</si>
  <si>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</si>
  <si>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</si>
  <si>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</si>
  <si>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</si>
  <si>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</si>
  <si>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</si>
  <si>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</si>
  <si>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</si>
  <si>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</si>
  <si>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</si>
  <si>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</si>
  <si>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</si>
  <si>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</si>
  <si>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</si>
  <si>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</si>
  <si>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</si>
  <si>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</si>
  <si>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</si>
  <si>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</si>
  <si>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</si>
  <si>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</si>
  <si>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</si>
  <si>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</si>
  <si>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</si>
  <si>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</si>
  <si>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</si>
  <si>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</si>
  <si>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</si>
  <si>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</si>
  <si>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</si>
  <si>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</si>
  <si>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</si>
  <si>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</si>
  <si>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</si>
  <si>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</si>
  <si>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</si>
  <si>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</si>
  <si>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</si>
  <si>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</si>
  <si>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</si>
  <si>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</si>
  <si>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</si>
  <si>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</si>
  <si>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</si>
  <si>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</si>
  <si>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</si>
  <si>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</si>
  <si>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</si>
  <si>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</si>
  <si>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</si>
  <si>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</si>
  <si>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</si>
  <si>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</si>
  <si>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</si>
  <si>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</si>
  <si>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</si>
  <si>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</si>
  <si>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</si>
  <si>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</si>
  <si>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</si>
  <si>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</si>
  <si>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</si>
  <si>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</si>
  <si>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</si>
  <si>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</si>
  <si>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</si>
  <si>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</si>
  <si>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</si>
  <si>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</si>
  <si>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</si>
  <si>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</si>
  <si>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</si>
  <si>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</si>
  <si>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</si>
  <si>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</si>
  <si>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</si>
  <si>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</si>
  <si>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</si>
  <si>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</si>
  <si>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</si>
  <si>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</si>
  <si>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</si>
  <si>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</si>
  <si>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</si>
  <si>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</si>
  <si>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</si>
  <si>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</si>
  <si>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</si>
  <si>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</si>
  <si>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</si>
  <si>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</si>
  <si>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</si>
  <si>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</si>
  <si>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</si>
  <si>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</si>
  <si>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</si>
  <si>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</si>
  <si>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</si>
  <si>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</si>
  <si>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</si>
  <si>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</si>
  <si>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</si>
  <si>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</si>
  <si>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</si>
  <si>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</si>
  <si>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</si>
  <si>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</si>
  <si>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</si>
  <si>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</si>
  <si>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</si>
  <si>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</si>
  <si>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</si>
  <si>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</si>
  <si>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</si>
  <si>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</si>
  <si>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</si>
  <si>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</si>
  <si>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</si>
  <si>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</si>
  <si>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</si>
  <si>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</si>
  <si>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</si>
  <si>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</si>
  <si>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</si>
  <si>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</si>
  <si>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</si>
  <si>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</si>
  <si>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</si>
  <si>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</si>
  <si>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</si>
  <si>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</si>
  <si>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</si>
  <si>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</si>
  <si>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</si>
  <si>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</si>
  <si>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</si>
  <si>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</si>
  <si>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</si>
  <si>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</si>
  <si>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</si>
  <si>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</si>
  <si>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</si>
  <si>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</si>
  <si>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</si>
  <si>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</si>
  <si>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</si>
  <si>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</si>
  <si>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</si>
  <si>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</si>
  <si>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</si>
  <si>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</si>
  <si>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</si>
  <si>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</si>
  <si>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</si>
  <si>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</si>
  <si>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</si>
  <si>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</si>
  <si>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</si>
  <si>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</si>
  <si>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</si>
  <si>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</si>
  <si>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</si>
  <si>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</si>
  <si>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</si>
  <si>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</si>
  <si>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</si>
  <si>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</si>
  <si>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</si>
  <si>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</si>
  <si>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</si>
  <si>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</si>
  <si>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</si>
  <si>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</si>
  <si>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</si>
  <si>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</si>
  <si>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</si>
  <si>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</si>
  <si>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</si>
  <si>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</si>
  <si>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</si>
  <si>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</si>
  <si>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</si>
  <si>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</si>
  <si>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</si>
  <si>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</si>
  <si>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</si>
  <si>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</si>
  <si>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</si>
  <si>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</si>
  <si>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</si>
  <si>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</si>
  <si>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</si>
  <si>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</si>
  <si>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</si>
  <si>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</si>
  <si>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</si>
  <si>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</si>
  <si>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</si>
  <si>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</si>
  <si>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</si>
  <si>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</si>
  <si>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</si>
  <si>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</si>
  <si>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</si>
  <si>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</si>
  <si>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</si>
  <si>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</si>
  <si>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</si>
  <si>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</si>
  <si>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</si>
  <si>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</si>
  <si>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</si>
  <si>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</si>
  <si>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</si>
  <si>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</si>
  <si>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</si>
  <si>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تموز 2018 (ل.ل.)</t>
  </si>
  <si>
    <t>معدل أسعار  السوبرماركات في 15-07-2019 (ل.ل.)</t>
  </si>
  <si>
    <t>معدل أسعار المحلات والملاحم في 15-07-2019 (ل.ل.)</t>
  </si>
  <si>
    <t>المعدل العام للأسعار في 15-07-2019  (ل.ل.)</t>
  </si>
  <si>
    <t xml:space="preserve"> التاريخ 22 تموز 2019</t>
  </si>
  <si>
    <t>معدل أسعار  السوبرماركات في 22-07-2019 (ل.ل.)</t>
  </si>
  <si>
    <t>معدل أسعار المحلات والملاحم في 22-07-2019 (ل.ل.)</t>
  </si>
  <si>
    <t>المعدل العام للأسعار في 22-07-2019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</si>
</sst>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217</v>
      </c>
      <c r="F12" s="149" t="s">
        <v>222</v>
      </c>
      <c r="G12" s="149" t="s">
        <v>197</v>
      </c>
      <c r="H12" s="149" t="s">
        <v>218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1706.1366</v>
      </c>
      <c r="F15" s="43">
        <v>998.8</v>
      </c>
      <c r="G15" s="45">
        <f t="shared" ref="G15:G30" si="0">(F15-E15)/E15</f>
        <v>-0.41458380296161518</v>
      </c>
      <c r="H15" s="43">
        <v>1128.8</v>
      </c>
      <c r="I15" s="45">
        <f>(F15-H15)/H15</f>
        <v>-0.1151665485471297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1510.6999999999998</v>
      </c>
      <c r="F16" s="47">
        <v>1033</v>
      </c>
      <c r="G16" s="48">
        <f t="shared" si="0"/>
        <v>-0.31621102800026468</v>
      </c>
      <c r="H16" s="47">
        <v>1172</v>
      </c>
      <c r="I16" s="44">
        <f t="shared" ref="I16:I30" si="1">(F16-H16)/H16</f>
        <v>-0.11860068259385666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1219.2766000000001</v>
      </c>
      <c r="F17" s="47">
        <v>1030.3</v>
      </c>
      <c r="G17" s="48">
        <f t="shared" si="0"/>
        <v>-0.15499075435385226</v>
      </c>
      <c r="H17" s="47">
        <v>1147.8</v>
      </c>
      <c r="I17" s="44">
        <f>(F17-H17)/H17</f>
        <v>-0.10236975082767033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888.49</v>
      </c>
      <c r="F18" s="47">
        <v>563.79999999999995</v>
      </c>
      <c r="G18" s="48">
        <f t="shared" si="0"/>
        <v>-0.36544024130828717</v>
      </c>
      <c r="H18" s="47">
        <v>623.79999999999995</v>
      </c>
      <c r="I18" s="44">
        <f t="shared" si="1"/>
        <v>-9.6184674575184356E-2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2511.4349999999995</v>
      </c>
      <c r="F19" s="47">
        <v>2309.8000000000002</v>
      </c>
      <c r="G19" s="48">
        <f>(F19-E19)/E19</f>
        <v>-8.0286768321696303E-2</v>
      </c>
      <c r="H19" s="47">
        <v>2399.6666666666665</v>
      </c>
      <c r="I19" s="44">
        <f>(F19-H19)/H19</f>
        <v>-3.7449645784136551E-2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1489.97</v>
      </c>
      <c r="F20" s="47">
        <v>953.3</v>
      </c>
      <c r="G20" s="48">
        <f t="shared" si="0"/>
        <v>-0.36018846017033906</v>
      </c>
      <c r="H20" s="47">
        <v>1078.3</v>
      </c>
      <c r="I20" s="44">
        <f t="shared" si="1"/>
        <v>-0.11592321246406381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1307.67</v>
      </c>
      <c r="F21" s="47">
        <v>1234.7</v>
      </c>
      <c r="G21" s="48">
        <f t="shared" si="0"/>
        <v>-5.5801540143920123E-2</v>
      </c>
      <c r="H21" s="47">
        <v>1393.8</v>
      </c>
      <c r="I21" s="44">
        <f t="shared" si="1"/>
        <v>-0.11414837135887496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389.29660000000001</v>
      </c>
      <c r="F22" s="47">
        <v>390</v>
      </c>
      <c r="G22" s="48">
        <f t="shared" si="0"/>
        <v>1.8068485571155458E-3</v>
      </c>
      <c r="H22" s="47">
        <v>395</v>
      </c>
      <c r="I22" s="44">
        <f t="shared" si="1"/>
        <v>-1.2658227848101266E-2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512.65</v>
      </c>
      <c r="F23" s="47">
        <v>555</v>
      </c>
      <c r="G23" s="48">
        <f t="shared" si="0"/>
        <v>8.2609967814298302E-2</v>
      </c>
      <c r="H23" s="47">
        <v>565</v>
      </c>
      <c r="I23" s="44">
        <f t="shared" si="1"/>
        <v>-1.7699115044247787E-2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471.15</v>
      </c>
      <c r="F24" s="47">
        <v>515</v>
      </c>
      <c r="G24" s="48">
        <f t="shared" si="0"/>
        <v>9.307014751140831E-2</v>
      </c>
      <c r="H24" s="47">
        <v>514.79999999999995</v>
      </c>
      <c r="I24" s="44">
        <f t="shared" si="1"/>
        <v>3.8850038850047686E-4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518.81659999999999</v>
      </c>
      <c r="F25" s="47">
        <v>534.79999999999995</v>
      </c>
      <c r="G25" s="48">
        <f t="shared" si="0"/>
        <v>3.0807418266878817E-2</v>
      </c>
      <c r="H25" s="47">
        <v>544.79999999999995</v>
      </c>
      <c r="I25" s="44">
        <f t="shared" si="1"/>
        <v>-1.8355359765051395E-2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1251.7833999999998</v>
      </c>
      <c r="F26" s="47">
        <v>1228.8</v>
      </c>
      <c r="G26" s="48">
        <f t="shared" si="0"/>
        <v>-1.8360524672239503E-2</v>
      </c>
      <c r="H26" s="47">
        <v>1278.8</v>
      </c>
      <c r="I26" s="44">
        <f t="shared" si="1"/>
        <v>-3.9099155458242101E-2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497.06659999999999</v>
      </c>
      <c r="F27" s="47">
        <v>505</v>
      </c>
      <c r="G27" s="48">
        <f t="shared" si="0"/>
        <v>1.5960436689972744E-2</v>
      </c>
      <c r="H27" s="47">
        <v>544.79999999999995</v>
      </c>
      <c r="I27" s="44">
        <f t="shared" si="1"/>
        <v>-7.3054331864904481E-2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973.05</v>
      </c>
      <c r="F28" s="47">
        <v>812.3</v>
      </c>
      <c r="G28" s="48">
        <f t="shared" si="0"/>
        <v>-0.16520219927033555</v>
      </c>
      <c r="H28" s="47">
        <v>806.3</v>
      </c>
      <c r="I28" s="44">
        <f t="shared" si="1"/>
        <v>7.4413989830088064E-3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1423.5432666666666</v>
      </c>
      <c r="F29" s="47">
        <v>1618</v>
      </c>
      <c r="G29" s="48">
        <f t="shared" si="0"/>
        <v>0.1366005079625493</v>
      </c>
      <c r="H29" s="47">
        <v>1618</v>
      </c>
      <c r="I29" s="44">
        <f t="shared" si="1"/>
        <v>0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931.87339999999995</v>
      </c>
      <c r="F30" s="50">
        <v>1008.7</v>
      </c>
      <c r="G30" s="51">
        <f t="shared" si="0"/>
        <v>8.2443173074797607E-2</v>
      </c>
      <c r="H30" s="50">
        <v>988.7</v>
      </c>
      <c r="I30" s="56">
        <f t="shared" si="1"/>
        <v>2.0228582987761708E-2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2731.7742857142857</v>
      </c>
      <c r="F32" s="43">
        <v>2357.1428571428573</v>
      </c>
      <c r="G32" s="45">
        <f>(F32-E32)/E32</f>
        <v>-0.13713850025258303</v>
      </c>
      <c r="H32" s="43">
        <v>2357.1428571428573</v>
      </c>
      <c r="I32" s="44">
        <f>(F32-H32)/H32</f>
        <v>0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2347.8261111111115</v>
      </c>
      <c r="F33" s="47">
        <v>2579.6999999999998</v>
      </c>
      <c r="G33" s="48">
        <f>(F33-E33)/E33</f>
        <v>9.8761099806984332E-2</v>
      </c>
      <c r="H33" s="47">
        <v>2603.8000000000002</v>
      </c>
      <c r="I33" s="44">
        <f>(F33-H33)/H33</f>
        <v>-9.2557032030111223E-3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2055.6585714285711</v>
      </c>
      <c r="F34" s="47">
        <v>2191.6666666666665</v>
      </c>
      <c r="G34" s="48">
        <f>(F34-E34)/E34</f>
        <v>6.6162784583228301E-2</v>
      </c>
      <c r="H34" s="47">
        <v>1930</v>
      </c>
      <c r="I34" s="44">
        <f>(F34-H34)/H34</f>
        <v>0.13557858376511217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1540.1999999999998</v>
      </c>
      <c r="F35" s="47">
        <v>1675</v>
      </c>
      <c r="G35" s="48">
        <f>(F35-E35)/E35</f>
        <v>8.7521101155694198E-2</v>
      </c>
      <c r="H35" s="47">
        <v>1590</v>
      </c>
      <c r="I35" s="44">
        <f>(F35-H35)/H35</f>
        <v>5.3459119496855348E-2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2178.7399999999998</v>
      </c>
      <c r="F36" s="50">
        <v>1414.7</v>
      </c>
      <c r="G36" s="51">
        <f>(F36-E36)/E36</f>
        <v>-0.35067975068158652</v>
      </c>
      <c r="H36" s="50">
        <v>1474.7</v>
      </c>
      <c r="I36" s="56">
        <f>(F36-H36)/H36</f>
        <v>-4.0686241269410728E-2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26864.959999999999</v>
      </c>
      <c r="F38" s="43">
        <v>28246.666666666668</v>
      </c>
      <c r="G38" s="45">
        <f t="shared" ref="G38:G43" si="2">(F38-E38)/E38</f>
        <v>5.1431554957337318E-2</v>
      </c>
      <c r="H38" s="43">
        <v>27857.777777777777</v>
      </c>
      <c r="I38" s="44">
        <f t="shared" ref="I38:I43" si="3">(F38-H38)/H38</f>
        <v>1.3959795788130244E-2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15450.411111111112</v>
      </c>
      <c r="F39" s="57">
        <v>15465.333333333334</v>
      </c>
      <c r="G39" s="48">
        <f t="shared" si="2"/>
        <v>9.6581392656213967E-4</v>
      </c>
      <c r="H39" s="57">
        <v>15465.333333333334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11472.25</v>
      </c>
      <c r="F40" s="57">
        <v>11136</v>
      </c>
      <c r="G40" s="48">
        <f t="shared" si="2"/>
        <v>-2.9309856392599535E-2</v>
      </c>
      <c r="H40" s="57">
        <v>11136</v>
      </c>
      <c r="I40" s="44">
        <f t="shared" si="3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6283.3</v>
      </c>
      <c r="F41" s="47">
        <v>5716.6</v>
      </c>
      <c r="G41" s="48">
        <f t="shared" si="2"/>
        <v>-9.0191459901644011E-2</v>
      </c>
      <c r="H41" s="47">
        <v>5956.6</v>
      </c>
      <c r="I41" s="44">
        <f t="shared" si="3"/>
        <v>-4.0291441426317021E-2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9968.4285714285725</v>
      </c>
      <c r="F42" s="47">
        <v>9976</v>
      </c>
      <c r="G42" s="48">
        <f t="shared" si="2"/>
        <v>7.5954083606805372E-4</v>
      </c>
      <c r="H42" s="47">
        <v>9976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12513</v>
      </c>
      <c r="F43" s="50">
        <v>12766.666666666666</v>
      </c>
      <c r="G43" s="51">
        <f t="shared" si="2"/>
        <v>2.0272250193132429E-2</v>
      </c>
      <c r="H43" s="50">
        <v>12225</v>
      </c>
      <c r="I43" s="59">
        <f t="shared" si="3"/>
        <v>4.4308111792774323E-2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5426.2222222222217</v>
      </c>
      <c r="F45" s="43">
        <v>6071.1111111111113</v>
      </c>
      <c r="G45" s="45">
        <f t="shared" ref="G45:G50" si="4">(F45-E45)/E45</f>
        <v>0.11884675239577375</v>
      </c>
      <c r="H45" s="43">
        <v>5921.1111111111113</v>
      </c>
      <c r="I45" s="44">
        <f t="shared" ref="I45:I50" si="5">(F45-H45)/H45</f>
        <v>2.533308313004316E-2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19284.428571428572</v>
      </c>
      <c r="F47" s="47">
        <v>19040</v>
      </c>
      <c r="G47" s="48">
        <f t="shared" si="4"/>
        <v>-1.2674919068678707E-2</v>
      </c>
      <c r="H47" s="47">
        <v>19040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18904.682222222222</v>
      </c>
      <c r="F48" s="47">
        <v>19252.767500000002</v>
      </c>
      <c r="G48" s="48">
        <f t="shared" si="4"/>
        <v>1.8412648976908485E-2</v>
      </c>
      <c r="H48" s="47">
        <v>19252.767500000002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2209.2857142857142</v>
      </c>
      <c r="F49" s="47">
        <v>2260.8333333333335</v>
      </c>
      <c r="G49" s="48">
        <f t="shared" si="4"/>
        <v>2.3332255630994819E-2</v>
      </c>
      <c r="H49" s="47">
        <v>2260.8333333333335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27101</v>
      </c>
      <c r="F50" s="50">
        <v>27836</v>
      </c>
      <c r="G50" s="56">
        <f t="shared" si="4"/>
        <v>2.712077045127486E-2</v>
      </c>
      <c r="H50" s="50">
        <v>27836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3730.4285714285716</v>
      </c>
      <c r="F53" s="70">
        <v>3579.7142857142858</v>
      </c>
      <c r="G53" s="48">
        <f t="shared" si="6"/>
        <v>-4.0401332669551579E-2</v>
      </c>
      <c r="H53" s="70">
        <v>3579.7142857142858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2032</v>
      </c>
      <c r="F54" s="70">
        <v>2883.75</v>
      </c>
      <c r="G54" s="48">
        <f t="shared" si="6"/>
        <v>0.41916830708661418</v>
      </c>
      <c r="H54" s="70">
        <v>2883.75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4700</v>
      </c>
      <c r="G55" s="48">
        <f t="shared" si="6"/>
        <v>-0.14545454545454545</v>
      </c>
      <c r="H55" s="70">
        <v>4700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2155.8333333333335</v>
      </c>
      <c r="F56" s="105">
        <v>2028</v>
      </c>
      <c r="G56" s="55">
        <f t="shared" si="6"/>
        <v>-5.929648241206037E-2</v>
      </c>
      <c r="H56" s="105">
        <v>2028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4506.3111111111111</v>
      </c>
      <c r="F57" s="50">
        <v>4504</v>
      </c>
      <c r="G57" s="51">
        <f t="shared" si="6"/>
        <v>-5.1286097522487435E-4</v>
      </c>
      <c r="H57" s="50">
        <v>4348</v>
      </c>
      <c r="I57" s="126">
        <f t="shared" si="7"/>
        <v>3.5878564857405704E-2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5157.5</v>
      </c>
      <c r="F58" s="68">
        <v>4475.5</v>
      </c>
      <c r="G58" s="44">
        <f t="shared" si="6"/>
        <v>-0.13223460979156568</v>
      </c>
      <c r="H58" s="68">
        <v>4450.5</v>
      </c>
      <c r="I58" s="44">
        <f t="shared" si="7"/>
        <v>5.6173463655769017E-3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5011.5</v>
      </c>
      <c r="F59" s="70">
        <v>4822.5</v>
      </c>
      <c r="G59" s="48">
        <f t="shared" si="6"/>
        <v>-3.7713259503142769E-2</v>
      </c>
      <c r="H59" s="70">
        <v>4822.5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21353.75</v>
      </c>
      <c r="F60" s="73">
        <v>21352.5</v>
      </c>
      <c r="G60" s="51">
        <f t="shared" si="6"/>
        <v>-5.8537727565415913E-5</v>
      </c>
      <c r="H60" s="73">
        <v>21727.5</v>
      </c>
      <c r="I60" s="51">
        <f t="shared" si="7"/>
        <v>-1.7259233690024162E-2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6496.1</v>
      </c>
      <c r="F62" s="54">
        <v>6412.5</v>
      </c>
      <c r="G62" s="45">
        <f t="shared" ref="G62:G67" si="8">(F62-E62)/E62</f>
        <v>-1.2869260017549046E-2</v>
      </c>
      <c r="H62" s="54">
        <v>6412.5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46526.857142857145</v>
      </c>
      <c r="G63" s="48">
        <f t="shared" si="8"/>
        <v>-1.1047930795096462E-2</v>
      </c>
      <c r="H63" s="46">
        <v>46526.857142857145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12248.75</v>
      </c>
      <c r="F64" s="46">
        <v>10574.75</v>
      </c>
      <c r="G64" s="48">
        <f t="shared" si="8"/>
        <v>-0.13666700683743238</v>
      </c>
      <c r="H64" s="46">
        <v>10574.75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7563.648888888888</v>
      </c>
      <c r="F65" s="46">
        <v>7679</v>
      </c>
      <c r="G65" s="48">
        <f t="shared" si="8"/>
        <v>1.5250722608312039E-2</v>
      </c>
      <c r="H65" s="46">
        <v>7679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3872.4444444444443</v>
      </c>
      <c r="F66" s="46">
        <v>3733.5</v>
      </c>
      <c r="G66" s="48">
        <f t="shared" si="8"/>
        <v>-3.5880293813841363E-2</v>
      </c>
      <c r="H66" s="46">
        <v>3619.8</v>
      </c>
      <c r="I66" s="87">
        <f t="shared" si="9"/>
        <v>3.1410575169898834E-2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3642.3809523809527</v>
      </c>
      <c r="F67" s="58">
        <v>2985</v>
      </c>
      <c r="G67" s="51">
        <f t="shared" si="8"/>
        <v>-0.18048110864165259</v>
      </c>
      <c r="H67" s="58">
        <v>2985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3720.8177777777773</v>
      </c>
      <c r="F69" s="43">
        <v>3868.5</v>
      </c>
      <c r="G69" s="45">
        <f>(F69-E69)/E69</f>
        <v>3.9690796766302397E-2</v>
      </c>
      <c r="H69" s="43">
        <v>3868.5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2784.7777777777778</v>
      </c>
      <c r="F70" s="47">
        <v>2796.625</v>
      </c>
      <c r="G70" s="48">
        <f>(F70-E70)/E70</f>
        <v>4.2542792163747173E-3</v>
      </c>
      <c r="H70" s="47">
        <v>2782.25</v>
      </c>
      <c r="I70" s="44">
        <f>(F70-H70)/H70</f>
        <v>5.1666816425554856E-3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1328.9694444444444</v>
      </c>
      <c r="F71" s="47">
        <v>1330</v>
      </c>
      <c r="G71" s="48">
        <f>(F71-E71)/E71</f>
        <v>7.7545466516453572E-4</v>
      </c>
      <c r="H71" s="47">
        <v>1323.75</v>
      </c>
      <c r="I71" s="44">
        <f>(F71-H71)/H71</f>
        <v>4.721435316336166E-3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2176.375</v>
      </c>
      <c r="F72" s="47">
        <v>2250.8333333333335</v>
      </c>
      <c r="G72" s="48">
        <f>(F72-E72)/E72</f>
        <v>3.4212088143510878E-2</v>
      </c>
      <c r="H72" s="47">
        <v>2250.8333333333335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1661.72</v>
      </c>
      <c r="F73" s="50">
        <v>1517.5</v>
      </c>
      <c r="G73" s="48">
        <f>(F73-E73)/E73</f>
        <v>-8.6789591507594549E-2</v>
      </c>
      <c r="H73" s="50">
        <v>1593</v>
      </c>
      <c r="I73" s="59">
        <f>(F73-H73)/H73</f>
        <v>-4.7394852479598244E-2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1458.3333333333333</v>
      </c>
      <c r="G75" s="44">
        <f t="shared" ref="G75:G81" si="10">(F75-E75)/E75</f>
        <v>-5.5203766845266945E-3</v>
      </c>
      <c r="H75" s="43">
        <v>1458.3333333333333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1351.1022222222223</v>
      </c>
      <c r="F76" s="32">
        <v>1182.2222222222222</v>
      </c>
      <c r="G76" s="48">
        <f t="shared" si="10"/>
        <v>-0.12499424338318023</v>
      </c>
      <c r="H76" s="32">
        <v>1182.2222222222222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809.40444444444438</v>
      </c>
      <c r="F77" s="47">
        <v>910.375</v>
      </c>
      <c r="G77" s="48">
        <f t="shared" si="10"/>
        <v>0.12474672736058345</v>
      </c>
      <c r="H77" s="47">
        <v>920.33333333333337</v>
      </c>
      <c r="I77" s="44">
        <f t="shared" si="11"/>
        <v>-1.0820354943860961E-2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1507.8</v>
      </c>
      <c r="G78" s="48">
        <f t="shared" si="10"/>
        <v>1.9270383414179437E-3</v>
      </c>
      <c r="H78" s="47">
        <v>1507.8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1933.8</v>
      </c>
      <c r="F79" s="61">
        <v>1919.3</v>
      </c>
      <c r="G79" s="48">
        <f t="shared" si="10"/>
        <v>-7.4981900920467479E-3</v>
      </c>
      <c r="H79" s="61">
        <v>1917.8</v>
      </c>
      <c r="I79" s="44">
        <f t="shared" si="11"/>
        <v>7.8214620919803948E-4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8619.3333333333339</v>
      </c>
      <c r="F80" s="61">
        <v>8899.3333333333339</v>
      </c>
      <c r="G80" s="48">
        <f t="shared" si="10"/>
        <v>3.248511099079588E-2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3988.8</v>
      </c>
      <c r="F81" s="50">
        <v>3886.3</v>
      </c>
      <c r="G81" s="51">
        <f t="shared" si="10"/>
        <v>-2.5696951464099477E-2</v>
      </c>
      <c r="H81" s="50">
        <v>3886.3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217</v>
      </c>
      <c r="F12" s="157" t="s">
        <v>223</v>
      </c>
      <c r="G12" s="149" t="s">
        <v>197</v>
      </c>
      <c r="H12" s="157" t="s">
        <v>219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1706.1366</v>
      </c>
      <c r="F15" s="83">
        <v>1124.934</v>
      </c>
      <c r="G15" s="44">
        <f>(F15-E15)/E15</f>
        <v>-0.34065420084183179</v>
      </c>
      <c r="H15" s="83">
        <v>1125</v>
      </c>
      <c r="I15" s="127">
        <f>(F15-H15)/H15</f>
        <v>-5.8666666666694156E-5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1510.6999999999998</v>
      </c>
      <c r="F16" s="83">
        <v>1000</v>
      </c>
      <c r="G16" s="48">
        <f t="shared" ref="G16:G39" si="0">(F16-E16)/E16</f>
        <v>-0.3380552061958032</v>
      </c>
      <c r="H16" s="83">
        <v>1000</v>
      </c>
      <c r="I16" s="48">
        <f>(F16-H16)/H16</f>
        <v>0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1219.2766000000001</v>
      </c>
      <c r="F17" s="83">
        <v>991.6</v>
      </c>
      <c r="G17" s="48">
        <f t="shared" si="0"/>
        <v>-0.18673088616643679</v>
      </c>
      <c r="H17" s="83">
        <v>1033.2</v>
      </c>
      <c r="I17" s="48">
        <f t="shared" ref="I17:I29" si="1">(F17-H17)/H17</f>
        <v>-4.0263259775454918E-2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888.49</v>
      </c>
      <c r="F18" s="83">
        <v>659.93299999999999</v>
      </c>
      <c r="G18" s="48">
        <f t="shared" si="0"/>
        <v>-0.25724206237549102</v>
      </c>
      <c r="H18" s="83">
        <v>750</v>
      </c>
      <c r="I18" s="48">
        <f t="shared" si="1"/>
        <v>-0.12008933333333334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2511.4349999999995</v>
      </c>
      <c r="F19" s="83">
        <v>1550</v>
      </c>
      <c r="G19" s="48">
        <f t="shared" si="0"/>
        <v>-0.38282296774553182</v>
      </c>
      <c r="H19" s="83">
        <v>1850</v>
      </c>
      <c r="I19" s="48">
        <f t="shared" si="1"/>
        <v>-0.16216216216216217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1489.97</v>
      </c>
      <c r="F20" s="83">
        <v>1149.934</v>
      </c>
      <c r="G20" s="48">
        <f t="shared" si="0"/>
        <v>-0.22821667550353367</v>
      </c>
      <c r="H20" s="83">
        <v>1133.2</v>
      </c>
      <c r="I20" s="48">
        <f t="shared" si="1"/>
        <v>1.4767031415460574E-2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1307.67</v>
      </c>
      <c r="F21" s="83">
        <v>1400</v>
      </c>
      <c r="G21" s="48">
        <f t="shared" si="0"/>
        <v>7.0606498581446325E-2</v>
      </c>
      <c r="H21" s="83">
        <v>1366.6</v>
      </c>
      <c r="I21" s="48">
        <f t="shared" si="1"/>
        <v>2.4440216595931576E-2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389.29660000000001</v>
      </c>
      <c r="F22" s="83">
        <v>341.6</v>
      </c>
      <c r="G22" s="48">
        <f t="shared" si="0"/>
        <v>-0.12251995008433156</v>
      </c>
      <c r="H22" s="83">
        <v>363.2</v>
      </c>
      <c r="I22" s="48">
        <f t="shared" si="1"/>
        <v>-5.9471365638766427E-2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512.65</v>
      </c>
      <c r="F23" s="83">
        <v>416.66624999999999</v>
      </c>
      <c r="G23" s="48">
        <f t="shared" si="0"/>
        <v>-0.18723056666341556</v>
      </c>
      <c r="H23" s="83">
        <v>418.75</v>
      </c>
      <c r="I23" s="48">
        <f t="shared" si="1"/>
        <v>-4.976119402985096E-3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471.15</v>
      </c>
      <c r="F24" s="83">
        <v>383.33299999999997</v>
      </c>
      <c r="G24" s="48">
        <f t="shared" si="0"/>
        <v>-0.18638862358060068</v>
      </c>
      <c r="H24" s="83">
        <v>418.75</v>
      </c>
      <c r="I24" s="48">
        <f t="shared" si="1"/>
        <v>-8.4577910447761265E-2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518.81659999999999</v>
      </c>
      <c r="F25" s="83">
        <v>436.66700000000003</v>
      </c>
      <c r="G25" s="48">
        <f t="shared" si="0"/>
        <v>-0.15834034608761549</v>
      </c>
      <c r="H25" s="83">
        <v>435</v>
      </c>
      <c r="I25" s="48">
        <f t="shared" si="1"/>
        <v>3.8321839080460462E-3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1251.7833999999998</v>
      </c>
      <c r="F26" s="83">
        <v>1033.3340000000001</v>
      </c>
      <c r="G26" s="48">
        <f t="shared" si="0"/>
        <v>-0.17451054231906238</v>
      </c>
      <c r="H26" s="83">
        <v>1025</v>
      </c>
      <c r="I26" s="48">
        <f t="shared" si="1"/>
        <v>8.1307317073171324E-3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497.06659999999999</v>
      </c>
      <c r="F27" s="83">
        <v>458.33299999999997</v>
      </c>
      <c r="G27" s="48">
        <f t="shared" si="0"/>
        <v>-7.7924366674405457E-2</v>
      </c>
      <c r="H27" s="83">
        <v>455</v>
      </c>
      <c r="I27" s="48">
        <f t="shared" si="1"/>
        <v>7.3252747252746594E-3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973.05</v>
      </c>
      <c r="F28" s="83">
        <v>916.5</v>
      </c>
      <c r="G28" s="48">
        <f t="shared" si="0"/>
        <v>-5.8116232464929814E-2</v>
      </c>
      <c r="H28" s="83">
        <v>1062.5</v>
      </c>
      <c r="I28" s="48">
        <f t="shared" si="1"/>
        <v>-0.13741176470588234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1423.5432666666666</v>
      </c>
      <c r="F29" s="83">
        <v>1250</v>
      </c>
      <c r="G29" s="48">
        <f t="shared" si="0"/>
        <v>-0.12190937271125672</v>
      </c>
      <c r="H29" s="83">
        <v>1166.5</v>
      </c>
      <c r="I29" s="48">
        <f t="shared" si="1"/>
        <v>7.1581654522074586E-2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931.87339999999995</v>
      </c>
      <c r="F30" s="95">
        <v>1083.2660000000001</v>
      </c>
      <c r="G30" s="51">
        <f t="shared" si="0"/>
        <v>0.16246048014676687</v>
      </c>
      <c r="H30" s="95">
        <v>1020</v>
      </c>
      <c r="I30" s="51">
        <f>(F30-H30)/H30</f>
        <v>6.2025490196078503E-2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2731.7742857142857</v>
      </c>
      <c r="F32" s="83">
        <v>2100</v>
      </c>
      <c r="G32" s="44">
        <f t="shared" si="0"/>
        <v>-0.23126884567957404</v>
      </c>
      <c r="H32" s="83">
        <v>2250</v>
      </c>
      <c r="I32" s="45">
        <f>(F32-H32)/H32</f>
        <v>-6.6666666666666666E-2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2347.8261111111115</v>
      </c>
      <c r="F33" s="83">
        <v>2025</v>
      </c>
      <c r="G33" s="48">
        <f t="shared" si="0"/>
        <v>-0.13750000887345681</v>
      </c>
      <c r="H33" s="83">
        <v>2100</v>
      </c>
      <c r="I33" s="48">
        <f>(F33-H33)/H33</f>
        <v>-3.5714285714285712E-2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2055.6585714285711</v>
      </c>
      <c r="F34" s="83">
        <v>1395.75</v>
      </c>
      <c r="G34" s="48">
        <f>(F34-E34)/E34</f>
        <v>-0.32102051410705351</v>
      </c>
      <c r="H34" s="83">
        <v>1562.5</v>
      </c>
      <c r="I34" s="48">
        <f>(F34-H34)/H34</f>
        <v>-0.10672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1540.1999999999998</v>
      </c>
      <c r="F35" s="83">
        <v>1194.3333333333333</v>
      </c>
      <c r="G35" s="48">
        <f t="shared" si="0"/>
        <v>-0.2245595810067956</v>
      </c>
      <c r="H35" s="83">
        <v>1000</v>
      </c>
      <c r="I35" s="48">
        <f>(F35-H35)/H35</f>
        <v>0.19433333333333325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2178.7399999999998</v>
      </c>
      <c r="F36" s="83">
        <v>1416.6</v>
      </c>
      <c r="G36" s="55">
        <f t="shared" si="0"/>
        <v>-0.34980768701175907</v>
      </c>
      <c r="H36" s="83">
        <v>1183.2</v>
      </c>
      <c r="I36" s="48">
        <f>(F36-H36)/H36</f>
        <v>0.19726166328600395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26864.959999999999</v>
      </c>
      <c r="F38" s="84">
        <v>24033.200000000001</v>
      </c>
      <c r="G38" s="45">
        <f t="shared" si="0"/>
        <v>-0.10540719211940008</v>
      </c>
      <c r="H38" s="84">
        <v>24533.200000000001</v>
      </c>
      <c r="I38" s="45">
        <f>(F38-H38)/H38</f>
        <v>-2.0380545546443186E-2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15450.411111111112</v>
      </c>
      <c r="F39" s="85">
        <v>14766.6</v>
      </c>
      <c r="G39" s="51">
        <f t="shared" si="0"/>
        <v>-4.4258441163377946E-2</v>
      </c>
      <c r="H39" s="85">
        <v>15666.6</v>
      </c>
      <c r="I39" s="51">
        <f>(F39-H39)/H39</f>
        <v>-5.7447052966182834E-2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222</v>
      </c>
      <c r="E12" s="157" t="s">
        <v>223</v>
      </c>
      <c r="F12" s="164" t="s">
        <v>186</v>
      </c>
      <c r="G12" s="149" t="s">
        <v>217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998.8</v>
      </c>
      <c r="E15" s="83">
        <v>1124.934</v>
      </c>
      <c r="F15" s="67">
        <f t="shared" ref="F15:F30" si="0">D15-E15</f>
        <v>-126.13400000000001</v>
      </c>
      <c r="G15" s="42">
        <v>1706.1366</v>
      </c>
      <c r="H15" s="66">
        <f>AVERAGE(D15:E15)</f>
        <v>1061.867</v>
      </c>
      <c r="I15" s="69">
        <f>(H15-G15)/G15</f>
        <v>-0.37761900190172348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1033</v>
      </c>
      <c r="E16" s="83">
        <v>1000</v>
      </c>
      <c r="F16" s="71">
        <f t="shared" si="0"/>
        <v>33</v>
      </c>
      <c r="G16" s="46">
        <v>1510.6999999999998</v>
      </c>
      <c r="H16" s="68">
        <f t="shared" ref="H16:H30" si="1">AVERAGE(D16:E16)</f>
        <v>1016.5</v>
      </c>
      <c r="I16" s="72">
        <f t="shared" ref="I16:I39" si="2">(H16-G16)/G16</f>
        <v>-0.32713311709803394</v>
      </c>
    </row>
    <row r="17" spans="1:9" ht="16.5" x14ac:dyDescent="0.3">
      <c r="A17" s="37"/>
      <c r="B17" s="34" t="s">
        <v>6</v>
      </c>
      <c r="C17" s="15" t="s">
        <v>165</v>
      </c>
      <c r="D17" s="47">
        <v>1030.3</v>
      </c>
      <c r="E17" s="83">
        <v>991.6</v>
      </c>
      <c r="F17" s="71">
        <f t="shared" si="0"/>
        <v>38.699999999999932</v>
      </c>
      <c r="G17" s="46">
        <v>1219.2766000000001</v>
      </c>
      <c r="H17" s="68">
        <f t="shared" si="1"/>
        <v>1010.95</v>
      </c>
      <c r="I17" s="72">
        <f t="shared" si="2"/>
        <v>-0.17086082026014449</v>
      </c>
    </row>
    <row r="18" spans="1:9" ht="16.5" x14ac:dyDescent="0.3">
      <c r="A18" s="37"/>
      <c r="B18" s="34" t="s">
        <v>7</v>
      </c>
      <c r="C18" s="15" t="s">
        <v>166</v>
      </c>
      <c r="D18" s="47">
        <v>563.79999999999995</v>
      </c>
      <c r="E18" s="83">
        <v>659.93299999999999</v>
      </c>
      <c r="F18" s="71">
        <f t="shared" si="0"/>
        <v>-96.133000000000038</v>
      </c>
      <c r="G18" s="46">
        <v>888.49</v>
      </c>
      <c r="H18" s="68">
        <f t="shared" si="1"/>
        <v>611.86649999999997</v>
      </c>
      <c r="I18" s="72">
        <f t="shared" si="2"/>
        <v>-0.3113411518418891</v>
      </c>
    </row>
    <row r="19" spans="1:9" ht="16.5" x14ac:dyDescent="0.3">
      <c r="A19" s="37"/>
      <c r="B19" s="34" t="s">
        <v>8</v>
      </c>
      <c r="C19" s="15" t="s">
        <v>167</v>
      </c>
      <c r="D19" s="47">
        <v>2309.8000000000002</v>
      </c>
      <c r="E19" s="83">
        <v>1550</v>
      </c>
      <c r="F19" s="71">
        <f t="shared" si="0"/>
        <v>759.80000000000018</v>
      </c>
      <c r="G19" s="46">
        <v>2511.4349999999995</v>
      </c>
      <c r="H19" s="68">
        <f t="shared" si="1"/>
        <v>1929.9</v>
      </c>
      <c r="I19" s="72">
        <f t="shared" si="2"/>
        <v>-0.23155486803361405</v>
      </c>
    </row>
    <row r="20" spans="1:9" ht="16.5" x14ac:dyDescent="0.3">
      <c r="A20" s="37"/>
      <c r="B20" s="34" t="s">
        <v>9</v>
      </c>
      <c r="C20" s="15" t="s">
        <v>168</v>
      </c>
      <c r="D20" s="47">
        <v>953.3</v>
      </c>
      <c r="E20" s="83">
        <v>1149.934</v>
      </c>
      <c r="F20" s="71">
        <f t="shared" si="0"/>
        <v>-196.63400000000001</v>
      </c>
      <c r="G20" s="46">
        <v>1489.97</v>
      </c>
      <c r="H20" s="68">
        <f t="shared" si="1"/>
        <v>1051.617</v>
      </c>
      <c r="I20" s="72">
        <f t="shared" si="2"/>
        <v>-0.29420256783693638</v>
      </c>
    </row>
    <row r="21" spans="1:9" ht="16.5" x14ac:dyDescent="0.3">
      <c r="A21" s="37"/>
      <c r="B21" s="34" t="s">
        <v>10</v>
      </c>
      <c r="C21" s="15" t="s">
        <v>169</v>
      </c>
      <c r="D21" s="47">
        <v>1234.7</v>
      </c>
      <c r="E21" s="83">
        <v>1400</v>
      </c>
      <c r="F21" s="71">
        <f t="shared" si="0"/>
        <v>-165.29999999999995</v>
      </c>
      <c r="G21" s="46">
        <v>1307.67</v>
      </c>
      <c r="H21" s="68">
        <f t="shared" si="1"/>
        <v>1317.35</v>
      </c>
      <c r="I21" s="72">
        <f t="shared" si="2"/>
        <v>7.4024792187630181E-3</v>
      </c>
    </row>
    <row r="22" spans="1:9" ht="16.5" x14ac:dyDescent="0.3">
      <c r="A22" s="37"/>
      <c r="B22" s="34" t="s">
        <v>11</v>
      </c>
      <c r="C22" s="15" t="s">
        <v>170</v>
      </c>
      <c r="D22" s="47">
        <v>390</v>
      </c>
      <c r="E22" s="83">
        <v>341.6</v>
      </c>
      <c r="F22" s="71">
        <f t="shared" si="0"/>
        <v>48.399999999999977</v>
      </c>
      <c r="G22" s="46">
        <v>389.29660000000001</v>
      </c>
      <c r="H22" s="68">
        <f t="shared" si="1"/>
        <v>365.8</v>
      </c>
      <c r="I22" s="72">
        <f t="shared" si="2"/>
        <v>-6.0356550763608005E-2</v>
      </c>
    </row>
    <row r="23" spans="1:9" ht="16.5" x14ac:dyDescent="0.3">
      <c r="A23" s="37"/>
      <c r="B23" s="34" t="s">
        <v>12</v>
      </c>
      <c r="C23" s="15" t="s">
        <v>171</v>
      </c>
      <c r="D23" s="47">
        <v>555</v>
      </c>
      <c r="E23" s="83">
        <v>416.66624999999999</v>
      </c>
      <c r="F23" s="71">
        <f t="shared" si="0"/>
        <v>138.33375000000001</v>
      </c>
      <c r="G23" s="46">
        <v>512.65</v>
      </c>
      <c r="H23" s="68">
        <f t="shared" si="1"/>
        <v>485.833125</v>
      </c>
      <c r="I23" s="72">
        <f t="shared" si="2"/>
        <v>-5.2310299424558636E-2</v>
      </c>
    </row>
    <row r="24" spans="1:9" ht="16.5" x14ac:dyDescent="0.3">
      <c r="A24" s="37"/>
      <c r="B24" s="34" t="s">
        <v>13</v>
      </c>
      <c r="C24" s="15" t="s">
        <v>172</v>
      </c>
      <c r="D24" s="47">
        <v>515</v>
      </c>
      <c r="E24" s="83">
        <v>383.33299999999997</v>
      </c>
      <c r="F24" s="71">
        <f t="shared" si="0"/>
        <v>131.66700000000003</v>
      </c>
      <c r="G24" s="46">
        <v>471.15</v>
      </c>
      <c r="H24" s="68">
        <f t="shared" si="1"/>
        <v>449.16649999999998</v>
      </c>
      <c r="I24" s="72">
        <f t="shared" si="2"/>
        <v>-4.6659238034596186E-2</v>
      </c>
    </row>
    <row r="25" spans="1:9" ht="16.5" x14ac:dyDescent="0.3">
      <c r="A25" s="37"/>
      <c r="B25" s="34" t="s">
        <v>14</v>
      </c>
      <c r="C25" s="15" t="s">
        <v>173</v>
      </c>
      <c r="D25" s="47">
        <v>534.79999999999995</v>
      </c>
      <c r="E25" s="83">
        <v>436.66700000000003</v>
      </c>
      <c r="F25" s="71">
        <f t="shared" si="0"/>
        <v>98.132999999999925</v>
      </c>
      <c r="G25" s="46">
        <v>518.81659999999999</v>
      </c>
      <c r="H25" s="68">
        <f t="shared" si="1"/>
        <v>485.73349999999999</v>
      </c>
      <c r="I25" s="72">
        <f t="shared" si="2"/>
        <v>-6.3766463910368332E-2</v>
      </c>
    </row>
    <row r="26" spans="1:9" ht="16.5" x14ac:dyDescent="0.3">
      <c r="A26" s="37"/>
      <c r="B26" s="34" t="s">
        <v>15</v>
      </c>
      <c r="C26" s="15" t="s">
        <v>174</v>
      </c>
      <c r="D26" s="47">
        <v>1228.8</v>
      </c>
      <c r="E26" s="83">
        <v>1033.3340000000001</v>
      </c>
      <c r="F26" s="71">
        <f t="shared" si="0"/>
        <v>195.46599999999989</v>
      </c>
      <c r="G26" s="46">
        <v>1251.7833999999998</v>
      </c>
      <c r="H26" s="68">
        <f t="shared" si="1"/>
        <v>1131.067</v>
      </c>
      <c r="I26" s="72">
        <f t="shared" si="2"/>
        <v>-9.6435533495650941E-2</v>
      </c>
    </row>
    <row r="27" spans="1:9" ht="16.5" x14ac:dyDescent="0.3">
      <c r="A27" s="37"/>
      <c r="B27" s="34" t="s">
        <v>16</v>
      </c>
      <c r="C27" s="15" t="s">
        <v>175</v>
      </c>
      <c r="D27" s="47">
        <v>505</v>
      </c>
      <c r="E27" s="83">
        <v>458.33299999999997</v>
      </c>
      <c r="F27" s="71">
        <f t="shared" si="0"/>
        <v>46.66700000000003</v>
      </c>
      <c r="G27" s="46">
        <v>497.06659999999999</v>
      </c>
      <c r="H27" s="68">
        <f t="shared" si="1"/>
        <v>481.66649999999998</v>
      </c>
      <c r="I27" s="72">
        <f t="shared" si="2"/>
        <v>-3.0981964992216355E-2</v>
      </c>
    </row>
    <row r="28" spans="1:9" ht="16.5" x14ac:dyDescent="0.3">
      <c r="A28" s="37"/>
      <c r="B28" s="34" t="s">
        <v>17</v>
      </c>
      <c r="C28" s="15" t="s">
        <v>176</v>
      </c>
      <c r="D28" s="47">
        <v>812.3</v>
      </c>
      <c r="E28" s="83">
        <v>916.5</v>
      </c>
      <c r="F28" s="71">
        <f t="shared" si="0"/>
        <v>-104.20000000000005</v>
      </c>
      <c r="G28" s="46">
        <v>973.05</v>
      </c>
      <c r="H28" s="68">
        <f t="shared" si="1"/>
        <v>864.4</v>
      </c>
      <c r="I28" s="72">
        <f t="shared" si="2"/>
        <v>-0.11165921586763268</v>
      </c>
    </row>
    <row r="29" spans="1:9" ht="16.5" x14ac:dyDescent="0.3">
      <c r="A29" s="37"/>
      <c r="B29" s="34" t="s">
        <v>18</v>
      </c>
      <c r="C29" s="15" t="s">
        <v>177</v>
      </c>
      <c r="D29" s="47">
        <v>1618</v>
      </c>
      <c r="E29" s="83">
        <v>1250</v>
      </c>
      <c r="F29" s="71">
        <f t="shared" si="0"/>
        <v>368</v>
      </c>
      <c r="G29" s="46">
        <v>1423.5432666666666</v>
      </c>
      <c r="H29" s="68">
        <f t="shared" si="1"/>
        <v>1434</v>
      </c>
      <c r="I29" s="72">
        <f t="shared" si="2"/>
        <v>7.3455676256462916E-3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1008.7</v>
      </c>
      <c r="E30" s="95">
        <v>1083.2660000000001</v>
      </c>
      <c r="F30" s="74">
        <f t="shared" si="0"/>
        <v>-74.566000000000031</v>
      </c>
      <c r="G30" s="49">
        <v>931.87339999999995</v>
      </c>
      <c r="H30" s="107">
        <f t="shared" si="1"/>
        <v>1045.9830000000002</v>
      </c>
      <c r="I30" s="75">
        <f t="shared" si="2"/>
        <v>0.12245182661078235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2357.1428571428573</v>
      </c>
      <c r="E32" s="83">
        <v>2100</v>
      </c>
      <c r="F32" s="67">
        <f>D32-E32</f>
        <v>257.14285714285734</v>
      </c>
      <c r="G32" s="54">
        <v>2731.7742857142857</v>
      </c>
      <c r="H32" s="68">
        <f>AVERAGE(D32:E32)</f>
        <v>2228.5714285714284</v>
      </c>
      <c r="I32" s="78">
        <f t="shared" si="2"/>
        <v>-0.18420367296607862</v>
      </c>
    </row>
    <row r="33" spans="1:9" ht="16.5" x14ac:dyDescent="0.3">
      <c r="A33" s="37"/>
      <c r="B33" s="34" t="s">
        <v>27</v>
      </c>
      <c r="C33" s="15" t="s">
        <v>180</v>
      </c>
      <c r="D33" s="47">
        <v>2579.6999999999998</v>
      </c>
      <c r="E33" s="83">
        <v>2025</v>
      </c>
      <c r="F33" s="79">
        <f>D33-E33</f>
        <v>554.69999999999982</v>
      </c>
      <c r="G33" s="46">
        <v>2347.8261111111115</v>
      </c>
      <c r="H33" s="68">
        <f>AVERAGE(D33:E33)</f>
        <v>2302.35</v>
      </c>
      <c r="I33" s="72">
        <f t="shared" si="2"/>
        <v>-1.9369454533236248E-2</v>
      </c>
    </row>
    <row r="34" spans="1:9" ht="16.5" x14ac:dyDescent="0.3">
      <c r="A34" s="37"/>
      <c r="B34" s="39" t="s">
        <v>28</v>
      </c>
      <c r="C34" s="15" t="s">
        <v>181</v>
      </c>
      <c r="D34" s="47">
        <v>2191.6666666666665</v>
      </c>
      <c r="E34" s="83">
        <v>1395.75</v>
      </c>
      <c r="F34" s="71">
        <f>D34-E34</f>
        <v>795.91666666666652</v>
      </c>
      <c r="G34" s="46">
        <v>2055.6585714285711</v>
      </c>
      <c r="H34" s="68">
        <f>AVERAGE(D34:E34)</f>
        <v>1793.7083333333333</v>
      </c>
      <c r="I34" s="72">
        <f t="shared" si="2"/>
        <v>-0.12742886476191262</v>
      </c>
    </row>
    <row r="35" spans="1:9" ht="16.5" x14ac:dyDescent="0.3">
      <c r="A35" s="37"/>
      <c r="B35" s="34" t="s">
        <v>29</v>
      </c>
      <c r="C35" s="15" t="s">
        <v>182</v>
      </c>
      <c r="D35" s="47">
        <v>1675</v>
      </c>
      <c r="E35" s="83">
        <v>1194.3333333333333</v>
      </c>
      <c r="F35" s="79">
        <f>D35-E35</f>
        <v>480.66666666666674</v>
      </c>
      <c r="G35" s="46">
        <v>1540.1999999999998</v>
      </c>
      <c r="H35" s="68">
        <f>AVERAGE(D35:E35)</f>
        <v>1434.6666666666665</v>
      </c>
      <c r="I35" s="72">
        <f t="shared" si="2"/>
        <v>-6.8519239925550784E-2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1414.7</v>
      </c>
      <c r="E36" s="83">
        <v>1416.6</v>
      </c>
      <c r="F36" s="71">
        <f>D36-E36</f>
        <v>-1.8999999999998636</v>
      </c>
      <c r="G36" s="49">
        <v>2178.7399999999998</v>
      </c>
      <c r="H36" s="68">
        <f>AVERAGE(D36:E36)</f>
        <v>1415.65</v>
      </c>
      <c r="I36" s="80">
        <f t="shared" si="2"/>
        <v>-0.35024371884667271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28246.666666666668</v>
      </c>
      <c r="E38" s="84">
        <v>24033.200000000001</v>
      </c>
      <c r="F38" s="67">
        <f>D38-E38</f>
        <v>4213.4666666666672</v>
      </c>
      <c r="G38" s="46">
        <v>26864.959999999999</v>
      </c>
      <c r="H38" s="67">
        <f>AVERAGE(D38:E38)</f>
        <v>26139.933333333334</v>
      </c>
      <c r="I38" s="78">
        <f t="shared" si="2"/>
        <v>-2.6987818581031383E-2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15465.333333333334</v>
      </c>
      <c r="E39" s="85">
        <v>14766.6</v>
      </c>
      <c r="F39" s="74">
        <f>D39-E39</f>
        <v>698.73333333333358</v>
      </c>
      <c r="G39" s="46">
        <v>15450.411111111112</v>
      </c>
      <c r="H39" s="81">
        <f>AVERAGE(D39:E39)</f>
        <v>15115.966666666667</v>
      </c>
      <c r="I39" s="75">
        <f t="shared" si="2"/>
        <v>-2.1646313618407902E-2</v>
      </c>
    </row>
    <row r="40" spans="1:9" ht="15.75" customHeight="1" thickBot="1" x14ac:dyDescent="0.25">
      <c r="A40" s="159"/>
      <c r="B40" s="160"/>
      <c r="C40" s="161"/>
      <c r="D40" s="86">
        <f>SUM(D15:D39)</f>
        <v>69221.509523809524</v>
      </c>
      <c r="E40" s="86">
        <f t="shared" ref="E40" si="3">SUM(E15:E39)</f>
        <v>61127.583583333333</v>
      </c>
      <c r="F40" s="86">
        <f>SUM(F15:F39)</f>
        <v>8093.9259404761915</v>
      </c>
      <c r="G40" s="86">
        <f>SUM(G15:G39)</f>
        <v>70772.478146031746</v>
      </c>
      <c r="H40" s="86">
        <f>AVERAGE(D40:E40)</f>
        <v>65174.546553571432</v>
      </c>
      <c r="I40" s="75">
        <f>(H40-G40)/G40</f>
        <v>-7.9097577746388315E-2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217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1706.1366</v>
      </c>
      <c r="F16" s="42">
        <v>1061.867</v>
      </c>
      <c r="G16" s="21">
        <f>(F16-E16)/E16</f>
        <v>-0.37761900190172348</v>
      </c>
      <c r="H16" s="42">
        <v>1126.9000000000001</v>
      </c>
      <c r="I16" s="21">
        <f>(F16-H16)/H16</f>
        <v>-5.7709645931316111E-2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1510.6999999999998</v>
      </c>
      <c r="F17" s="46">
        <v>1016.5</v>
      </c>
      <c r="G17" s="21">
        <f t="shared" ref="G17:G80" si="0">(F17-E17)/E17</f>
        <v>-0.32713311709803394</v>
      </c>
      <c r="H17" s="46">
        <v>1086</v>
      </c>
      <c r="I17" s="21">
        <f t="shared" ref="I17:I31" si="1">(F17-H17)/H17</f>
        <v>-6.3996316758747701E-2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1219.2766000000001</v>
      </c>
      <c r="F18" s="46">
        <v>1010.95</v>
      </c>
      <c r="G18" s="21">
        <f t="shared" si="0"/>
        <v>-0.17086082026014449</v>
      </c>
      <c r="H18" s="46">
        <v>1090.5</v>
      </c>
      <c r="I18" s="21">
        <f t="shared" si="1"/>
        <v>-7.2948188904172359E-2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888.49</v>
      </c>
      <c r="F19" s="46">
        <v>611.86649999999997</v>
      </c>
      <c r="G19" s="21">
        <f t="shared" si="0"/>
        <v>-0.3113411518418891</v>
      </c>
      <c r="H19" s="46">
        <v>686.9</v>
      </c>
      <c r="I19" s="21">
        <f t="shared" si="1"/>
        <v>-0.10923496869995633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2511.4349999999995</v>
      </c>
      <c r="F20" s="46">
        <v>1929.9</v>
      </c>
      <c r="G20" s="21">
        <f>(F20-E20)/E20</f>
        <v>-0.23155486803361405</v>
      </c>
      <c r="H20" s="46">
        <v>2124.833333333333</v>
      </c>
      <c r="I20" s="21">
        <f t="shared" si="1"/>
        <v>-9.1740528668915036E-2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1489.97</v>
      </c>
      <c r="F21" s="46">
        <v>1051.617</v>
      </c>
      <c r="G21" s="21">
        <f t="shared" si="0"/>
        <v>-0.29420256783693638</v>
      </c>
      <c r="H21" s="46">
        <v>1105.75</v>
      </c>
      <c r="I21" s="21">
        <f t="shared" si="1"/>
        <v>-4.8955912276735285E-2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1307.67</v>
      </c>
      <c r="F22" s="46">
        <v>1317.35</v>
      </c>
      <c r="G22" s="21">
        <f t="shared" si="0"/>
        <v>7.4024792187630181E-3</v>
      </c>
      <c r="H22" s="46">
        <v>1380.1999999999998</v>
      </c>
      <c r="I22" s="21">
        <f t="shared" si="1"/>
        <v>-4.5536878713229909E-2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389.29660000000001</v>
      </c>
      <c r="F23" s="46">
        <v>365.8</v>
      </c>
      <c r="G23" s="21">
        <f t="shared" si="0"/>
        <v>-6.0356550763608005E-2</v>
      </c>
      <c r="H23" s="46">
        <v>379.1</v>
      </c>
      <c r="I23" s="21">
        <f t="shared" si="1"/>
        <v>-3.5083091532577187E-2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512.65</v>
      </c>
      <c r="F24" s="46">
        <v>485.833125</v>
      </c>
      <c r="G24" s="21">
        <f t="shared" si="0"/>
        <v>-5.2310299424558636E-2</v>
      </c>
      <c r="H24" s="46">
        <v>491.875</v>
      </c>
      <c r="I24" s="21">
        <f t="shared" si="1"/>
        <v>-1.2283354510800518E-2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471.15</v>
      </c>
      <c r="F25" s="46">
        <v>449.16649999999998</v>
      </c>
      <c r="G25" s="21">
        <f t="shared" si="0"/>
        <v>-4.6659238034596186E-2</v>
      </c>
      <c r="H25" s="46">
        <v>466.77499999999998</v>
      </c>
      <c r="I25" s="21">
        <f t="shared" si="1"/>
        <v>-3.7723742702586882E-2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518.81659999999999</v>
      </c>
      <c r="F26" s="46">
        <v>485.73349999999999</v>
      </c>
      <c r="G26" s="21">
        <f t="shared" si="0"/>
        <v>-6.3766463910368332E-2</v>
      </c>
      <c r="H26" s="46">
        <v>489.9</v>
      </c>
      <c r="I26" s="21">
        <f t="shared" si="1"/>
        <v>-8.5047968973259551E-3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1251.7833999999998</v>
      </c>
      <c r="F27" s="46">
        <v>1131.067</v>
      </c>
      <c r="G27" s="21">
        <f t="shared" si="0"/>
        <v>-9.6435533495650941E-2</v>
      </c>
      <c r="H27" s="46">
        <v>1151.9000000000001</v>
      </c>
      <c r="I27" s="21">
        <f t="shared" si="1"/>
        <v>-1.8085771334317286E-2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497.06659999999999</v>
      </c>
      <c r="F28" s="46">
        <v>481.66649999999998</v>
      </c>
      <c r="G28" s="21">
        <f t="shared" si="0"/>
        <v>-3.0981964992216355E-2</v>
      </c>
      <c r="H28" s="46">
        <v>499.9</v>
      </c>
      <c r="I28" s="21">
        <f t="shared" si="1"/>
        <v>-3.647429485897178E-2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973.05</v>
      </c>
      <c r="F29" s="46">
        <v>864.4</v>
      </c>
      <c r="G29" s="21">
        <f t="shared" si="0"/>
        <v>-0.11165921586763268</v>
      </c>
      <c r="H29" s="46">
        <v>934.4</v>
      </c>
      <c r="I29" s="21">
        <f t="shared" si="1"/>
        <v>-7.4914383561643844E-2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1423.5432666666666</v>
      </c>
      <c r="F30" s="46">
        <v>1434</v>
      </c>
      <c r="G30" s="21">
        <f t="shared" si="0"/>
        <v>7.3455676256462916E-3</v>
      </c>
      <c r="H30" s="46">
        <v>1392.25</v>
      </c>
      <c r="I30" s="21">
        <f t="shared" si="1"/>
        <v>2.9987430418387501E-2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931.87339999999995</v>
      </c>
      <c r="F31" s="49">
        <v>1045.9830000000002</v>
      </c>
      <c r="G31" s="23">
        <f t="shared" si="0"/>
        <v>0.12245182661078235</v>
      </c>
      <c r="H31" s="49">
        <v>1004.35</v>
      </c>
      <c r="I31" s="23">
        <f t="shared" si="1"/>
        <v>4.1452680838353316E-2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2731.7742857142857</v>
      </c>
      <c r="F33" s="54">
        <v>2228.5714285714284</v>
      </c>
      <c r="G33" s="21">
        <f t="shared" si="0"/>
        <v>-0.18420367296607862</v>
      </c>
      <c r="H33" s="54">
        <v>2303.5714285714284</v>
      </c>
      <c r="I33" s="21">
        <f>(F33-H33)/H33</f>
        <v>-3.255813953488372E-2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2347.8261111111115</v>
      </c>
      <c r="F34" s="46">
        <v>2302.35</v>
      </c>
      <c r="G34" s="21">
        <f t="shared" si="0"/>
        <v>-1.9369454533236248E-2</v>
      </c>
      <c r="H34" s="46">
        <v>2351.9</v>
      </c>
      <c r="I34" s="21">
        <f>(F34-H34)/H34</f>
        <v>-2.1068072622135371E-2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2055.6585714285711</v>
      </c>
      <c r="F35" s="46">
        <v>1793.7083333333333</v>
      </c>
      <c r="G35" s="21">
        <f t="shared" si="0"/>
        <v>-0.12742886476191262</v>
      </c>
      <c r="H35" s="46">
        <v>1746.25</v>
      </c>
      <c r="I35" s="21">
        <f>(F35-H35)/H35</f>
        <v>2.7177284657599575E-2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1540.1999999999998</v>
      </c>
      <c r="F36" s="46">
        <v>1434.6666666666665</v>
      </c>
      <c r="G36" s="21">
        <f t="shared" si="0"/>
        <v>-6.8519239925550784E-2</v>
      </c>
      <c r="H36" s="46">
        <v>1295</v>
      </c>
      <c r="I36" s="21">
        <f>(F36-H36)/H36</f>
        <v>0.10785070785070773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2178.7399999999998</v>
      </c>
      <c r="F37" s="49">
        <v>1415.65</v>
      </c>
      <c r="G37" s="23">
        <f t="shared" si="0"/>
        <v>-0.35024371884667271</v>
      </c>
      <c r="H37" s="49">
        <v>1328.95</v>
      </c>
      <c r="I37" s="23">
        <f>(F37-H37)/H37</f>
        <v>6.5239474773317319E-2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26864.959999999999</v>
      </c>
      <c r="F39" s="46">
        <v>26139.933333333334</v>
      </c>
      <c r="G39" s="21">
        <f t="shared" si="0"/>
        <v>-2.6987818581031383E-2</v>
      </c>
      <c r="H39" s="46">
        <v>26195.488888888889</v>
      </c>
      <c r="I39" s="21">
        <f t="shared" ref="I39:I44" si="2">(F39-H39)/H39</f>
        <v>-2.120806211756531E-3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15450.411111111112</v>
      </c>
      <c r="F40" s="46">
        <v>15115.966666666667</v>
      </c>
      <c r="G40" s="21">
        <f t="shared" si="0"/>
        <v>-2.1646313618407902E-2</v>
      </c>
      <c r="H40" s="46">
        <v>15565.966666666667</v>
      </c>
      <c r="I40" s="21">
        <f t="shared" si="2"/>
        <v>-2.8909222898674244E-2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11472.25</v>
      </c>
      <c r="F41" s="57">
        <v>11136</v>
      </c>
      <c r="G41" s="21">
        <f t="shared" si="0"/>
        <v>-2.9309856392599535E-2</v>
      </c>
      <c r="H41" s="57">
        <v>11136</v>
      </c>
      <c r="I41" s="21">
        <f t="shared" si="2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6283.3</v>
      </c>
      <c r="F42" s="47">
        <v>5716.6</v>
      </c>
      <c r="G42" s="21">
        <f t="shared" si="0"/>
        <v>-9.0191459901644011E-2</v>
      </c>
      <c r="H42" s="47">
        <v>5956.6</v>
      </c>
      <c r="I42" s="21">
        <f t="shared" si="2"/>
        <v>-4.0291441426317021E-2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9968.4285714285725</v>
      </c>
      <c r="F43" s="47">
        <v>9976</v>
      </c>
      <c r="G43" s="21">
        <f t="shared" si="0"/>
        <v>7.5954083606805372E-4</v>
      </c>
      <c r="H43" s="47">
        <v>9976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12513</v>
      </c>
      <c r="F44" s="50">
        <v>12766.666666666666</v>
      </c>
      <c r="G44" s="31">
        <f t="shared" si="0"/>
        <v>2.0272250193132429E-2</v>
      </c>
      <c r="H44" s="50">
        <v>12225</v>
      </c>
      <c r="I44" s="31">
        <f t="shared" si="2"/>
        <v>4.4308111792774323E-2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5426.2222222222217</v>
      </c>
      <c r="F46" s="43">
        <v>6071.1111111111113</v>
      </c>
      <c r="G46" s="21">
        <f t="shared" si="0"/>
        <v>0.11884675239577375</v>
      </c>
      <c r="H46" s="43">
        <v>5921.1111111111113</v>
      </c>
      <c r="I46" s="21">
        <f t="shared" ref="I46:I51" si="3">(F46-H46)/H46</f>
        <v>2.533308313004316E-2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19284.428571428572</v>
      </c>
      <c r="F48" s="47">
        <v>19040</v>
      </c>
      <c r="G48" s="21">
        <f t="shared" si="0"/>
        <v>-1.2674919068678707E-2</v>
      </c>
      <c r="H48" s="47">
        <v>19040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18904.682222222222</v>
      </c>
      <c r="F49" s="47">
        <v>19252.767500000002</v>
      </c>
      <c r="G49" s="21">
        <f t="shared" si="0"/>
        <v>1.8412648976908485E-2</v>
      </c>
      <c r="H49" s="47">
        <v>19252.767500000002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2209.2857142857142</v>
      </c>
      <c r="F50" s="47">
        <v>2260.8333333333335</v>
      </c>
      <c r="G50" s="21">
        <f t="shared" si="0"/>
        <v>2.3332255630994819E-2</v>
      </c>
      <c r="H50" s="47">
        <v>2260.8333333333335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27836</v>
      </c>
      <c r="G51" s="31">
        <f t="shared" si="0"/>
        <v>2.712077045127486E-2</v>
      </c>
      <c r="H51" s="50">
        <v>27836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3730.4285714285716</v>
      </c>
      <c r="F54" s="70">
        <v>3579.7142857142858</v>
      </c>
      <c r="G54" s="21">
        <f t="shared" si="0"/>
        <v>-4.0401332669551579E-2</v>
      </c>
      <c r="H54" s="70">
        <v>3579.7142857142858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2032</v>
      </c>
      <c r="F55" s="70">
        <v>2883.75</v>
      </c>
      <c r="G55" s="21">
        <f t="shared" si="0"/>
        <v>0.41916830708661418</v>
      </c>
      <c r="H55" s="70">
        <v>2883.75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4700</v>
      </c>
      <c r="G56" s="21">
        <f t="shared" si="0"/>
        <v>-0.14545454545454545</v>
      </c>
      <c r="H56" s="70">
        <v>4700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2155.8333333333335</v>
      </c>
      <c r="F57" s="105">
        <v>2028</v>
      </c>
      <c r="G57" s="21">
        <f t="shared" si="0"/>
        <v>-5.929648241206037E-2</v>
      </c>
      <c r="H57" s="105">
        <v>2028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4506.3111111111111</v>
      </c>
      <c r="F58" s="50">
        <v>4504</v>
      </c>
      <c r="G58" s="29">
        <f t="shared" si="0"/>
        <v>-5.1286097522487435E-4</v>
      </c>
      <c r="H58" s="50">
        <v>4348</v>
      </c>
      <c r="I58" s="29">
        <f t="shared" si="4"/>
        <v>3.5878564857405704E-2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5157.5</v>
      </c>
      <c r="F59" s="68">
        <v>4475.5</v>
      </c>
      <c r="G59" s="21">
        <f t="shared" si="0"/>
        <v>-0.13223460979156568</v>
      </c>
      <c r="H59" s="68">
        <v>4450.5</v>
      </c>
      <c r="I59" s="21">
        <f t="shared" si="4"/>
        <v>5.6173463655769017E-3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5011.5</v>
      </c>
      <c r="F60" s="70">
        <v>4822.5</v>
      </c>
      <c r="G60" s="21">
        <f t="shared" si="0"/>
        <v>-3.7713259503142769E-2</v>
      </c>
      <c r="H60" s="70">
        <v>4822.5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21353.75</v>
      </c>
      <c r="F61" s="73">
        <v>21352.5</v>
      </c>
      <c r="G61" s="29">
        <f t="shared" si="0"/>
        <v>-5.8537727565415913E-5</v>
      </c>
      <c r="H61" s="73">
        <v>21727.5</v>
      </c>
      <c r="I61" s="29">
        <f t="shared" si="4"/>
        <v>-1.7259233690024162E-2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6496.1</v>
      </c>
      <c r="F63" s="54">
        <v>6412.5</v>
      </c>
      <c r="G63" s="21">
        <f t="shared" si="0"/>
        <v>-1.2869260017549046E-2</v>
      </c>
      <c r="H63" s="54">
        <v>6412.5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46526.857142857145</v>
      </c>
      <c r="G64" s="21">
        <f t="shared" si="0"/>
        <v>-1.1047930795096462E-2</v>
      </c>
      <c r="H64" s="46">
        <v>46526.857142857145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12248.75</v>
      </c>
      <c r="F65" s="46">
        <v>10574.75</v>
      </c>
      <c r="G65" s="21">
        <f t="shared" si="0"/>
        <v>-0.13666700683743238</v>
      </c>
      <c r="H65" s="46">
        <v>10574.75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7563.648888888888</v>
      </c>
      <c r="F66" s="46">
        <v>7679</v>
      </c>
      <c r="G66" s="21">
        <f t="shared" si="0"/>
        <v>1.5250722608312039E-2</v>
      </c>
      <c r="H66" s="46">
        <v>7679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3872.4444444444443</v>
      </c>
      <c r="F67" s="46">
        <v>3733.5</v>
      </c>
      <c r="G67" s="21">
        <f t="shared" si="0"/>
        <v>-3.5880293813841363E-2</v>
      </c>
      <c r="H67" s="46">
        <v>3619.8</v>
      </c>
      <c r="I67" s="21">
        <f t="shared" si="5"/>
        <v>3.1410575169898834E-2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3642.3809523809527</v>
      </c>
      <c r="F68" s="58">
        <v>2985</v>
      </c>
      <c r="G68" s="31">
        <f t="shared" si="0"/>
        <v>-0.18048110864165259</v>
      </c>
      <c r="H68" s="58">
        <v>2985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3720.8177777777773</v>
      </c>
      <c r="F70" s="43">
        <v>3868.5</v>
      </c>
      <c r="G70" s="21">
        <f t="shared" si="0"/>
        <v>3.9690796766302397E-2</v>
      </c>
      <c r="H70" s="43">
        <v>3868.5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2784.7777777777778</v>
      </c>
      <c r="F71" s="47">
        <v>2796.625</v>
      </c>
      <c r="G71" s="21">
        <f t="shared" si="0"/>
        <v>4.2542792163747173E-3</v>
      </c>
      <c r="H71" s="47">
        <v>2782.25</v>
      </c>
      <c r="I71" s="21">
        <f t="shared" si="5"/>
        <v>5.1666816425554856E-3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1328.9694444444444</v>
      </c>
      <c r="F72" s="47">
        <v>1330</v>
      </c>
      <c r="G72" s="21">
        <f t="shared" si="0"/>
        <v>7.7545466516453572E-4</v>
      </c>
      <c r="H72" s="47">
        <v>1323.75</v>
      </c>
      <c r="I72" s="21">
        <f t="shared" si="5"/>
        <v>4.721435316336166E-3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2176.375</v>
      </c>
      <c r="F73" s="47">
        <v>2250.8333333333335</v>
      </c>
      <c r="G73" s="21">
        <f t="shared" si="0"/>
        <v>3.4212088143510878E-2</v>
      </c>
      <c r="H73" s="47">
        <v>2250.8333333333335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1661.72</v>
      </c>
      <c r="F74" s="50">
        <v>1517.5</v>
      </c>
      <c r="G74" s="21">
        <f t="shared" si="0"/>
        <v>-8.6789591507594549E-2</v>
      </c>
      <c r="H74" s="50">
        <v>1593</v>
      </c>
      <c r="I74" s="21">
        <f t="shared" si="5"/>
        <v>-4.7394852479598244E-2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1458.3333333333333</v>
      </c>
      <c r="G76" s="22">
        <f t="shared" si="0"/>
        <v>-5.5203766845266945E-3</v>
      </c>
      <c r="H76" s="43">
        <v>1458.3333333333333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1351.1022222222223</v>
      </c>
      <c r="F77" s="32">
        <v>1182.2222222222222</v>
      </c>
      <c r="G77" s="21">
        <f t="shared" si="0"/>
        <v>-0.12499424338318023</v>
      </c>
      <c r="H77" s="32">
        <v>1182.2222222222222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809.40444444444438</v>
      </c>
      <c r="F78" s="47">
        <v>910.375</v>
      </c>
      <c r="G78" s="21">
        <f t="shared" si="0"/>
        <v>0.12474672736058345</v>
      </c>
      <c r="H78" s="47">
        <v>920.33333333333337</v>
      </c>
      <c r="I78" s="21">
        <f t="shared" si="6"/>
        <v>-1.0820354943860961E-2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1507.8</v>
      </c>
      <c r="G79" s="21">
        <f t="shared" si="0"/>
        <v>1.9270383414179437E-3</v>
      </c>
      <c r="H79" s="47">
        <v>1507.8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1933.8</v>
      </c>
      <c r="F80" s="61">
        <v>1919.3</v>
      </c>
      <c r="G80" s="21">
        <f t="shared" si="0"/>
        <v>-7.4981900920467479E-3</v>
      </c>
      <c r="H80" s="61">
        <v>1917.8</v>
      </c>
      <c r="I80" s="21">
        <f t="shared" si="6"/>
        <v>7.8214620919803948E-4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8619.3333333333339</v>
      </c>
      <c r="F81" s="61">
        <v>8899.3333333333339</v>
      </c>
      <c r="G81" s="21">
        <f>(F81-E81)/E81</f>
        <v>3.248511099079588E-2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3988.8</v>
      </c>
      <c r="F82" s="50">
        <v>3886.3</v>
      </c>
      <c r="G82" s="23">
        <f>(F82-E82)/E82</f>
        <v>-2.5696951464099477E-2</v>
      </c>
      <c r="H82" s="50">
        <v>3886.3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zoomScaleNormal="100" workbookViewId="0">
      <selection activeCell="I91" sqref="I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20.625" customWidth="1"/>
    <col min="4" max="4" width="14" customWidth="1"/>
    <col min="5" max="5" width="12.25" style="28" customWidth="1"/>
    <col min="6" max="6" width="14.625" style="28" customWidth="1"/>
    <col min="7" max="7" width="10.87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0" t="s">
        <v>0</v>
      </c>
      <c r="D13" s="172" t="s">
        <v>23</v>
      </c>
      <c r="E13" s="149" t="s">
        <v>217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1"/>
      <c r="D14" s="173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7</v>
      </c>
      <c r="C16" s="14" t="s">
        <v>87</v>
      </c>
      <c r="D16" s="11" t="s">
        <v>161</v>
      </c>
      <c r="E16" s="42">
        <v>888.49</v>
      </c>
      <c r="F16" s="42">
        <v>611.86649999999997</v>
      </c>
      <c r="G16" s="21">
        <f t="shared" ref="G16:G31" si="0">(F16-E16)/E16</f>
        <v>-0.3113411518418891</v>
      </c>
      <c r="H16" s="42">
        <v>686.9</v>
      </c>
      <c r="I16" s="21">
        <f t="shared" ref="I16:I31" si="1">(F16-H16)/H16</f>
        <v>-0.10923496869995633</v>
      </c>
    </row>
    <row r="17" spans="1:9" ht="16.5" x14ac:dyDescent="0.3">
      <c r="A17" s="37"/>
      <c r="B17" s="34" t="s">
        <v>8</v>
      </c>
      <c r="C17" s="15" t="s">
        <v>89</v>
      </c>
      <c r="D17" s="11" t="s">
        <v>161</v>
      </c>
      <c r="E17" s="46">
        <v>2511.4349999999995</v>
      </c>
      <c r="F17" s="46">
        <v>1929.9</v>
      </c>
      <c r="G17" s="21">
        <f t="shared" si="0"/>
        <v>-0.23155486803361405</v>
      </c>
      <c r="H17" s="46">
        <v>2124.833333333333</v>
      </c>
      <c r="I17" s="21">
        <f t="shared" si="1"/>
        <v>-9.1740528668915036E-2</v>
      </c>
    </row>
    <row r="18" spans="1:9" ht="16.5" x14ac:dyDescent="0.3">
      <c r="A18" s="37"/>
      <c r="B18" s="34" t="s">
        <v>17</v>
      </c>
      <c r="C18" s="15" t="s">
        <v>97</v>
      </c>
      <c r="D18" s="11" t="s">
        <v>161</v>
      </c>
      <c r="E18" s="46">
        <v>973.05</v>
      </c>
      <c r="F18" s="46">
        <v>864.4</v>
      </c>
      <c r="G18" s="21">
        <f t="shared" si="0"/>
        <v>-0.11165921586763268</v>
      </c>
      <c r="H18" s="46">
        <v>934.4</v>
      </c>
      <c r="I18" s="21">
        <f t="shared" si="1"/>
        <v>-7.4914383561643844E-2</v>
      </c>
    </row>
    <row r="19" spans="1:9" ht="16.5" x14ac:dyDescent="0.3">
      <c r="A19" s="37"/>
      <c r="B19" s="34" t="s">
        <v>6</v>
      </c>
      <c r="C19" s="15" t="s">
        <v>86</v>
      </c>
      <c r="D19" s="11" t="s">
        <v>161</v>
      </c>
      <c r="E19" s="46">
        <v>1219.2766000000001</v>
      </c>
      <c r="F19" s="46">
        <v>1010.95</v>
      </c>
      <c r="G19" s="21">
        <f t="shared" si="0"/>
        <v>-0.17086082026014449</v>
      </c>
      <c r="H19" s="46">
        <v>1090.5</v>
      </c>
      <c r="I19" s="21">
        <f t="shared" si="1"/>
        <v>-7.2948188904172359E-2</v>
      </c>
    </row>
    <row r="20" spans="1:9" ht="16.5" x14ac:dyDescent="0.3">
      <c r="A20" s="37"/>
      <c r="B20" s="34" t="s">
        <v>5</v>
      </c>
      <c r="C20" s="15" t="s">
        <v>85</v>
      </c>
      <c r="D20" s="11" t="s">
        <v>161</v>
      </c>
      <c r="E20" s="46">
        <v>1510.6999999999998</v>
      </c>
      <c r="F20" s="46">
        <v>1016.5</v>
      </c>
      <c r="G20" s="21">
        <f t="shared" si="0"/>
        <v>-0.32713311709803394</v>
      </c>
      <c r="H20" s="46">
        <v>1086</v>
      </c>
      <c r="I20" s="21">
        <f t="shared" si="1"/>
        <v>-6.3996316758747701E-2</v>
      </c>
    </row>
    <row r="21" spans="1:9" ht="16.5" x14ac:dyDescent="0.3">
      <c r="A21" s="37"/>
      <c r="B21" s="34" t="s">
        <v>4</v>
      </c>
      <c r="C21" s="15" t="s">
        <v>84</v>
      </c>
      <c r="D21" s="11" t="s">
        <v>161</v>
      </c>
      <c r="E21" s="46">
        <v>1706.1366</v>
      </c>
      <c r="F21" s="46">
        <v>1061.867</v>
      </c>
      <c r="G21" s="21">
        <f t="shared" si="0"/>
        <v>-0.37761900190172348</v>
      </c>
      <c r="H21" s="46">
        <v>1126.9000000000001</v>
      </c>
      <c r="I21" s="21">
        <f t="shared" si="1"/>
        <v>-5.7709645931316111E-2</v>
      </c>
    </row>
    <row r="22" spans="1:9" ht="16.5" x14ac:dyDescent="0.3">
      <c r="A22" s="37"/>
      <c r="B22" s="34" t="s">
        <v>9</v>
      </c>
      <c r="C22" s="15" t="s">
        <v>88</v>
      </c>
      <c r="D22" s="11" t="s">
        <v>161</v>
      </c>
      <c r="E22" s="46">
        <v>1489.97</v>
      </c>
      <c r="F22" s="46">
        <v>1051.617</v>
      </c>
      <c r="G22" s="21">
        <f t="shared" si="0"/>
        <v>-0.29420256783693638</v>
      </c>
      <c r="H22" s="46">
        <v>1105.75</v>
      </c>
      <c r="I22" s="21">
        <f t="shared" si="1"/>
        <v>-4.8955912276735285E-2</v>
      </c>
    </row>
    <row r="23" spans="1:9" ht="16.5" x14ac:dyDescent="0.3">
      <c r="A23" s="37"/>
      <c r="B23" s="34" t="s">
        <v>10</v>
      </c>
      <c r="C23" s="15" t="s">
        <v>90</v>
      </c>
      <c r="D23" s="13" t="s">
        <v>161</v>
      </c>
      <c r="E23" s="46">
        <v>1307.67</v>
      </c>
      <c r="F23" s="46">
        <v>1317.35</v>
      </c>
      <c r="G23" s="21">
        <f t="shared" si="0"/>
        <v>7.4024792187630181E-3</v>
      </c>
      <c r="H23" s="46">
        <v>1380.1999999999998</v>
      </c>
      <c r="I23" s="21">
        <f t="shared" si="1"/>
        <v>-4.5536878713229909E-2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471.15</v>
      </c>
      <c r="F24" s="46">
        <v>449.16649999999998</v>
      </c>
      <c r="G24" s="21">
        <f t="shared" si="0"/>
        <v>-4.6659238034596186E-2</v>
      </c>
      <c r="H24" s="46">
        <v>466.77499999999998</v>
      </c>
      <c r="I24" s="21">
        <f t="shared" si="1"/>
        <v>-3.7723742702586882E-2</v>
      </c>
    </row>
    <row r="25" spans="1:9" ht="16.5" x14ac:dyDescent="0.3">
      <c r="A25" s="37"/>
      <c r="B25" s="34" t="s">
        <v>16</v>
      </c>
      <c r="C25" s="15" t="s">
        <v>96</v>
      </c>
      <c r="D25" s="13" t="s">
        <v>81</v>
      </c>
      <c r="E25" s="46">
        <v>497.06659999999999</v>
      </c>
      <c r="F25" s="46">
        <v>481.66649999999998</v>
      </c>
      <c r="G25" s="21">
        <f t="shared" si="0"/>
        <v>-3.0981964992216355E-2</v>
      </c>
      <c r="H25" s="46">
        <v>499.9</v>
      </c>
      <c r="I25" s="21">
        <f t="shared" si="1"/>
        <v>-3.647429485897178E-2</v>
      </c>
    </row>
    <row r="26" spans="1:9" ht="16.5" x14ac:dyDescent="0.3">
      <c r="A26" s="37"/>
      <c r="B26" s="34" t="s">
        <v>11</v>
      </c>
      <c r="C26" s="15" t="s">
        <v>91</v>
      </c>
      <c r="D26" s="13" t="s">
        <v>81</v>
      </c>
      <c r="E26" s="46">
        <v>389.29660000000001</v>
      </c>
      <c r="F26" s="46">
        <v>365.8</v>
      </c>
      <c r="G26" s="21">
        <f t="shared" si="0"/>
        <v>-6.0356550763608005E-2</v>
      </c>
      <c r="H26" s="46">
        <v>379.1</v>
      </c>
      <c r="I26" s="21">
        <f t="shared" si="1"/>
        <v>-3.5083091532577187E-2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1251.7833999999998</v>
      </c>
      <c r="F27" s="46">
        <v>1131.067</v>
      </c>
      <c r="G27" s="21">
        <f t="shared" si="0"/>
        <v>-9.6435533495650941E-2</v>
      </c>
      <c r="H27" s="46">
        <v>1151.9000000000001</v>
      </c>
      <c r="I27" s="21">
        <f t="shared" si="1"/>
        <v>-1.8085771334317286E-2</v>
      </c>
    </row>
    <row r="28" spans="1:9" ht="16.5" x14ac:dyDescent="0.3">
      <c r="A28" s="37"/>
      <c r="B28" s="34" t="s">
        <v>12</v>
      </c>
      <c r="C28" s="15" t="s">
        <v>92</v>
      </c>
      <c r="D28" s="13" t="s">
        <v>81</v>
      </c>
      <c r="E28" s="46">
        <v>512.65</v>
      </c>
      <c r="F28" s="46">
        <v>485.833125</v>
      </c>
      <c r="G28" s="21">
        <f t="shared" si="0"/>
        <v>-5.2310299424558636E-2</v>
      </c>
      <c r="H28" s="46">
        <v>491.875</v>
      </c>
      <c r="I28" s="21">
        <f t="shared" si="1"/>
        <v>-1.2283354510800518E-2</v>
      </c>
    </row>
    <row r="29" spans="1:9" ht="17.25" thickBot="1" x14ac:dyDescent="0.35">
      <c r="A29" s="38"/>
      <c r="B29" s="34" t="s">
        <v>14</v>
      </c>
      <c r="C29" s="15" t="s">
        <v>94</v>
      </c>
      <c r="D29" s="13" t="s">
        <v>81</v>
      </c>
      <c r="E29" s="46">
        <v>518.81659999999999</v>
      </c>
      <c r="F29" s="46">
        <v>485.73349999999999</v>
      </c>
      <c r="G29" s="21">
        <f t="shared" si="0"/>
        <v>-6.3766463910368332E-2</v>
      </c>
      <c r="H29" s="46">
        <v>489.9</v>
      </c>
      <c r="I29" s="21">
        <f t="shared" si="1"/>
        <v>-8.5047968973259551E-3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1423.5432666666666</v>
      </c>
      <c r="F30" s="46">
        <v>1434</v>
      </c>
      <c r="G30" s="21">
        <f t="shared" si="0"/>
        <v>7.3455676256462916E-3</v>
      </c>
      <c r="H30" s="46">
        <v>1392.25</v>
      </c>
      <c r="I30" s="21">
        <f t="shared" si="1"/>
        <v>2.9987430418387501E-2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931.87339999999995</v>
      </c>
      <c r="F31" s="49">
        <v>1045.9830000000002</v>
      </c>
      <c r="G31" s="23">
        <f t="shared" si="0"/>
        <v>0.12245182661078235</v>
      </c>
      <c r="H31" s="49">
        <v>1004.35</v>
      </c>
      <c r="I31" s="23">
        <f t="shared" si="1"/>
        <v>4.1452680838353316E-2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17602.908066666667</v>
      </c>
      <c r="F32" s="107">
        <f>SUM(F16:F31)</f>
        <v>14743.700124999999</v>
      </c>
      <c r="G32" s="108">
        <f t="shared" ref="G32" si="2">(F32-E32)/E32</f>
        <v>-0.16242815850870343</v>
      </c>
      <c r="H32" s="107">
        <f>SUM(H16:H31)</f>
        <v>15411.533333333333</v>
      </c>
      <c r="I32" s="111">
        <f t="shared" ref="I32" si="3">(F32-H32)/H32</f>
        <v>-4.333333964174018E-2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2731.7742857142857</v>
      </c>
      <c r="F34" s="54">
        <v>2228.5714285714284</v>
      </c>
      <c r="G34" s="21">
        <f>(F34-E34)/E34</f>
        <v>-0.18420367296607862</v>
      </c>
      <c r="H34" s="54">
        <v>2303.5714285714284</v>
      </c>
      <c r="I34" s="21">
        <f>(F34-H34)/H34</f>
        <v>-3.255813953488372E-2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2347.8261111111115</v>
      </c>
      <c r="F35" s="46">
        <v>2302.35</v>
      </c>
      <c r="G35" s="21">
        <f>(F35-E35)/E35</f>
        <v>-1.9369454533236248E-2</v>
      </c>
      <c r="H35" s="46">
        <v>2351.9</v>
      </c>
      <c r="I35" s="21">
        <f>(F35-H35)/H35</f>
        <v>-2.1068072622135371E-2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2055.6585714285711</v>
      </c>
      <c r="F36" s="46">
        <v>1793.7083333333333</v>
      </c>
      <c r="G36" s="21">
        <f>(F36-E36)/E36</f>
        <v>-0.12742886476191262</v>
      </c>
      <c r="H36" s="46">
        <v>1746.25</v>
      </c>
      <c r="I36" s="21">
        <f>(F36-H36)/H36</f>
        <v>2.7177284657599575E-2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2178.7399999999998</v>
      </c>
      <c r="F37" s="46">
        <v>1415.65</v>
      </c>
      <c r="G37" s="21">
        <f>(F37-E37)/E37</f>
        <v>-0.35024371884667271</v>
      </c>
      <c r="H37" s="46">
        <v>1328.95</v>
      </c>
      <c r="I37" s="21">
        <f>(F37-H37)/H37</f>
        <v>6.5239474773317319E-2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1540.1999999999998</v>
      </c>
      <c r="F38" s="49">
        <v>1434.6666666666665</v>
      </c>
      <c r="G38" s="23">
        <f>(F38-E38)/E38</f>
        <v>-6.8519239925550784E-2</v>
      </c>
      <c r="H38" s="49">
        <v>1295</v>
      </c>
      <c r="I38" s="23">
        <f>(F38-H38)/H38</f>
        <v>0.10785070785070773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10854.198968253968</v>
      </c>
      <c r="F39" s="109">
        <f>SUM(F34:F38)</f>
        <v>9174.9464285714275</v>
      </c>
      <c r="G39" s="110">
        <f t="shared" ref="G39" si="4">(F39-E39)/E39</f>
        <v>-0.15470994631607246</v>
      </c>
      <c r="H39" s="109">
        <f>SUM(H34:H38)</f>
        <v>9025.6714285714297</v>
      </c>
      <c r="I39" s="111">
        <f t="shared" ref="I39" si="5">(F39-H39)/H39</f>
        <v>1.653893576575996E-2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6283.3</v>
      </c>
      <c r="F41" s="46">
        <v>5716.6</v>
      </c>
      <c r="G41" s="21">
        <f t="shared" ref="G41:G46" si="6">(F41-E41)/E41</f>
        <v>-9.0191459901644011E-2</v>
      </c>
      <c r="H41" s="46">
        <v>5956.6</v>
      </c>
      <c r="I41" s="21">
        <f t="shared" ref="I41:I46" si="7">(F41-H41)/H41</f>
        <v>-4.0291441426317021E-2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15450.411111111112</v>
      </c>
      <c r="F42" s="46">
        <v>15115.966666666667</v>
      </c>
      <c r="G42" s="21">
        <f t="shared" si="6"/>
        <v>-2.1646313618407902E-2</v>
      </c>
      <c r="H42" s="46">
        <v>15565.966666666667</v>
      </c>
      <c r="I42" s="21">
        <f t="shared" si="7"/>
        <v>-2.8909222898674244E-2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26864.959999999999</v>
      </c>
      <c r="F43" s="57">
        <v>26139.933333333334</v>
      </c>
      <c r="G43" s="21">
        <f t="shared" si="6"/>
        <v>-2.6987818581031383E-2</v>
      </c>
      <c r="H43" s="57">
        <v>26195.488888888889</v>
      </c>
      <c r="I43" s="21">
        <f t="shared" si="7"/>
        <v>-2.120806211756531E-3</v>
      </c>
    </row>
    <row r="44" spans="1:9" ht="16.5" x14ac:dyDescent="0.3">
      <c r="A44" s="37"/>
      <c r="B44" s="34" t="s">
        <v>33</v>
      </c>
      <c r="C44" s="15" t="s">
        <v>107</v>
      </c>
      <c r="D44" s="11" t="s">
        <v>161</v>
      </c>
      <c r="E44" s="47">
        <v>11472.25</v>
      </c>
      <c r="F44" s="47">
        <v>11136</v>
      </c>
      <c r="G44" s="21">
        <f t="shared" si="6"/>
        <v>-2.9309856392599535E-2</v>
      </c>
      <c r="H44" s="47">
        <v>11136</v>
      </c>
      <c r="I44" s="21">
        <f t="shared" si="7"/>
        <v>0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9968.4285714285725</v>
      </c>
      <c r="F45" s="47">
        <v>9976</v>
      </c>
      <c r="G45" s="21">
        <f t="shared" si="6"/>
        <v>7.5954083606805372E-4</v>
      </c>
      <c r="H45" s="47">
        <v>9976</v>
      </c>
      <c r="I45" s="21">
        <f t="shared" si="7"/>
        <v>0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161</v>
      </c>
      <c r="E46" s="50">
        <v>12513</v>
      </c>
      <c r="F46" s="50">
        <v>12766.666666666666</v>
      </c>
      <c r="G46" s="31">
        <f t="shared" si="6"/>
        <v>2.0272250193132429E-2</v>
      </c>
      <c r="H46" s="50">
        <v>12225</v>
      </c>
      <c r="I46" s="31">
        <f t="shared" si="7"/>
        <v>4.4308111792774323E-2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82552.349682539672</v>
      </c>
      <c r="F47" s="86">
        <f>SUM(F41:F46)</f>
        <v>80851.166666666672</v>
      </c>
      <c r="G47" s="110">
        <f t="shared" ref="G47" si="8">(F47-E47)/E47</f>
        <v>-2.0607323987930189E-2</v>
      </c>
      <c r="H47" s="109">
        <f>SUM(H41:H46)</f>
        <v>81055.055555555562</v>
      </c>
      <c r="I47" s="111">
        <f t="shared" ref="I47" si="9">(F47-H47)/H47</f>
        <v>-2.5154370383367883E-3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6035.1111111111113</v>
      </c>
      <c r="F49" s="43">
        <v>6035.333333333333</v>
      </c>
      <c r="G49" s="21">
        <f t="shared" ref="G49:G54" si="10">(F49-E49)/E49</f>
        <v>3.6821562707037567E-5</v>
      </c>
      <c r="H49" s="43">
        <v>6035.333333333333</v>
      </c>
      <c r="I49" s="21">
        <f t="shared" ref="I49:I54" si="11">(F49-H49)/H49</f>
        <v>0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19284.428571428572</v>
      </c>
      <c r="F50" s="47">
        <v>19040</v>
      </c>
      <c r="G50" s="21">
        <f t="shared" si="10"/>
        <v>-1.2674919068678707E-2</v>
      </c>
      <c r="H50" s="47">
        <v>19040</v>
      </c>
      <c r="I50" s="21">
        <f t="shared" si="11"/>
        <v>0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18904.682222222222</v>
      </c>
      <c r="F51" s="47">
        <v>19252.767500000002</v>
      </c>
      <c r="G51" s="21">
        <f t="shared" si="10"/>
        <v>1.8412648976908485E-2</v>
      </c>
      <c r="H51" s="47">
        <v>19252.767500000002</v>
      </c>
      <c r="I51" s="21">
        <f t="shared" si="11"/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2209.2857142857142</v>
      </c>
      <c r="F52" s="47">
        <v>2260.8333333333335</v>
      </c>
      <c r="G52" s="21">
        <f t="shared" si="10"/>
        <v>2.3332255630994819E-2</v>
      </c>
      <c r="H52" s="47">
        <v>2260.8333333333335</v>
      </c>
      <c r="I52" s="21">
        <f t="shared" si="11"/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27101</v>
      </c>
      <c r="F53" s="47">
        <v>27836</v>
      </c>
      <c r="G53" s="21">
        <f t="shared" si="10"/>
        <v>2.712077045127486E-2</v>
      </c>
      <c r="H53" s="47">
        <v>27836</v>
      </c>
      <c r="I53" s="21">
        <f t="shared" si="11"/>
        <v>0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5426.2222222222217</v>
      </c>
      <c r="F54" s="50">
        <v>6071.1111111111113</v>
      </c>
      <c r="G54" s="31">
        <f t="shared" si="10"/>
        <v>0.11884675239577375</v>
      </c>
      <c r="H54" s="50">
        <v>5921.1111111111113</v>
      </c>
      <c r="I54" s="31">
        <f t="shared" si="11"/>
        <v>2.533308313004316E-2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78960.729841269844</v>
      </c>
      <c r="F55" s="86">
        <f>SUM(F49:F54)</f>
        <v>80496.045277777783</v>
      </c>
      <c r="G55" s="110">
        <f t="shared" ref="G55" si="12">(F55-E55)/E55</f>
        <v>1.944403806289904E-2</v>
      </c>
      <c r="H55" s="86">
        <f>SUM(H49:H54)</f>
        <v>80346.045277777783</v>
      </c>
      <c r="I55" s="111">
        <f t="shared" ref="I55" si="13">(F55-H55)/H55</f>
        <v>1.8669244949320138E-3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56</v>
      </c>
      <c r="C57" s="19" t="s">
        <v>123</v>
      </c>
      <c r="D57" s="20" t="s">
        <v>120</v>
      </c>
      <c r="E57" s="43">
        <v>21353.75</v>
      </c>
      <c r="F57" s="66">
        <v>21352.5</v>
      </c>
      <c r="G57" s="22">
        <f t="shared" ref="G57:G65" si="14">(F57-E57)/E57</f>
        <v>-5.8537727565415913E-5</v>
      </c>
      <c r="H57" s="66">
        <v>21727.5</v>
      </c>
      <c r="I57" s="22">
        <f t="shared" ref="I57:I65" si="15">(F57-H57)/H57</f>
        <v>-1.7259233690024162E-2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3750</v>
      </c>
      <c r="G58" s="21">
        <f t="shared" si="14"/>
        <v>0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3730.4285714285716</v>
      </c>
      <c r="F59" s="70">
        <v>3579.7142857142858</v>
      </c>
      <c r="G59" s="21">
        <f t="shared" si="14"/>
        <v>-4.0401332669551579E-2</v>
      </c>
      <c r="H59" s="70">
        <v>3579.7142857142858</v>
      </c>
      <c r="I59" s="21">
        <f t="shared" si="15"/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2032</v>
      </c>
      <c r="F60" s="70">
        <v>2883.75</v>
      </c>
      <c r="G60" s="21">
        <f t="shared" si="14"/>
        <v>0.41916830708661418</v>
      </c>
      <c r="H60" s="70">
        <v>2883.75</v>
      </c>
      <c r="I60" s="21">
        <f t="shared" si="15"/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47">
        <v>5500</v>
      </c>
      <c r="F61" s="105">
        <v>4700</v>
      </c>
      <c r="G61" s="21">
        <f t="shared" si="14"/>
        <v>-0.14545454545454545</v>
      </c>
      <c r="H61" s="105">
        <v>4700</v>
      </c>
      <c r="I61" s="21">
        <f t="shared" si="15"/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2155.8333333333335</v>
      </c>
      <c r="F62" s="73">
        <v>2028</v>
      </c>
      <c r="G62" s="29">
        <f t="shared" si="14"/>
        <v>-5.929648241206037E-2</v>
      </c>
      <c r="H62" s="73">
        <v>2028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5011.5</v>
      </c>
      <c r="F63" s="68">
        <v>4822.5</v>
      </c>
      <c r="G63" s="21">
        <f t="shared" si="14"/>
        <v>-3.7713259503142769E-2</v>
      </c>
      <c r="H63" s="68">
        <v>4822.5</v>
      </c>
      <c r="I63" s="21">
        <f t="shared" si="15"/>
        <v>0</v>
      </c>
    </row>
    <row r="64" spans="1:9" ht="16.5" x14ac:dyDescent="0.3">
      <c r="A64" s="118"/>
      <c r="B64" s="99" t="s">
        <v>54</v>
      </c>
      <c r="C64" s="15" t="s">
        <v>121</v>
      </c>
      <c r="D64" s="13" t="s">
        <v>120</v>
      </c>
      <c r="E64" s="47">
        <v>5157.5</v>
      </c>
      <c r="F64" s="70">
        <v>4475.5</v>
      </c>
      <c r="G64" s="21">
        <f t="shared" si="14"/>
        <v>-0.13223460979156568</v>
      </c>
      <c r="H64" s="70">
        <v>4450.5</v>
      </c>
      <c r="I64" s="21">
        <f t="shared" si="15"/>
        <v>5.6173463655769017E-3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4506.3111111111111</v>
      </c>
      <c r="F65" s="50">
        <v>4504</v>
      </c>
      <c r="G65" s="29">
        <f t="shared" si="14"/>
        <v>-5.1286097522487435E-4</v>
      </c>
      <c r="H65" s="50">
        <v>4348</v>
      </c>
      <c r="I65" s="29">
        <f t="shared" si="15"/>
        <v>3.5878564857405704E-2</v>
      </c>
    </row>
    <row r="66" spans="1:9" ht="15.75" customHeight="1" thickBot="1" x14ac:dyDescent="0.25">
      <c r="A66" s="159" t="s">
        <v>192</v>
      </c>
      <c r="B66" s="174"/>
      <c r="C66" s="174"/>
      <c r="D66" s="175"/>
      <c r="E66" s="106">
        <f>SUM(E57:E65)</f>
        <v>53197.323015873022</v>
      </c>
      <c r="F66" s="106">
        <f>SUM(F57:F65)</f>
        <v>52095.96428571429</v>
      </c>
      <c r="G66" s="108">
        <f t="shared" ref="G66" si="16">(F66-E66)/E66</f>
        <v>-2.0703273543108715E-2</v>
      </c>
      <c r="H66" s="106">
        <f>SUM(H57:H65)</f>
        <v>52289.96428571429</v>
      </c>
      <c r="I66" s="111">
        <f t="shared" ref="I66" si="17">(F66-H66)/H66</f>
        <v>-3.7100809428741786E-3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6496.1</v>
      </c>
      <c r="F68" s="54">
        <v>6412.5</v>
      </c>
      <c r="G68" s="21">
        <f t="shared" ref="G68:G73" si="18">(F68-E68)/E68</f>
        <v>-1.2869260017549046E-2</v>
      </c>
      <c r="H68" s="54">
        <v>6412.5</v>
      </c>
      <c r="I68" s="21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46526.857142857145</v>
      </c>
      <c r="G69" s="21">
        <f t="shared" si="18"/>
        <v>-1.1047930795096462E-2</v>
      </c>
      <c r="H69" s="46">
        <v>46526.857142857145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12248.75</v>
      </c>
      <c r="F70" s="46">
        <v>10574.75</v>
      </c>
      <c r="G70" s="21">
        <f t="shared" si="18"/>
        <v>-0.13666700683743238</v>
      </c>
      <c r="H70" s="46">
        <v>10574.75</v>
      </c>
      <c r="I70" s="21">
        <f t="shared" si="19"/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7563.648888888888</v>
      </c>
      <c r="F71" s="46">
        <v>7679</v>
      </c>
      <c r="G71" s="21">
        <f t="shared" si="18"/>
        <v>1.5250722608312039E-2</v>
      </c>
      <c r="H71" s="46">
        <v>7679</v>
      </c>
      <c r="I71" s="21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3642.3809523809527</v>
      </c>
      <c r="F72" s="46">
        <v>2985</v>
      </c>
      <c r="G72" s="21">
        <f t="shared" si="18"/>
        <v>-0.18048110864165259</v>
      </c>
      <c r="H72" s="46">
        <v>2985</v>
      </c>
      <c r="I72" s="21">
        <f t="shared" si="19"/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3872.4444444444443</v>
      </c>
      <c r="F73" s="58">
        <v>3733.5</v>
      </c>
      <c r="G73" s="31">
        <f t="shared" si="18"/>
        <v>-3.5880293813841363E-2</v>
      </c>
      <c r="H73" s="58">
        <v>3619.8</v>
      </c>
      <c r="I73" s="31">
        <f t="shared" si="19"/>
        <v>3.1410575169898834E-2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80869.949285714276</v>
      </c>
      <c r="F74" s="86">
        <f>SUM(F68:F73)</f>
        <v>77911.607142857145</v>
      </c>
      <c r="G74" s="110">
        <f t="shared" ref="G74" si="20">(F74-E74)/E74</f>
        <v>-3.6581476419693067E-2</v>
      </c>
      <c r="H74" s="86">
        <f>SUM(H68:H73)</f>
        <v>77797.907142857148</v>
      </c>
      <c r="I74" s="111">
        <f t="shared" ref="I74" si="21">(F74-H74)/H74</f>
        <v>1.4614789031691352E-3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1661.72</v>
      </c>
      <c r="F76" s="43">
        <v>1517.5</v>
      </c>
      <c r="G76" s="21">
        <f>(F76-E76)/E76</f>
        <v>-8.6789591507594549E-2</v>
      </c>
      <c r="H76" s="43">
        <v>1593</v>
      </c>
      <c r="I76" s="21">
        <f>(F76-H76)/H76</f>
        <v>-4.7394852479598244E-2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3720.8177777777773</v>
      </c>
      <c r="F77" s="47">
        <v>3868.5</v>
      </c>
      <c r="G77" s="21">
        <f>(F77-E77)/E77</f>
        <v>3.9690796766302397E-2</v>
      </c>
      <c r="H77" s="47">
        <v>3868.5</v>
      </c>
      <c r="I77" s="21">
        <f>(F77-H77)/H77</f>
        <v>0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2176.375</v>
      </c>
      <c r="F78" s="47">
        <v>2250.8333333333335</v>
      </c>
      <c r="G78" s="21">
        <f>(F78-E78)/E78</f>
        <v>3.4212088143510878E-2</v>
      </c>
      <c r="H78" s="47">
        <v>2250.8333333333335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1328.9694444444444</v>
      </c>
      <c r="F79" s="47">
        <v>1330</v>
      </c>
      <c r="G79" s="21">
        <f>(F79-E79)/E79</f>
        <v>7.7545466516453572E-4</v>
      </c>
      <c r="H79" s="47">
        <v>1323.75</v>
      </c>
      <c r="I79" s="21">
        <f>(F79-H79)/H79</f>
        <v>4.721435316336166E-3</v>
      </c>
    </row>
    <row r="80" spans="1:9" ht="16.5" customHeight="1" thickBot="1" x14ac:dyDescent="0.35">
      <c r="A80" s="38"/>
      <c r="B80" s="34" t="s">
        <v>67</v>
      </c>
      <c r="C80" s="15" t="s">
        <v>139</v>
      </c>
      <c r="D80" s="12" t="s">
        <v>135</v>
      </c>
      <c r="E80" s="50">
        <v>2784.7777777777778</v>
      </c>
      <c r="F80" s="50">
        <v>2796.625</v>
      </c>
      <c r="G80" s="21">
        <f>(F80-E80)/E80</f>
        <v>4.2542792163747173E-3</v>
      </c>
      <c r="H80" s="50">
        <v>2782.25</v>
      </c>
      <c r="I80" s="21">
        <f>(F80-H80)/H80</f>
        <v>5.1666816425554856E-3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11672.66</v>
      </c>
      <c r="F81" s="86">
        <f>SUM(F76:F80)</f>
        <v>11763.458333333334</v>
      </c>
      <c r="G81" s="110">
        <f t="shared" ref="G81" si="22">(F81-E81)/E81</f>
        <v>7.7787182470263061E-3</v>
      </c>
      <c r="H81" s="86">
        <f>SUM(H76:H80)</f>
        <v>11818.333333333334</v>
      </c>
      <c r="I81" s="111">
        <f t="shared" ref="I81" si="23">(F81-H81)/H81</f>
        <v>-4.643209702439712E-3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75</v>
      </c>
      <c r="C83" s="15" t="s">
        <v>148</v>
      </c>
      <c r="D83" s="20" t="s">
        <v>145</v>
      </c>
      <c r="E83" s="43">
        <v>809.40444444444438</v>
      </c>
      <c r="F83" s="43">
        <v>910.375</v>
      </c>
      <c r="G83" s="22">
        <f t="shared" ref="G83:G89" si="24">(F83-E83)/E83</f>
        <v>0.12474672736058345</v>
      </c>
      <c r="H83" s="43">
        <v>920.33333333333337</v>
      </c>
      <c r="I83" s="22">
        <f t="shared" ref="I83:I89" si="25">(F83-H83)/H83</f>
        <v>-1.0820354943860961E-2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1458.3333333333333</v>
      </c>
      <c r="G84" s="21">
        <f t="shared" si="24"/>
        <v>-5.5203766845266945E-3</v>
      </c>
      <c r="H84" s="47">
        <v>1458.3333333333333</v>
      </c>
      <c r="I84" s="21">
        <f t="shared" si="25"/>
        <v>0</v>
      </c>
    </row>
    <row r="85" spans="1:11" ht="16.5" x14ac:dyDescent="0.3">
      <c r="A85" s="37"/>
      <c r="B85" s="34" t="s">
        <v>76</v>
      </c>
      <c r="C85" s="15" t="s">
        <v>143</v>
      </c>
      <c r="D85" s="13" t="s">
        <v>161</v>
      </c>
      <c r="E85" s="47">
        <v>1351.1022222222223</v>
      </c>
      <c r="F85" s="32">
        <v>1182.2222222222222</v>
      </c>
      <c r="G85" s="21">
        <f t="shared" si="24"/>
        <v>-0.12499424338318023</v>
      </c>
      <c r="H85" s="32">
        <v>1182.2222222222222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1504.9</v>
      </c>
      <c r="F86" s="47">
        <v>1507.8</v>
      </c>
      <c r="G86" s="21">
        <f t="shared" si="24"/>
        <v>1.9270383414179437E-3</v>
      </c>
      <c r="H86" s="47">
        <v>1507.8</v>
      </c>
      <c r="I86" s="21">
        <f t="shared" si="25"/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8619.3333333333339</v>
      </c>
      <c r="F87" s="61">
        <v>8899.3333333333339</v>
      </c>
      <c r="G87" s="21">
        <f t="shared" si="24"/>
        <v>3.248511099079588E-2</v>
      </c>
      <c r="H87" s="61">
        <v>8899.3333333333339</v>
      </c>
      <c r="I87" s="21">
        <f t="shared" si="25"/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3988.8</v>
      </c>
      <c r="F88" s="61">
        <v>3886.3</v>
      </c>
      <c r="G88" s="21">
        <f t="shared" si="24"/>
        <v>-2.5696951464099477E-2</v>
      </c>
      <c r="H88" s="61">
        <v>3886.3</v>
      </c>
      <c r="I88" s="21">
        <f t="shared" si="25"/>
        <v>0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1933.8</v>
      </c>
      <c r="F89" s="50">
        <v>1919.3</v>
      </c>
      <c r="G89" s="23">
        <f t="shared" si="24"/>
        <v>-7.4981900920467479E-3</v>
      </c>
      <c r="H89" s="50">
        <v>1917.8</v>
      </c>
      <c r="I89" s="23">
        <f t="shared" si="25"/>
        <v>7.8214620919803948E-4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19673.768571428573</v>
      </c>
      <c r="F90" s="86">
        <f>SUM(F83:F89)</f>
        <v>19763.663888888888</v>
      </c>
      <c r="G90" s="120">
        <f t="shared" ref="G90:G91" si="26">(F90-E90)/E90</f>
        <v>4.5692983087575346E-3</v>
      </c>
      <c r="H90" s="86">
        <f>SUM(H83:H89)</f>
        <v>19772.12222222222</v>
      </c>
      <c r="I90" s="111">
        <f t="shared" ref="I90:I91" si="27">(F90-H90)/H90</f>
        <v>-4.2779086828755578E-4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355383.88743174606</v>
      </c>
      <c r="F91" s="106">
        <f>SUM(F32,F39,F47,F55,F66,F74,F81,F90)</f>
        <v>346800.55214880954</v>
      </c>
      <c r="G91" s="108">
        <f t="shared" si="26"/>
        <v>-2.4152291610533432E-2</v>
      </c>
      <c r="H91" s="106">
        <f>SUM(H32,H39,H47,H55,H66,H74,H81,H90)</f>
        <v>347516.63257936505</v>
      </c>
      <c r="I91" s="121">
        <f t="shared" si="27"/>
        <v>-2.0605644836063199E-3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A6" zoomScaleNormal="100" workbookViewId="0">
      <selection activeCell="C22" sqref="C22"/>
    </sheetView>
  </sheetViews>
  <sheetFormatPr defaultRowHeight="15" x14ac:dyDescent="0.25"/>
  <cols>
    <col min="1" max="1" width="23.25" style="9" customWidth="1"/>
    <col min="2" max="2" width="6.375" style="9" bestFit="1" customWidth="1"/>
    <col min="3" max="3" width="3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916.67</v>
      </c>
      <c r="E16" s="135">
        <v>1250</v>
      </c>
      <c r="F16" s="135">
        <v>875</v>
      </c>
      <c r="G16" s="135">
        <v>1500</v>
      </c>
      <c r="H16" s="136">
        <v>1083</v>
      </c>
      <c r="I16" s="83">
        <v>1124.934</v>
      </c>
    </row>
    <row r="17" spans="1:9" ht="16.5" x14ac:dyDescent="0.3">
      <c r="A17" s="92"/>
      <c r="B17" s="141" t="s">
        <v>5</v>
      </c>
      <c r="C17" s="15" t="s">
        <v>164</v>
      </c>
      <c r="D17" s="93">
        <v>1000</v>
      </c>
      <c r="E17" s="93">
        <v>1000</v>
      </c>
      <c r="F17" s="93">
        <v>750</v>
      </c>
      <c r="G17" s="93">
        <v>1250</v>
      </c>
      <c r="H17" s="32">
        <v>1000</v>
      </c>
      <c r="I17" s="83">
        <v>1000</v>
      </c>
    </row>
    <row r="18" spans="1:9" ht="16.5" x14ac:dyDescent="0.3">
      <c r="A18" s="92"/>
      <c r="B18" s="141" t="s">
        <v>6</v>
      </c>
      <c r="C18" s="15" t="s">
        <v>165</v>
      </c>
      <c r="D18" s="93">
        <v>750</v>
      </c>
      <c r="E18" s="93">
        <v>1000</v>
      </c>
      <c r="F18" s="93">
        <v>875</v>
      </c>
      <c r="G18" s="93">
        <v>1000</v>
      </c>
      <c r="H18" s="32">
        <v>1333</v>
      </c>
      <c r="I18" s="83">
        <v>991.6</v>
      </c>
    </row>
    <row r="19" spans="1:9" ht="16.5" x14ac:dyDescent="0.3">
      <c r="A19" s="92"/>
      <c r="B19" s="141" t="s">
        <v>7</v>
      </c>
      <c r="C19" s="15" t="s">
        <v>166</v>
      </c>
      <c r="D19" s="93">
        <v>550</v>
      </c>
      <c r="E19" s="93">
        <v>500</v>
      </c>
      <c r="F19" s="93">
        <v>416.66499999999996</v>
      </c>
      <c r="G19" s="93">
        <v>750</v>
      </c>
      <c r="H19" s="32">
        <v>1083</v>
      </c>
      <c r="I19" s="83">
        <v>659.93299999999999</v>
      </c>
    </row>
    <row r="20" spans="1:9" ht="16.5" x14ac:dyDescent="0.3">
      <c r="A20" s="92"/>
      <c r="B20" s="141" t="s">
        <v>8</v>
      </c>
      <c r="C20" s="15" t="s">
        <v>167</v>
      </c>
      <c r="D20" s="93">
        <v>1500</v>
      </c>
      <c r="E20" s="93">
        <v>2000</v>
      </c>
      <c r="F20" s="93">
        <v>1250</v>
      </c>
      <c r="G20" s="93">
        <v>1500</v>
      </c>
      <c r="H20" s="32">
        <v>1500</v>
      </c>
      <c r="I20" s="83">
        <v>1550</v>
      </c>
    </row>
    <row r="21" spans="1:9" ht="16.5" x14ac:dyDescent="0.3">
      <c r="A21" s="92"/>
      <c r="B21" s="141" t="s">
        <v>9</v>
      </c>
      <c r="C21" s="15" t="s">
        <v>168</v>
      </c>
      <c r="D21" s="93">
        <v>916.67</v>
      </c>
      <c r="E21" s="93">
        <v>1000</v>
      </c>
      <c r="F21" s="93">
        <v>1000</v>
      </c>
      <c r="G21" s="93">
        <v>1500</v>
      </c>
      <c r="H21" s="32">
        <v>1333</v>
      </c>
      <c r="I21" s="83">
        <v>1149.934</v>
      </c>
    </row>
    <row r="22" spans="1:9" ht="16.5" x14ac:dyDescent="0.3">
      <c r="A22" s="92"/>
      <c r="B22" s="141" t="s">
        <v>10</v>
      </c>
      <c r="C22" s="15" t="s">
        <v>169</v>
      </c>
      <c r="D22" s="93">
        <v>1250</v>
      </c>
      <c r="E22" s="93">
        <v>1500</v>
      </c>
      <c r="F22" s="93">
        <v>1250</v>
      </c>
      <c r="G22" s="93">
        <v>1750</v>
      </c>
      <c r="H22" s="32">
        <v>1250</v>
      </c>
      <c r="I22" s="83">
        <v>1400</v>
      </c>
    </row>
    <row r="23" spans="1:9" ht="16.5" x14ac:dyDescent="0.3">
      <c r="A23" s="92"/>
      <c r="B23" s="141" t="s">
        <v>11</v>
      </c>
      <c r="C23" s="15" t="s">
        <v>170</v>
      </c>
      <c r="D23" s="93">
        <v>333.33</v>
      </c>
      <c r="E23" s="93">
        <v>250</v>
      </c>
      <c r="F23" s="93">
        <v>291.67</v>
      </c>
      <c r="G23" s="93">
        <v>500</v>
      </c>
      <c r="H23" s="32">
        <v>333</v>
      </c>
      <c r="I23" s="83">
        <v>341.6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250</v>
      </c>
      <c r="F24" s="93">
        <v>416.66499999999996</v>
      </c>
      <c r="G24" s="93">
        <v>500</v>
      </c>
      <c r="H24" s="32">
        <v>500</v>
      </c>
      <c r="I24" s="83">
        <v>416.66624999999999</v>
      </c>
    </row>
    <row r="25" spans="1:9" ht="16.5" x14ac:dyDescent="0.3">
      <c r="A25" s="92"/>
      <c r="B25" s="141" t="s">
        <v>13</v>
      </c>
      <c r="C25" s="15" t="s">
        <v>172</v>
      </c>
      <c r="D25" s="93">
        <v>250</v>
      </c>
      <c r="E25" s="93">
        <v>250</v>
      </c>
      <c r="F25" s="93">
        <v>416.66499999999996</v>
      </c>
      <c r="G25" s="93">
        <v>500</v>
      </c>
      <c r="H25" s="32">
        <v>500</v>
      </c>
      <c r="I25" s="83">
        <v>383.33299999999997</v>
      </c>
    </row>
    <row r="26" spans="1:9" ht="16.5" x14ac:dyDescent="0.3">
      <c r="A26" s="92"/>
      <c r="B26" s="141" t="s">
        <v>14</v>
      </c>
      <c r="C26" s="15" t="s">
        <v>173</v>
      </c>
      <c r="D26" s="93">
        <v>416.67</v>
      </c>
      <c r="E26" s="93">
        <v>350</v>
      </c>
      <c r="F26" s="93">
        <v>416.66499999999996</v>
      </c>
      <c r="G26" s="93">
        <v>500</v>
      </c>
      <c r="H26" s="32">
        <v>500</v>
      </c>
      <c r="I26" s="83">
        <v>436.66700000000003</v>
      </c>
    </row>
    <row r="27" spans="1:9" ht="16.5" x14ac:dyDescent="0.3">
      <c r="A27" s="92"/>
      <c r="B27" s="141" t="s">
        <v>15</v>
      </c>
      <c r="C27" s="15" t="s">
        <v>174</v>
      </c>
      <c r="D27" s="93">
        <v>666.67</v>
      </c>
      <c r="E27" s="93">
        <v>1250</v>
      </c>
      <c r="F27" s="93">
        <v>1000</v>
      </c>
      <c r="G27" s="93">
        <v>1250</v>
      </c>
      <c r="H27" s="32">
        <v>1000</v>
      </c>
      <c r="I27" s="83">
        <v>1033.3340000000001</v>
      </c>
    </row>
    <row r="28" spans="1:9" ht="16.5" x14ac:dyDescent="0.3">
      <c r="A28" s="92"/>
      <c r="B28" s="141" t="s">
        <v>16</v>
      </c>
      <c r="C28" s="15" t="s">
        <v>175</v>
      </c>
      <c r="D28" s="93">
        <v>375</v>
      </c>
      <c r="E28" s="93">
        <v>500</v>
      </c>
      <c r="F28" s="93">
        <v>416.66499999999996</v>
      </c>
      <c r="G28" s="93">
        <v>500</v>
      </c>
      <c r="H28" s="32">
        <v>500</v>
      </c>
      <c r="I28" s="83">
        <v>458.33299999999997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750</v>
      </c>
      <c r="F29" s="93">
        <v>1000</v>
      </c>
      <c r="G29" s="93">
        <v>1000</v>
      </c>
      <c r="H29" s="32">
        <v>916</v>
      </c>
      <c r="I29" s="83">
        <v>916.5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1000</v>
      </c>
      <c r="G30" s="93">
        <v>1000</v>
      </c>
      <c r="H30" s="32">
        <v>1500</v>
      </c>
      <c r="I30" s="83">
        <v>1250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1083.33</v>
      </c>
      <c r="E31" s="49">
        <v>1250</v>
      </c>
      <c r="F31" s="49">
        <v>1000</v>
      </c>
      <c r="G31" s="49">
        <v>1000</v>
      </c>
      <c r="H31" s="134">
        <v>1083</v>
      </c>
      <c r="I31" s="85">
        <v>1083.2660000000001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1000</v>
      </c>
      <c r="E33" s="135">
        <v>3000</v>
      </c>
      <c r="F33" s="135">
        <v>2000</v>
      </c>
      <c r="G33" s="135">
        <v>3000</v>
      </c>
      <c r="H33" s="136">
        <v>1500</v>
      </c>
      <c r="I33" s="83">
        <v>2100</v>
      </c>
    </row>
    <row r="34" spans="1:9" ht="16.5" x14ac:dyDescent="0.3">
      <c r="A34" s="92"/>
      <c r="B34" s="141" t="s">
        <v>27</v>
      </c>
      <c r="C34" s="15" t="s">
        <v>180</v>
      </c>
      <c r="D34" s="93">
        <v>1250</v>
      </c>
      <c r="E34" s="93">
        <v>3000</v>
      </c>
      <c r="F34" s="93">
        <v>1375</v>
      </c>
      <c r="G34" s="93">
        <v>3000</v>
      </c>
      <c r="H34" s="32">
        <v>1500</v>
      </c>
      <c r="I34" s="83">
        <v>2025</v>
      </c>
    </row>
    <row r="35" spans="1:9" ht="16.5" x14ac:dyDescent="0.3">
      <c r="A35" s="92"/>
      <c r="B35" s="140" t="s">
        <v>28</v>
      </c>
      <c r="C35" s="15" t="s">
        <v>181</v>
      </c>
      <c r="D35" s="93"/>
      <c r="E35" s="93">
        <v>1250</v>
      </c>
      <c r="F35" s="93">
        <v>1250</v>
      </c>
      <c r="G35" s="93">
        <v>2000</v>
      </c>
      <c r="H35" s="32">
        <v>1083</v>
      </c>
      <c r="I35" s="83">
        <v>1395.75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1000</v>
      </c>
      <c r="F36" s="93">
        <v>1500</v>
      </c>
      <c r="G36" s="93"/>
      <c r="H36" s="32">
        <v>1083</v>
      </c>
      <c r="I36" s="83">
        <v>1194.3333333333333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1083</v>
      </c>
      <c r="E37" s="137">
        <v>1000</v>
      </c>
      <c r="F37" s="137">
        <v>1750</v>
      </c>
      <c r="G37" s="137">
        <v>2000</v>
      </c>
      <c r="H37" s="138">
        <v>1250</v>
      </c>
      <c r="I37" s="83">
        <v>1416.6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28000</v>
      </c>
      <c r="F39" s="42">
        <v>22500</v>
      </c>
      <c r="G39" s="42">
        <v>20000</v>
      </c>
      <c r="H39" s="136">
        <v>24666</v>
      </c>
      <c r="I39" s="84">
        <v>24033.200000000001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14000</v>
      </c>
      <c r="E40" s="49">
        <v>18000</v>
      </c>
      <c r="F40" s="49">
        <v>10500</v>
      </c>
      <c r="G40" s="49">
        <v>15000</v>
      </c>
      <c r="H40" s="134">
        <v>16333</v>
      </c>
      <c r="I40" s="85">
        <v>14766.6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22-07-2019</vt:lpstr>
      <vt:lpstr>By Order</vt:lpstr>
      <vt:lpstr>All Stores</vt:lpstr>
      <vt:lpstr>'22-07-2019'!Print_Titles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2019-07-25T11:20:24Z</cp:lastPrinted>
  <dcterms:created xsi:type="dcterms:W3CDTF">2010-10-20T06:23:14Z</dcterms:created>
  <dcterms:modified xsi:type="dcterms:W3CDTF">2019-07-26T07:53:21Z</dcterms:modified>
</cp:coreProperties>
</file>