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9-07-2019" sheetId="9" r:id="rId4"/>
    <sheet name="By Order" sheetId="11" r:id="rId5"/>
    <sheet name="All Stores" sheetId="12" r:id="rId6"/>
  </sheets>
  <definedNames>
    <definedName name="_xlnm.Print_Titles" localSheetId="3">'29-07-2019'!$12:$14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G86" i="11" l="1"/>
  <c r="G85" i="11"/>
  <c r="G88" i="11"/>
  <c r="G87" i="11"/>
  <c r="G89" i="11"/>
  <c r="G83" i="11"/>
  <c r="G84" i="11"/>
  <c r="G80" i="11"/>
  <c r="G79" i="11"/>
  <c r="G78" i="11"/>
  <c r="G77" i="11"/>
  <c r="G76" i="11"/>
  <c r="G72" i="11"/>
  <c r="G73" i="11"/>
  <c r="G68" i="11"/>
  <c r="G70" i="11"/>
  <c r="G71" i="11"/>
  <c r="G69" i="11"/>
  <c r="G63" i="11"/>
  <c r="G58" i="11"/>
  <c r="G60" i="11"/>
  <c r="G64" i="11"/>
  <c r="G61" i="11"/>
  <c r="G62" i="11"/>
  <c r="G65" i="11"/>
  <c r="G57" i="11"/>
  <c r="G59" i="11"/>
  <c r="G52" i="11"/>
  <c r="G54" i="11"/>
  <c r="G51" i="11"/>
  <c r="G53" i="11"/>
  <c r="G50" i="11"/>
  <c r="G49" i="11"/>
  <c r="G42" i="11"/>
  <c r="G43" i="11"/>
  <c r="G41" i="11"/>
  <c r="G45" i="11"/>
  <c r="G46" i="11"/>
  <c r="G44" i="11"/>
  <c r="G36" i="11"/>
  <c r="G38" i="11"/>
  <c r="G37" i="11"/>
  <c r="G34" i="11"/>
  <c r="G35" i="11"/>
  <c r="G20" i="11"/>
  <c r="G16" i="11"/>
  <c r="G21" i="11"/>
  <c r="G23" i="11"/>
  <c r="G17" i="11"/>
  <c r="G25" i="11"/>
  <c r="G28" i="11"/>
  <c r="G18" i="11"/>
  <c r="G24" i="11"/>
  <c r="G19" i="11"/>
  <c r="G31" i="11"/>
  <c r="G22" i="11"/>
  <c r="G29" i="11"/>
  <c r="G30" i="11"/>
  <c r="G27" i="11"/>
  <c r="G26" i="11"/>
  <c r="I15" i="5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I21" i="11"/>
  <c r="I25" i="11"/>
  <c r="I29" i="11"/>
  <c r="I27" i="11"/>
  <c r="I31" i="11"/>
  <c r="I17" i="11"/>
  <c r="I16" i="11"/>
  <c r="I24" i="11"/>
  <c r="I20" i="11"/>
  <c r="I28" i="11"/>
  <c r="I18" i="11"/>
  <c r="I19" i="11"/>
  <c r="I30" i="11"/>
  <c r="I26" i="11"/>
  <c r="I22" i="11"/>
  <c r="I23" i="11"/>
  <c r="G34" i="7"/>
  <c r="I19" i="5"/>
  <c r="I40" i="12" l="1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84" i="11" l="1"/>
  <c r="I86" i="11"/>
  <c r="I85" i="11"/>
  <c r="I87" i="11"/>
  <c r="I89" i="11"/>
  <c r="I88" i="11"/>
  <c r="I83" i="11"/>
  <c r="I79" i="11"/>
  <c r="I76" i="11"/>
  <c r="I80" i="11"/>
  <c r="I77" i="11"/>
  <c r="I78" i="11"/>
  <c r="I72" i="11"/>
  <c r="I71" i="11"/>
  <c r="I68" i="11"/>
  <c r="I69" i="11"/>
  <c r="I70" i="11"/>
  <c r="I73" i="11"/>
  <c r="I65" i="11"/>
  <c r="I61" i="11"/>
  <c r="I59" i="11"/>
  <c r="I58" i="11"/>
  <c r="I64" i="11"/>
  <c r="I63" i="11"/>
  <c r="I57" i="11"/>
  <c r="I62" i="11"/>
  <c r="I60" i="11"/>
  <c r="I52" i="11"/>
  <c r="I49" i="11"/>
  <c r="I53" i="11"/>
  <c r="I54" i="11"/>
  <c r="I51" i="11"/>
  <c r="I50" i="11"/>
  <c r="I42" i="11"/>
  <c r="I41" i="11"/>
  <c r="I44" i="11"/>
  <c r="I46" i="11"/>
  <c r="I45" i="11"/>
  <c r="I43" i="11"/>
  <c r="I38" i="11"/>
  <c r="I35" i="11"/>
  <c r="I36" i="11"/>
  <c r="I37" i="11"/>
  <c r="I34" i="11"/>
  <c r="D40" i="8" l="1"/>
  <c r="E40" i="8" l="1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<sst xmlns="http://schemas.openxmlformats.org/spreadsheetml/2006/main" count="848" uniqueCount="225">
  <si>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</si>
  <si>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</si>
  <si>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</si>
  <si>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</si>
  <si>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</si>
  <si>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</si>
  <si>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</si>
  <si>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</si>
  <si>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</si>
  <si>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</si>
  <si>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</si>
  <si>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</si>
  <si>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</si>
  <si>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</si>
  <si>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</si>
  <si>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</si>
  <si>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</si>
  <si>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</si>
  <si>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</si>
  <si>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</si>
  <si>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</si>
  <si>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</si>
  <si>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</si>
  <si>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</si>
  <si>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</si>
  <si>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</si>
  <si>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</si>
  <si>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</si>
  <si>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</si>
  <si>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</si>
  <si>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</si>
  <si>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</si>
  <si>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</si>
  <si>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</si>
  <si>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</si>
  <si>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</si>
  <si>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</si>
  <si>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</si>
  <si>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</si>
  <si>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</si>
  <si>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</si>
  <si>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</si>
  <si>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</si>
  <si>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</si>
  <si>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</si>
  <si>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</si>
  <si>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</si>
  <si>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</si>
  <si>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</si>
  <si>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</si>
  <si>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</si>
  <si>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</si>
  <si>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</si>
  <si>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</si>
  <si>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</si>
  <si>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</si>
  <si>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</si>
  <si>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</si>
  <si>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</si>
  <si>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</si>
  <si>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</si>
  <si>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</si>
  <si>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</si>
  <si>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</si>
  <si>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</si>
  <si>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</si>
  <si>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</si>
  <si>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</si>
  <si>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</si>
  <si>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</si>
  <si>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</si>
  <si>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</si>
  <si>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</si>
  <si>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</si>
  <si>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</si>
  <si>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</si>
  <si>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</si>
  <si>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</si>
  <si>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</si>
  <si>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</si>
  <si>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</si>
  <si>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</si>
  <si>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</si>
  <si>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</si>
  <si>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</si>
  <si>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</si>
  <si>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</si>
  <si>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</si>
  <si>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</si>
  <si>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</si>
  <si>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</si>
  <si>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</si>
  <si>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</si>
  <si>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</si>
  <si>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</si>
  <si>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</si>
  <si>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</si>
  <si>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</si>
  <si>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</si>
  <si>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</si>
  <si>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</si>
  <si>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</si>
  <si>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</si>
  <si>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</si>
  <si>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</si>
  <si>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</si>
  <si>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</si>
  <si>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</si>
  <si>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</si>
  <si>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</si>
  <si>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</si>
  <si>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</si>
  <si>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</si>
  <si>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</si>
  <si>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</si>
  <si>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</si>
  <si>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</si>
  <si>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</si>
  <si>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</si>
  <si>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</si>
  <si>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</si>
  <si>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</si>
  <si>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</si>
  <si>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</si>
  <si>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</si>
  <si>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</si>
  <si>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</si>
  <si>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</si>
  <si>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</si>
  <si>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</si>
  <si>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</si>
  <si>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</si>
  <si>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</si>
  <si>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</si>
  <si>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</si>
  <si>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</si>
  <si>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</si>
  <si>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</si>
  <si>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</si>
  <si>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</si>
  <si>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</si>
  <si>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</si>
  <si>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</si>
  <si>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</si>
  <si>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</si>
  <si>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</si>
  <si>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</si>
  <si>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</si>
  <si>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</si>
  <si>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</si>
  <si>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</si>
  <si>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</si>
  <si>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</si>
  <si>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</si>
  <si>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</si>
  <si>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</si>
  <si>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</si>
  <si>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</si>
  <si>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</si>
  <si>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</si>
  <si>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</si>
  <si>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</si>
  <si>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</si>
  <si>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</si>
  <si>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</si>
  <si>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</si>
  <si>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</si>
  <si>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</si>
  <si>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</si>
  <si>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</si>
  <si>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</si>
  <si>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</si>
  <si>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</si>
  <si>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</si>
  <si>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</si>
  <si>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</si>
  <si>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</si>
  <si>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</si>
  <si>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</si>
  <si>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</si>
  <si>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</si>
  <si>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</si>
  <si>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</si>
  <si>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</si>
  <si>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</si>
  <si>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</si>
  <si>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</si>
  <si>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</si>
  <si>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</si>
  <si>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</si>
  <si>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</si>
  <si>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</si>
  <si>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</si>
  <si>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</si>
  <si>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</si>
  <si>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</si>
  <si>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</si>
  <si>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</si>
  <si>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</si>
  <si>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</si>
  <si>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</si>
  <si>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</si>
  <si>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</si>
  <si>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</si>
  <si>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</si>
  <si>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</si>
  <si>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</si>
  <si>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</si>
  <si>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</si>
  <si>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</si>
  <si>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</si>
  <si>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</si>
  <si>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</si>
  <si>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</si>
  <si>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</si>
  <si>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</si>
  <si>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</si>
  <si>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تموز 2018 (ل.ل.)</t>
  </si>
  <si>
    <t>المعدل العام للأسعار في 22-07-2019  (ل.ل.)</t>
  </si>
  <si>
    <t>معدل أسعار  السوبرماركات في 22-07-2019 (ل.ل.)</t>
  </si>
  <si>
    <t>معدل أسعار المحلات والملاحم في 22-07-2019 (ل.ل.)</t>
  </si>
  <si>
    <t>معدل أسعار  السوبرماركات في 29-07-2019 (ل.ل.)</t>
  </si>
  <si>
    <t xml:space="preserve"> التاريخ 29 تموز 2019</t>
  </si>
  <si>
    <t>معدل أسعار المحلات والملاحم في 29-07-2019 (ل.ل.)</t>
  </si>
  <si>
    <t>المعدل العام للأسعار في 29-07-2019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</si>
</sst>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D16" sqref="D1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217</v>
      </c>
      <c r="F12" s="149" t="s">
        <v>221</v>
      </c>
      <c r="G12" s="149" t="s">
        <v>197</v>
      </c>
      <c r="H12" s="149" t="s">
        <v>219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1706.1366</v>
      </c>
      <c r="F15" s="43">
        <v>1073.8</v>
      </c>
      <c r="G15" s="45">
        <f t="shared" ref="G15:G30" si="0">(F15-E15)/E15</f>
        <v>-0.3706248374250925</v>
      </c>
      <c r="H15" s="43">
        <v>998.8</v>
      </c>
      <c r="I15" s="45">
        <f>(F15-H15)/H15</f>
        <v>7.5090108129755709E-2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1510.6999999999998</v>
      </c>
      <c r="F16" s="47">
        <v>1060.8888888888889</v>
      </c>
      <c r="G16" s="48">
        <f t="shared" si="0"/>
        <v>-0.29775012319528099</v>
      </c>
      <c r="H16" s="47">
        <v>1033</v>
      </c>
      <c r="I16" s="44">
        <f t="shared" ref="I16:I30" si="1">(F16-H16)/H16</f>
        <v>2.6997956329998948E-2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1219.2766000000001</v>
      </c>
      <c r="F17" s="47">
        <v>1111.3</v>
      </c>
      <c r="G17" s="48">
        <f t="shared" si="0"/>
        <v>-8.8557920327512377E-2</v>
      </c>
      <c r="H17" s="47">
        <v>1030.3</v>
      </c>
      <c r="I17" s="44">
        <f>(F17-H17)/H17</f>
        <v>7.8617878287877321E-2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888.49</v>
      </c>
      <c r="F18" s="47">
        <v>607.79999999999995</v>
      </c>
      <c r="G18" s="48">
        <f t="shared" si="0"/>
        <v>-0.31591801821067211</v>
      </c>
      <c r="H18" s="47">
        <v>563.79999999999995</v>
      </c>
      <c r="I18" s="44">
        <f t="shared" si="1"/>
        <v>7.8041858815182691E-2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2511.4349999999995</v>
      </c>
      <c r="F19" s="47">
        <v>2084.8000000000002</v>
      </c>
      <c r="G19" s="48">
        <f>(F19-E19)/E19</f>
        <v>-0.16987698268121587</v>
      </c>
      <c r="H19" s="47">
        <v>2309.8000000000002</v>
      </c>
      <c r="I19" s="44">
        <f>(F19-H19)/H19</f>
        <v>-9.7411031258117578E-2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1489.97</v>
      </c>
      <c r="F20" s="47">
        <v>1139.8</v>
      </c>
      <c r="G20" s="48">
        <f t="shared" si="0"/>
        <v>-0.2350181547279476</v>
      </c>
      <c r="H20" s="47">
        <v>953.3</v>
      </c>
      <c r="I20" s="44">
        <f t="shared" si="1"/>
        <v>0.19563621105633064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1307.67</v>
      </c>
      <c r="F21" s="47">
        <v>1284.7</v>
      </c>
      <c r="G21" s="48">
        <f t="shared" si="0"/>
        <v>-1.7565593766011321E-2</v>
      </c>
      <c r="H21" s="47">
        <v>1234.7</v>
      </c>
      <c r="I21" s="44">
        <f t="shared" si="1"/>
        <v>4.0495666963634887E-2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389.29660000000001</v>
      </c>
      <c r="F22" s="47">
        <v>390</v>
      </c>
      <c r="G22" s="48">
        <f t="shared" si="0"/>
        <v>1.8068485571155458E-3</v>
      </c>
      <c r="H22" s="47">
        <v>390</v>
      </c>
      <c r="I22" s="44">
        <f t="shared" si="1"/>
        <v>0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512.65</v>
      </c>
      <c r="F23" s="47">
        <v>544</v>
      </c>
      <c r="G23" s="48">
        <f t="shared" si="0"/>
        <v>6.1152833317077979E-2</v>
      </c>
      <c r="H23" s="47">
        <v>555</v>
      </c>
      <c r="I23" s="44">
        <f t="shared" si="1"/>
        <v>-1.9819819819819819E-2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471.15</v>
      </c>
      <c r="F24" s="47">
        <v>535</v>
      </c>
      <c r="G24" s="48">
        <f t="shared" si="0"/>
        <v>0.1355194736283562</v>
      </c>
      <c r="H24" s="47">
        <v>515</v>
      </c>
      <c r="I24" s="44">
        <f t="shared" si="1"/>
        <v>3.8834951456310676E-2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518.81659999999999</v>
      </c>
      <c r="F25" s="47">
        <v>526.29999999999995</v>
      </c>
      <c r="G25" s="48">
        <f t="shared" si="0"/>
        <v>1.4423979494873449E-2</v>
      </c>
      <c r="H25" s="47">
        <v>534.79999999999995</v>
      </c>
      <c r="I25" s="44">
        <f t="shared" si="1"/>
        <v>-1.5893792071802543E-2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1251.7833999999998</v>
      </c>
      <c r="F26" s="47">
        <v>1274.8</v>
      </c>
      <c r="G26" s="48">
        <f t="shared" si="0"/>
        <v>1.8387046832543198E-2</v>
      </c>
      <c r="H26" s="47">
        <v>1228.8</v>
      </c>
      <c r="I26" s="44">
        <f t="shared" si="1"/>
        <v>3.7434895833333336E-2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497.06659999999999</v>
      </c>
      <c r="F27" s="47">
        <v>517.5</v>
      </c>
      <c r="G27" s="48">
        <f t="shared" si="0"/>
        <v>4.1107972251605736E-2</v>
      </c>
      <c r="H27" s="47">
        <v>505</v>
      </c>
      <c r="I27" s="44">
        <f t="shared" si="1"/>
        <v>2.4752475247524754E-2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973.05</v>
      </c>
      <c r="F28" s="47">
        <v>811.3</v>
      </c>
      <c r="G28" s="48">
        <f t="shared" si="0"/>
        <v>-0.16622989568881352</v>
      </c>
      <c r="H28" s="47">
        <v>812.3</v>
      </c>
      <c r="I28" s="44">
        <f t="shared" si="1"/>
        <v>-1.2310722639418935E-3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1423.5432666666666</v>
      </c>
      <c r="F29" s="47">
        <v>1708.8888888888889</v>
      </c>
      <c r="G29" s="48">
        <f t="shared" si="0"/>
        <v>0.20044745312896639</v>
      </c>
      <c r="H29" s="47">
        <v>1618</v>
      </c>
      <c r="I29" s="44">
        <f t="shared" si="1"/>
        <v>5.6173602527125409E-2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931.87339999999995</v>
      </c>
      <c r="F30" s="50">
        <v>1022.8</v>
      </c>
      <c r="G30" s="51">
        <f t="shared" si="0"/>
        <v>9.7573983762171995E-2</v>
      </c>
      <c r="H30" s="50">
        <v>1008.7</v>
      </c>
      <c r="I30" s="56">
        <f t="shared" si="1"/>
        <v>1.3978388024189461E-2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2731.7742857142857</v>
      </c>
      <c r="F32" s="43">
        <v>2350</v>
      </c>
      <c r="G32" s="45">
        <f>(F32-E32)/E32</f>
        <v>-0.13975323206999951</v>
      </c>
      <c r="H32" s="43">
        <v>2357.1428571428573</v>
      </c>
      <c r="I32" s="44">
        <f>(F32-H32)/H32</f>
        <v>-3.0303030303031127E-3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2347.8261111111115</v>
      </c>
      <c r="F33" s="47">
        <v>1915.3333333333333</v>
      </c>
      <c r="G33" s="48">
        <f>(F33-E33)/E33</f>
        <v>-0.18420988493611246</v>
      </c>
      <c r="H33" s="47">
        <v>2579.6999999999998</v>
      </c>
      <c r="I33" s="44">
        <f>(F33-H33)/H33</f>
        <v>-0.2575364060420462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2055.6585714285711</v>
      </c>
      <c r="F34" s="47">
        <v>2023.3333333333333</v>
      </c>
      <c r="G34" s="48">
        <f>(F34-E34)/E34</f>
        <v>-1.5725003434190716E-2</v>
      </c>
      <c r="H34" s="47">
        <v>2191.6666666666665</v>
      </c>
      <c r="I34" s="44">
        <f>(F34-H34)/H34</f>
        <v>-7.680608365019008E-2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1540.1999999999998</v>
      </c>
      <c r="F35" s="47">
        <v>1875</v>
      </c>
      <c r="G35" s="48">
        <f>(F35-E35)/E35</f>
        <v>0.21737436696532933</v>
      </c>
      <c r="H35" s="47">
        <v>1675</v>
      </c>
      <c r="I35" s="44">
        <f>(F35-H35)/H35</f>
        <v>0.11940298507462686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2178.7399999999998</v>
      </c>
      <c r="F36" s="50">
        <v>1544.7</v>
      </c>
      <c r="G36" s="51">
        <f>(F36-E36)/E36</f>
        <v>-0.29101223643023022</v>
      </c>
      <c r="H36" s="50">
        <v>1414.7</v>
      </c>
      <c r="I36" s="56">
        <f>(F36-H36)/H36</f>
        <v>9.1892273980349187E-2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26864.959999999999</v>
      </c>
      <c r="F38" s="43">
        <v>27746.666666666668</v>
      </c>
      <c r="G38" s="45">
        <f t="shared" ref="G38:G43" si="2">(F38-E38)/E38</f>
        <v>3.2819950845512848E-2</v>
      </c>
      <c r="H38" s="43">
        <v>28246.666666666668</v>
      </c>
      <c r="I38" s="44">
        <f t="shared" ref="I38:I43" si="3">(F38-H38)/H38</f>
        <v>-1.7701203681850367E-2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15450.411111111112</v>
      </c>
      <c r="F39" s="57">
        <v>15519.777777777777</v>
      </c>
      <c r="G39" s="48">
        <f t="shared" si="2"/>
        <v>4.4896324225819568E-3</v>
      </c>
      <c r="H39" s="57">
        <v>15465.333333333334</v>
      </c>
      <c r="I39" s="44">
        <f>(F39-H39)/H39</f>
        <v>3.5204184268758146E-3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11472.25</v>
      </c>
      <c r="F40" s="57">
        <v>11453.5</v>
      </c>
      <c r="G40" s="48">
        <f t="shared" si="2"/>
        <v>-1.6343786092527621E-3</v>
      </c>
      <c r="H40" s="57">
        <v>11136</v>
      </c>
      <c r="I40" s="44">
        <f t="shared" si="3"/>
        <v>2.8511135057471264E-2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6283.3</v>
      </c>
      <c r="F41" s="47">
        <v>5472.166666666667</v>
      </c>
      <c r="G41" s="48">
        <f t="shared" si="2"/>
        <v>-0.12909352304256252</v>
      </c>
      <c r="H41" s="47">
        <v>5716.6</v>
      </c>
      <c r="I41" s="44">
        <f t="shared" si="3"/>
        <v>-4.275851613429895E-2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9968.4285714285725</v>
      </c>
      <c r="F42" s="47">
        <v>9976</v>
      </c>
      <c r="G42" s="48">
        <f t="shared" si="2"/>
        <v>7.5954083606805372E-4</v>
      </c>
      <c r="H42" s="47">
        <v>9976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12513</v>
      </c>
      <c r="F43" s="50">
        <v>12670</v>
      </c>
      <c r="G43" s="51">
        <f t="shared" si="2"/>
        <v>1.2546951170782387E-2</v>
      </c>
      <c r="H43" s="50">
        <v>12766.666666666666</v>
      </c>
      <c r="I43" s="59">
        <f t="shared" si="3"/>
        <v>-7.5718015665795875E-3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5426.2222222222217</v>
      </c>
      <c r="F45" s="43">
        <v>5928.333333333333</v>
      </c>
      <c r="G45" s="45">
        <f t="shared" ref="G45:G50" si="4">(F45-E45)/E45</f>
        <v>9.2534196084855483E-2</v>
      </c>
      <c r="H45" s="43">
        <v>6071.1111111111113</v>
      </c>
      <c r="I45" s="44">
        <f t="shared" ref="I45:I50" si="5">(F45-H45)/H45</f>
        <v>-2.3517569546120141E-2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6024.2222222222226</v>
      </c>
      <c r="G46" s="48">
        <f t="shared" si="4"/>
        <v>-1.8042565726489096E-3</v>
      </c>
      <c r="H46" s="47">
        <v>6035.333333333333</v>
      </c>
      <c r="I46" s="87">
        <f t="shared" si="5"/>
        <v>-1.84101034647803E-3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19284.428571428572</v>
      </c>
      <c r="F47" s="47">
        <v>19047.5</v>
      </c>
      <c r="G47" s="48">
        <f t="shared" si="4"/>
        <v>-1.228600425213538E-2</v>
      </c>
      <c r="H47" s="47">
        <v>19040</v>
      </c>
      <c r="I47" s="87">
        <f t="shared" si="5"/>
        <v>3.9390756302521009E-4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18904.682222222222</v>
      </c>
      <c r="F48" s="47">
        <v>19252.767500000002</v>
      </c>
      <c r="G48" s="48">
        <f t="shared" si="4"/>
        <v>1.8412648976908485E-2</v>
      </c>
      <c r="H48" s="47">
        <v>19252.767500000002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2209.2857142857142</v>
      </c>
      <c r="F49" s="47">
        <v>2263</v>
      </c>
      <c r="G49" s="48">
        <f t="shared" si="4"/>
        <v>2.4312964759133558E-2</v>
      </c>
      <c r="H49" s="47">
        <v>2260.8333333333335</v>
      </c>
      <c r="I49" s="44">
        <f t="shared" si="5"/>
        <v>9.5834869148537334E-4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27101</v>
      </c>
      <c r="F50" s="50">
        <v>27836</v>
      </c>
      <c r="G50" s="56">
        <f t="shared" si="4"/>
        <v>2.712077045127486E-2</v>
      </c>
      <c r="H50" s="50">
        <v>27836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3730.4285714285716</v>
      </c>
      <c r="F53" s="70">
        <v>3419.75</v>
      </c>
      <c r="G53" s="48">
        <f t="shared" si="6"/>
        <v>-8.3282273197258103E-2</v>
      </c>
      <c r="H53" s="70">
        <v>3579.7142857142858</v>
      </c>
      <c r="I53" s="87">
        <f t="shared" si="7"/>
        <v>-4.4686327719690333E-2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2032</v>
      </c>
      <c r="F54" s="70">
        <v>2977</v>
      </c>
      <c r="G54" s="48">
        <f t="shared" si="6"/>
        <v>0.46505905511811024</v>
      </c>
      <c r="H54" s="70">
        <v>2883.75</v>
      </c>
      <c r="I54" s="87">
        <f t="shared" si="7"/>
        <v>3.2336367576939751E-2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4750</v>
      </c>
      <c r="G55" s="48">
        <f t="shared" si="6"/>
        <v>-0.13636363636363635</v>
      </c>
      <c r="H55" s="70">
        <v>4700</v>
      </c>
      <c r="I55" s="87">
        <f t="shared" si="7"/>
        <v>1.0638297872340425E-2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2155.8333333333335</v>
      </c>
      <c r="F56" s="105">
        <v>2031.6666666666667</v>
      </c>
      <c r="G56" s="55">
        <f t="shared" si="6"/>
        <v>-5.7595670660997328E-2</v>
      </c>
      <c r="H56" s="105">
        <v>2028</v>
      </c>
      <c r="I56" s="88">
        <f t="shared" si="7"/>
        <v>1.8080210387903068E-3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4506.3111111111111</v>
      </c>
      <c r="F57" s="50">
        <v>4601.875</v>
      </c>
      <c r="G57" s="51">
        <f t="shared" si="6"/>
        <v>2.1206678041660088E-2</v>
      </c>
      <c r="H57" s="50">
        <v>4504</v>
      </c>
      <c r="I57" s="126">
        <f t="shared" si="7"/>
        <v>2.1730683836589697E-2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5157.5</v>
      </c>
      <c r="F58" s="68">
        <v>4475.625</v>
      </c>
      <c r="G58" s="44">
        <f t="shared" si="6"/>
        <v>-0.1322103732428502</v>
      </c>
      <c r="H58" s="68">
        <v>4475.5</v>
      </c>
      <c r="I58" s="44">
        <f t="shared" si="7"/>
        <v>2.7929840241313819E-5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5011.5</v>
      </c>
      <c r="F59" s="70">
        <v>4812.5</v>
      </c>
      <c r="G59" s="48">
        <f t="shared" si="6"/>
        <v>-3.9708670058864609E-2</v>
      </c>
      <c r="H59" s="70">
        <v>4822.5</v>
      </c>
      <c r="I59" s="44">
        <f t="shared" si="7"/>
        <v>-2.0736132711249352E-3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21353.75</v>
      </c>
      <c r="F60" s="73">
        <v>21658.75</v>
      </c>
      <c r="G60" s="51">
        <f t="shared" si="6"/>
        <v>1.4283205525961483E-2</v>
      </c>
      <c r="H60" s="73">
        <v>21352.5</v>
      </c>
      <c r="I60" s="51">
        <f t="shared" si="7"/>
        <v>1.434258283573352E-2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6496.1</v>
      </c>
      <c r="F62" s="54">
        <v>6377.5</v>
      </c>
      <c r="G62" s="45">
        <f t="shared" ref="G62:G67" si="8">(F62-E62)/E62</f>
        <v>-1.8257108111020513E-2</v>
      </c>
      <c r="H62" s="54">
        <v>6412.5</v>
      </c>
      <c r="I62" s="44">
        <f t="shared" ref="I62:I67" si="9">(F62-H62)/H62</f>
        <v>-5.4580896686159848E-3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46526.857142857145</v>
      </c>
      <c r="G63" s="48">
        <f t="shared" si="8"/>
        <v>-1.1047930795096462E-2</v>
      </c>
      <c r="H63" s="46">
        <v>46526.857142857145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12248.75</v>
      </c>
      <c r="F64" s="46">
        <v>10549.714285714286</v>
      </c>
      <c r="G64" s="48">
        <f t="shared" si="8"/>
        <v>-0.1387109471811992</v>
      </c>
      <c r="H64" s="46">
        <v>10574.75</v>
      </c>
      <c r="I64" s="87">
        <f t="shared" si="9"/>
        <v>-2.3674994005261369E-3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7563.648888888888</v>
      </c>
      <c r="F65" s="46">
        <v>6877</v>
      </c>
      <c r="G65" s="48">
        <f t="shared" si="8"/>
        <v>-9.0782755648214364E-2</v>
      </c>
      <c r="H65" s="46">
        <v>7679</v>
      </c>
      <c r="I65" s="87">
        <f t="shared" si="9"/>
        <v>-0.10444068238051829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3872.4444444444443</v>
      </c>
      <c r="F66" s="46">
        <v>3765</v>
      </c>
      <c r="G66" s="48">
        <f t="shared" si="8"/>
        <v>-2.7745896935613426E-2</v>
      </c>
      <c r="H66" s="46">
        <v>3733.5</v>
      </c>
      <c r="I66" s="87">
        <f t="shared" si="9"/>
        <v>8.4371233427079154E-3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3642.3809523809527</v>
      </c>
      <c r="F67" s="58">
        <v>2985</v>
      </c>
      <c r="G67" s="51">
        <f t="shared" si="8"/>
        <v>-0.18048110864165259</v>
      </c>
      <c r="H67" s="58">
        <v>2985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3720.8177777777773</v>
      </c>
      <c r="F69" s="43">
        <v>3844.2222222222222</v>
      </c>
      <c r="G69" s="45">
        <f>(F69-E69)/E69</f>
        <v>3.3165946793058745E-2</v>
      </c>
      <c r="H69" s="43">
        <v>3868.5</v>
      </c>
      <c r="I69" s="44">
        <f>(F69-H69)/H69</f>
        <v>-6.2757600562951604E-3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2784.7777777777778</v>
      </c>
      <c r="F70" s="47">
        <v>2796.625</v>
      </c>
      <c r="G70" s="48">
        <f>(F70-E70)/E70</f>
        <v>4.2542792163747173E-3</v>
      </c>
      <c r="H70" s="47">
        <v>2796.625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1328.9694444444444</v>
      </c>
      <c r="F71" s="47">
        <v>1330</v>
      </c>
      <c r="G71" s="48">
        <f>(F71-E71)/E71</f>
        <v>7.7545466516453572E-4</v>
      </c>
      <c r="H71" s="47">
        <v>1330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2176.375</v>
      </c>
      <c r="F72" s="47">
        <v>2250.8333333333335</v>
      </c>
      <c r="G72" s="48">
        <f>(F72-E72)/E72</f>
        <v>3.4212088143510878E-2</v>
      </c>
      <c r="H72" s="47">
        <v>2250.8333333333335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1661.72</v>
      </c>
      <c r="F73" s="50">
        <v>1597.5</v>
      </c>
      <c r="G73" s="48">
        <f>(F73-E73)/E73</f>
        <v>-3.8646703415737928E-2</v>
      </c>
      <c r="H73" s="50">
        <v>1517.5</v>
      </c>
      <c r="I73" s="59">
        <f>(F73-H73)/H73</f>
        <v>5.2718286655683691E-2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1458.3333333333333</v>
      </c>
      <c r="G75" s="44">
        <f t="shared" ref="G75:G81" si="10">(F75-E75)/E75</f>
        <v>-5.5203766845266945E-3</v>
      </c>
      <c r="H75" s="43">
        <v>1458.3333333333333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1351.1022222222223</v>
      </c>
      <c r="F76" s="32">
        <v>1181.1111111111111</v>
      </c>
      <c r="G76" s="48">
        <f t="shared" si="10"/>
        <v>-0.12581661721458701</v>
      </c>
      <c r="H76" s="32">
        <v>1182.2222222222222</v>
      </c>
      <c r="I76" s="44">
        <f t="shared" si="11"/>
        <v>-9.3984962406012907E-4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809.40444444444438</v>
      </c>
      <c r="F77" s="47">
        <v>933.28571428571433</v>
      </c>
      <c r="G77" s="48">
        <f t="shared" si="10"/>
        <v>0.15305237164381902</v>
      </c>
      <c r="H77" s="47">
        <v>910.375</v>
      </c>
      <c r="I77" s="44">
        <f t="shared" si="11"/>
        <v>2.5166238402542177E-2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1514.2222222222222</v>
      </c>
      <c r="G78" s="48">
        <f t="shared" si="10"/>
        <v>6.1945791894624756E-3</v>
      </c>
      <c r="H78" s="47">
        <v>1507.8</v>
      </c>
      <c r="I78" s="44">
        <f t="shared" si="11"/>
        <v>4.2593329501407467E-3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1933.8</v>
      </c>
      <c r="F79" s="61">
        <v>1928.3</v>
      </c>
      <c r="G79" s="48">
        <f t="shared" si="10"/>
        <v>-2.844141069397042E-3</v>
      </c>
      <c r="H79" s="61">
        <v>1919.3</v>
      </c>
      <c r="I79" s="44">
        <f t="shared" si="11"/>
        <v>4.6892096076694631E-3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8619.3333333333339</v>
      </c>
      <c r="F80" s="61">
        <v>8899.3333333333339</v>
      </c>
      <c r="G80" s="48">
        <f t="shared" si="10"/>
        <v>3.248511099079588E-2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3988.8</v>
      </c>
      <c r="F81" s="50">
        <v>3891.3</v>
      </c>
      <c r="G81" s="51">
        <f t="shared" si="10"/>
        <v>-2.4443441636582429E-2</v>
      </c>
      <c r="H81" s="50">
        <v>3886.3</v>
      </c>
      <c r="I81" s="56">
        <f t="shared" si="11"/>
        <v>1.2865707742582919E-3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7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217</v>
      </c>
      <c r="F12" s="157" t="s">
        <v>223</v>
      </c>
      <c r="G12" s="149" t="s">
        <v>197</v>
      </c>
      <c r="H12" s="157" t="s">
        <v>220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1706.1366</v>
      </c>
      <c r="F15" s="83">
        <v>1258.2</v>
      </c>
      <c r="G15" s="44">
        <f>(F15-E15)/E15</f>
        <v>-0.26254439415929531</v>
      </c>
      <c r="H15" s="83">
        <v>1124.934</v>
      </c>
      <c r="I15" s="127">
        <f>(F15-H15)/H15</f>
        <v>0.11846561664951018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1510.6999999999998</v>
      </c>
      <c r="F16" s="83">
        <v>1200</v>
      </c>
      <c r="G16" s="48">
        <f t="shared" ref="G16:G39" si="0">(F16-E16)/E16</f>
        <v>-0.20566624743496384</v>
      </c>
      <c r="H16" s="83">
        <v>1000</v>
      </c>
      <c r="I16" s="48">
        <f>(F16-H16)/H16</f>
        <v>0.2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1219.2766000000001</v>
      </c>
      <c r="F17" s="83">
        <v>1233.2</v>
      </c>
      <c r="G17" s="48">
        <f t="shared" si="0"/>
        <v>1.1419394089905359E-2</v>
      </c>
      <c r="H17" s="83">
        <v>991.6</v>
      </c>
      <c r="I17" s="48">
        <f t="shared" ref="I17:I29" si="1">(F17-H17)/H17</f>
        <v>0.24364663170633322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888.49</v>
      </c>
      <c r="F18" s="83">
        <v>775</v>
      </c>
      <c r="G18" s="48">
        <f t="shared" si="0"/>
        <v>-0.12773357043973485</v>
      </c>
      <c r="H18" s="83">
        <v>659.93299999999999</v>
      </c>
      <c r="I18" s="48">
        <f t="shared" si="1"/>
        <v>0.17436163974221627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2511.4349999999995</v>
      </c>
      <c r="F19" s="83">
        <v>1966.6</v>
      </c>
      <c r="G19" s="48">
        <f t="shared" si="0"/>
        <v>-0.21694170862475026</v>
      </c>
      <c r="H19" s="83">
        <v>1550</v>
      </c>
      <c r="I19" s="48">
        <f t="shared" si="1"/>
        <v>0.26877419354838705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1489.97</v>
      </c>
      <c r="F20" s="83">
        <v>1350</v>
      </c>
      <c r="G20" s="48">
        <f t="shared" si="0"/>
        <v>-9.3941488754807165E-2</v>
      </c>
      <c r="H20" s="83">
        <v>1149.934</v>
      </c>
      <c r="I20" s="48">
        <f t="shared" si="1"/>
        <v>0.17398041974582892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1307.67</v>
      </c>
      <c r="F21" s="83">
        <v>1466.6</v>
      </c>
      <c r="G21" s="48">
        <f t="shared" si="0"/>
        <v>0.12153677915682078</v>
      </c>
      <c r="H21" s="83">
        <v>1400</v>
      </c>
      <c r="I21" s="48">
        <f t="shared" si="1"/>
        <v>4.7571428571428508E-2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389.29660000000001</v>
      </c>
      <c r="F22" s="83">
        <v>393.2</v>
      </c>
      <c r="G22" s="48">
        <f t="shared" si="0"/>
        <v>1.0026802186302105E-2</v>
      </c>
      <c r="H22" s="83">
        <v>341.59899999999999</v>
      </c>
      <c r="I22" s="48">
        <f t="shared" si="1"/>
        <v>0.15105723377410354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512.65</v>
      </c>
      <c r="F23" s="83">
        <v>468.75</v>
      </c>
      <c r="G23" s="48">
        <f t="shared" si="0"/>
        <v>-8.5633473129815618E-2</v>
      </c>
      <c r="H23" s="83">
        <v>416.66624999999999</v>
      </c>
      <c r="I23" s="48">
        <f t="shared" si="1"/>
        <v>0.12500112500112504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471.15</v>
      </c>
      <c r="F24" s="83">
        <v>475</v>
      </c>
      <c r="G24" s="48">
        <f t="shared" si="0"/>
        <v>8.1714952775125173E-3</v>
      </c>
      <c r="H24" s="83">
        <v>383.33299999999997</v>
      </c>
      <c r="I24" s="48">
        <f t="shared" si="1"/>
        <v>0.23913151228827165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518.81659999999999</v>
      </c>
      <c r="F25" s="83">
        <v>525</v>
      </c>
      <c r="G25" s="48">
        <f t="shared" si="0"/>
        <v>1.1918277094449188E-2</v>
      </c>
      <c r="H25" s="83">
        <v>436.66700000000003</v>
      </c>
      <c r="I25" s="48">
        <f t="shared" si="1"/>
        <v>0.20228915855789414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1251.7833999999998</v>
      </c>
      <c r="F26" s="83">
        <v>1075</v>
      </c>
      <c r="G26" s="48">
        <f t="shared" si="0"/>
        <v>-0.14122523113823032</v>
      </c>
      <c r="H26" s="83">
        <v>1033.3340000000001</v>
      </c>
      <c r="I26" s="48">
        <f t="shared" si="1"/>
        <v>4.0321909469735767E-2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497.06659999999999</v>
      </c>
      <c r="F27" s="83">
        <v>500</v>
      </c>
      <c r="G27" s="48">
        <f t="shared" si="0"/>
        <v>5.9014224653195484E-3</v>
      </c>
      <c r="H27" s="83">
        <v>458.33299999999997</v>
      </c>
      <c r="I27" s="48">
        <f t="shared" si="1"/>
        <v>9.0909884298097737E-2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973.05</v>
      </c>
      <c r="F28" s="83">
        <v>1000</v>
      </c>
      <c r="G28" s="48">
        <f t="shared" si="0"/>
        <v>2.7696418477981651E-2</v>
      </c>
      <c r="H28" s="83">
        <v>916.5</v>
      </c>
      <c r="I28" s="48">
        <f t="shared" si="1"/>
        <v>9.1107474086197487E-2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1423.5432666666666</v>
      </c>
      <c r="F29" s="83">
        <v>1166.5</v>
      </c>
      <c r="G29" s="48">
        <f t="shared" si="0"/>
        <v>-0.18056582661414478</v>
      </c>
      <c r="H29" s="83">
        <v>1250</v>
      </c>
      <c r="I29" s="48">
        <f t="shared" si="1"/>
        <v>-6.6799999999999998E-2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931.87339999999995</v>
      </c>
      <c r="F30" s="95">
        <v>1166.5999999999999</v>
      </c>
      <c r="G30" s="51">
        <f t="shared" si="0"/>
        <v>0.25188679063057273</v>
      </c>
      <c r="H30" s="95">
        <v>1083.2660000000001</v>
      </c>
      <c r="I30" s="51">
        <f>(F30-H30)/H30</f>
        <v>7.6928473708211861E-2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2731.7742857142857</v>
      </c>
      <c r="F32" s="83">
        <v>2050</v>
      </c>
      <c r="G32" s="44">
        <f t="shared" si="0"/>
        <v>-0.24957196840148893</v>
      </c>
      <c r="H32" s="83">
        <v>2100</v>
      </c>
      <c r="I32" s="45">
        <f>(F32-H32)/H32</f>
        <v>-2.3809523809523808E-2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2347.8261111111115</v>
      </c>
      <c r="F33" s="83">
        <v>1866.6</v>
      </c>
      <c r="G33" s="48">
        <f t="shared" si="0"/>
        <v>-0.20496667484602202</v>
      </c>
      <c r="H33" s="83">
        <v>2025</v>
      </c>
      <c r="I33" s="48">
        <f>(F33-H33)/H33</f>
        <v>-7.8222222222222262E-2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2055.6585714285711</v>
      </c>
      <c r="F34" s="83">
        <v>1783.2</v>
      </c>
      <c r="G34" s="48">
        <f>(F34-E34)/E34</f>
        <v>-0.13254077073666332</v>
      </c>
      <c r="H34" s="83">
        <v>1395.75</v>
      </c>
      <c r="I34" s="48">
        <f>(F34-H34)/H34</f>
        <v>0.277592692101021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1540.1999999999998</v>
      </c>
      <c r="F35" s="83">
        <v>1250</v>
      </c>
      <c r="G35" s="48">
        <f t="shared" si="0"/>
        <v>-0.18841708868978047</v>
      </c>
      <c r="H35" s="83">
        <v>1194.3333333333333</v>
      </c>
      <c r="I35" s="48">
        <f>(F35-H35)/H35</f>
        <v>4.6608986882500765E-2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2178.7399999999998</v>
      </c>
      <c r="F36" s="83">
        <v>1333.4</v>
      </c>
      <c r="G36" s="55">
        <f t="shared" si="0"/>
        <v>-0.387994896132627</v>
      </c>
      <c r="H36" s="83">
        <v>1416.6659999999999</v>
      </c>
      <c r="I36" s="48">
        <f>(F36-H36)/H36</f>
        <v>-5.8776027659307027E-2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26864.959999999999</v>
      </c>
      <c r="F38" s="84">
        <v>25555.4</v>
      </c>
      <c r="G38" s="45">
        <f t="shared" si="0"/>
        <v>-4.874602456136163E-2</v>
      </c>
      <c r="H38" s="84">
        <v>24033.200000000001</v>
      </c>
      <c r="I38" s="45">
        <f>(F38-H38)/H38</f>
        <v>6.3337383286453761E-2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15450.411111111112</v>
      </c>
      <c r="F39" s="85">
        <v>16533.2</v>
      </c>
      <c r="G39" s="51">
        <f t="shared" si="0"/>
        <v>7.008155841951702E-2</v>
      </c>
      <c r="H39" s="85">
        <v>14766.6</v>
      </c>
      <c r="I39" s="51">
        <f>(F39-H39)/H39</f>
        <v>0.11963485162461232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4" zoomScaleNormal="100" workbookViewId="0">
      <selection activeCell="C12" sqref="C12:C13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221</v>
      </c>
      <c r="E12" s="157" t="s">
        <v>223</v>
      </c>
      <c r="F12" s="164" t="s">
        <v>186</v>
      </c>
      <c r="G12" s="149" t="s">
        <v>217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1073.8</v>
      </c>
      <c r="E15" s="83">
        <v>1258.2</v>
      </c>
      <c r="F15" s="67">
        <f t="shared" ref="F15:F30" si="0">D15-E15</f>
        <v>-184.40000000000009</v>
      </c>
      <c r="G15" s="42">
        <v>1706.1366</v>
      </c>
      <c r="H15" s="66">
        <f>AVERAGE(D15:E15)</f>
        <v>1166</v>
      </c>
      <c r="I15" s="69">
        <f>(H15-G15)/G15</f>
        <v>-0.31658461579219394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1060.8888888888889</v>
      </c>
      <c r="E16" s="83">
        <v>1200</v>
      </c>
      <c r="F16" s="71">
        <f t="shared" si="0"/>
        <v>-139.11111111111109</v>
      </c>
      <c r="G16" s="46">
        <v>1510.6999999999998</v>
      </c>
      <c r="H16" s="68">
        <f t="shared" ref="H16:H30" si="1">AVERAGE(D16:E16)</f>
        <v>1130.4444444444443</v>
      </c>
      <c r="I16" s="72">
        <f t="shared" ref="I16:I39" si="2">(H16-G16)/G16</f>
        <v>-0.25170818531512246</v>
      </c>
    </row>
    <row r="17" spans="1:9" ht="16.5" x14ac:dyDescent="0.3">
      <c r="A17" s="37"/>
      <c r="B17" s="34" t="s">
        <v>6</v>
      </c>
      <c r="C17" s="15" t="s">
        <v>165</v>
      </c>
      <c r="D17" s="47">
        <v>1111.3</v>
      </c>
      <c r="E17" s="83">
        <v>1233.2</v>
      </c>
      <c r="F17" s="71">
        <f t="shared" si="0"/>
        <v>-121.90000000000009</v>
      </c>
      <c r="G17" s="46">
        <v>1219.2766000000001</v>
      </c>
      <c r="H17" s="68">
        <f t="shared" si="1"/>
        <v>1172.25</v>
      </c>
      <c r="I17" s="72">
        <f t="shared" si="2"/>
        <v>-3.8569263118803508E-2</v>
      </c>
    </row>
    <row r="18" spans="1:9" ht="16.5" x14ac:dyDescent="0.3">
      <c r="A18" s="37"/>
      <c r="B18" s="34" t="s">
        <v>7</v>
      </c>
      <c r="C18" s="15" t="s">
        <v>166</v>
      </c>
      <c r="D18" s="47">
        <v>607.79999999999995</v>
      </c>
      <c r="E18" s="83">
        <v>775</v>
      </c>
      <c r="F18" s="71">
        <f t="shared" si="0"/>
        <v>-167.20000000000005</v>
      </c>
      <c r="G18" s="46">
        <v>888.49</v>
      </c>
      <c r="H18" s="68">
        <f t="shared" si="1"/>
        <v>691.4</v>
      </c>
      <c r="I18" s="72">
        <f t="shared" si="2"/>
        <v>-0.22182579432520347</v>
      </c>
    </row>
    <row r="19" spans="1:9" ht="16.5" x14ac:dyDescent="0.3">
      <c r="A19" s="37"/>
      <c r="B19" s="34" t="s">
        <v>8</v>
      </c>
      <c r="C19" s="15" t="s">
        <v>167</v>
      </c>
      <c r="D19" s="47">
        <v>2084.8000000000002</v>
      </c>
      <c r="E19" s="83">
        <v>1966.6</v>
      </c>
      <c r="F19" s="71">
        <f t="shared" si="0"/>
        <v>118.20000000000027</v>
      </c>
      <c r="G19" s="46">
        <v>2511.4349999999995</v>
      </c>
      <c r="H19" s="68">
        <f t="shared" si="1"/>
        <v>2025.7</v>
      </c>
      <c r="I19" s="72">
        <f t="shared" si="2"/>
        <v>-0.19340934565298307</v>
      </c>
    </row>
    <row r="20" spans="1:9" ht="16.5" x14ac:dyDescent="0.3">
      <c r="A20" s="37"/>
      <c r="B20" s="34" t="s">
        <v>9</v>
      </c>
      <c r="C20" s="15" t="s">
        <v>168</v>
      </c>
      <c r="D20" s="47">
        <v>1139.8</v>
      </c>
      <c r="E20" s="83">
        <v>1350</v>
      </c>
      <c r="F20" s="71">
        <f t="shared" si="0"/>
        <v>-210.20000000000005</v>
      </c>
      <c r="G20" s="46">
        <v>1489.97</v>
      </c>
      <c r="H20" s="68">
        <f t="shared" si="1"/>
        <v>1244.9000000000001</v>
      </c>
      <c r="I20" s="72">
        <f t="shared" si="2"/>
        <v>-0.16447982174137729</v>
      </c>
    </row>
    <row r="21" spans="1:9" ht="16.5" x14ac:dyDescent="0.3">
      <c r="A21" s="37"/>
      <c r="B21" s="34" t="s">
        <v>10</v>
      </c>
      <c r="C21" s="15" t="s">
        <v>169</v>
      </c>
      <c r="D21" s="47">
        <v>1284.7</v>
      </c>
      <c r="E21" s="83">
        <v>1466.6</v>
      </c>
      <c r="F21" s="71">
        <f t="shared" si="0"/>
        <v>-181.89999999999986</v>
      </c>
      <c r="G21" s="46">
        <v>1307.67</v>
      </c>
      <c r="H21" s="68">
        <f t="shared" si="1"/>
        <v>1375.65</v>
      </c>
      <c r="I21" s="72">
        <f t="shared" si="2"/>
        <v>5.1985592695404814E-2</v>
      </c>
    </row>
    <row r="22" spans="1:9" ht="16.5" x14ac:dyDescent="0.3">
      <c r="A22" s="37"/>
      <c r="B22" s="34" t="s">
        <v>11</v>
      </c>
      <c r="C22" s="15" t="s">
        <v>170</v>
      </c>
      <c r="D22" s="47">
        <v>390</v>
      </c>
      <c r="E22" s="83">
        <v>393.2</v>
      </c>
      <c r="F22" s="71">
        <f t="shared" si="0"/>
        <v>-3.1999999999999886</v>
      </c>
      <c r="G22" s="46">
        <v>389.29660000000001</v>
      </c>
      <c r="H22" s="68">
        <f t="shared" si="1"/>
        <v>391.6</v>
      </c>
      <c r="I22" s="72">
        <f t="shared" si="2"/>
        <v>5.9168253717088986E-3</v>
      </c>
    </row>
    <row r="23" spans="1:9" ht="16.5" x14ac:dyDescent="0.3">
      <c r="A23" s="37"/>
      <c r="B23" s="34" t="s">
        <v>12</v>
      </c>
      <c r="C23" s="15" t="s">
        <v>171</v>
      </c>
      <c r="D23" s="47">
        <v>544</v>
      </c>
      <c r="E23" s="83">
        <v>468.75</v>
      </c>
      <c r="F23" s="71">
        <f t="shared" si="0"/>
        <v>75.25</v>
      </c>
      <c r="G23" s="46">
        <v>512.65</v>
      </c>
      <c r="H23" s="68">
        <f t="shared" si="1"/>
        <v>506.375</v>
      </c>
      <c r="I23" s="72">
        <f t="shared" si="2"/>
        <v>-1.2240319906368823E-2</v>
      </c>
    </row>
    <row r="24" spans="1:9" ht="16.5" x14ac:dyDescent="0.3">
      <c r="A24" s="37"/>
      <c r="B24" s="34" t="s">
        <v>13</v>
      </c>
      <c r="C24" s="15" t="s">
        <v>172</v>
      </c>
      <c r="D24" s="47">
        <v>535</v>
      </c>
      <c r="E24" s="83">
        <v>475</v>
      </c>
      <c r="F24" s="71">
        <f t="shared" si="0"/>
        <v>60</v>
      </c>
      <c r="G24" s="46">
        <v>471.15</v>
      </c>
      <c r="H24" s="68">
        <f t="shared" si="1"/>
        <v>505</v>
      </c>
      <c r="I24" s="72">
        <f t="shared" si="2"/>
        <v>7.1845484452934358E-2</v>
      </c>
    </row>
    <row r="25" spans="1:9" ht="16.5" x14ac:dyDescent="0.3">
      <c r="A25" s="37"/>
      <c r="B25" s="34" t="s">
        <v>14</v>
      </c>
      <c r="C25" s="15" t="s">
        <v>173</v>
      </c>
      <c r="D25" s="47">
        <v>526.29999999999995</v>
      </c>
      <c r="E25" s="83">
        <v>525</v>
      </c>
      <c r="F25" s="71">
        <f t="shared" si="0"/>
        <v>1.2999999999999545</v>
      </c>
      <c r="G25" s="46">
        <v>518.81659999999999</v>
      </c>
      <c r="H25" s="68">
        <f t="shared" si="1"/>
        <v>525.65</v>
      </c>
      <c r="I25" s="72">
        <f t="shared" si="2"/>
        <v>1.3171128294661319E-2</v>
      </c>
    </row>
    <row r="26" spans="1:9" ht="16.5" x14ac:dyDescent="0.3">
      <c r="A26" s="37"/>
      <c r="B26" s="34" t="s">
        <v>15</v>
      </c>
      <c r="C26" s="15" t="s">
        <v>174</v>
      </c>
      <c r="D26" s="47">
        <v>1274.8</v>
      </c>
      <c r="E26" s="83">
        <v>1075</v>
      </c>
      <c r="F26" s="71">
        <f t="shared" si="0"/>
        <v>199.79999999999995</v>
      </c>
      <c r="G26" s="46">
        <v>1251.7833999999998</v>
      </c>
      <c r="H26" s="68">
        <f t="shared" si="1"/>
        <v>1174.9000000000001</v>
      </c>
      <c r="I26" s="72">
        <f t="shared" si="2"/>
        <v>-6.1419092152843476E-2</v>
      </c>
    </row>
    <row r="27" spans="1:9" ht="16.5" x14ac:dyDescent="0.3">
      <c r="A27" s="37"/>
      <c r="B27" s="34" t="s">
        <v>16</v>
      </c>
      <c r="C27" s="15" t="s">
        <v>175</v>
      </c>
      <c r="D27" s="47">
        <v>517.5</v>
      </c>
      <c r="E27" s="83">
        <v>500</v>
      </c>
      <c r="F27" s="71">
        <f t="shared" si="0"/>
        <v>17.5</v>
      </c>
      <c r="G27" s="46">
        <v>497.06659999999999</v>
      </c>
      <c r="H27" s="68">
        <f t="shared" si="1"/>
        <v>508.75</v>
      </c>
      <c r="I27" s="72">
        <f t="shared" si="2"/>
        <v>2.350469735846264E-2</v>
      </c>
    </row>
    <row r="28" spans="1:9" ht="16.5" x14ac:dyDescent="0.3">
      <c r="A28" s="37"/>
      <c r="B28" s="34" t="s">
        <v>17</v>
      </c>
      <c r="C28" s="15" t="s">
        <v>176</v>
      </c>
      <c r="D28" s="47">
        <v>811.3</v>
      </c>
      <c r="E28" s="83">
        <v>1000</v>
      </c>
      <c r="F28" s="71">
        <f t="shared" si="0"/>
        <v>-188.70000000000005</v>
      </c>
      <c r="G28" s="46">
        <v>973.05</v>
      </c>
      <c r="H28" s="68">
        <f t="shared" si="1"/>
        <v>905.65</v>
      </c>
      <c r="I28" s="72">
        <f t="shared" si="2"/>
        <v>-6.9266738605415934E-2</v>
      </c>
    </row>
    <row r="29" spans="1:9" ht="16.5" x14ac:dyDescent="0.3">
      <c r="A29" s="37"/>
      <c r="B29" s="34" t="s">
        <v>18</v>
      </c>
      <c r="C29" s="15" t="s">
        <v>177</v>
      </c>
      <c r="D29" s="47">
        <v>1708.8888888888889</v>
      </c>
      <c r="E29" s="83">
        <v>1166.5</v>
      </c>
      <c r="F29" s="71">
        <f t="shared" si="0"/>
        <v>542.38888888888891</v>
      </c>
      <c r="G29" s="46">
        <v>1423.5432666666666</v>
      </c>
      <c r="H29" s="68">
        <f t="shared" si="1"/>
        <v>1437.6944444444443</v>
      </c>
      <c r="I29" s="72">
        <f t="shared" si="2"/>
        <v>9.9408132574107279E-3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1022.8</v>
      </c>
      <c r="E30" s="95">
        <v>1166.5999999999999</v>
      </c>
      <c r="F30" s="74">
        <f t="shared" si="0"/>
        <v>-143.79999999999995</v>
      </c>
      <c r="G30" s="49">
        <v>931.87339999999995</v>
      </c>
      <c r="H30" s="107">
        <f t="shared" si="1"/>
        <v>1094.6999999999998</v>
      </c>
      <c r="I30" s="75">
        <f t="shared" si="2"/>
        <v>0.17473038719637227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2350</v>
      </c>
      <c r="E32" s="83">
        <v>2050</v>
      </c>
      <c r="F32" s="67">
        <f>D32-E32</f>
        <v>300</v>
      </c>
      <c r="G32" s="54">
        <v>2731.7742857142857</v>
      </c>
      <c r="H32" s="68">
        <f>AVERAGE(D32:E32)</f>
        <v>2200</v>
      </c>
      <c r="I32" s="78">
        <f t="shared" si="2"/>
        <v>-0.19466260023574422</v>
      </c>
    </row>
    <row r="33" spans="1:9" ht="16.5" x14ac:dyDescent="0.3">
      <c r="A33" s="37"/>
      <c r="B33" s="34" t="s">
        <v>27</v>
      </c>
      <c r="C33" s="15" t="s">
        <v>180</v>
      </c>
      <c r="D33" s="47">
        <v>1915.3333333333333</v>
      </c>
      <c r="E33" s="83">
        <v>1866.6</v>
      </c>
      <c r="F33" s="79">
        <f>D33-E33</f>
        <v>48.733333333333348</v>
      </c>
      <c r="G33" s="46">
        <v>2347.8261111111115</v>
      </c>
      <c r="H33" s="68">
        <f>AVERAGE(D33:E33)</f>
        <v>1890.9666666666667</v>
      </c>
      <c r="I33" s="72">
        <f t="shared" si="2"/>
        <v>-0.1945882798910672</v>
      </c>
    </row>
    <row r="34" spans="1:9" ht="16.5" x14ac:dyDescent="0.3">
      <c r="A34" s="37"/>
      <c r="B34" s="39" t="s">
        <v>28</v>
      </c>
      <c r="C34" s="15" t="s">
        <v>181</v>
      </c>
      <c r="D34" s="47">
        <v>2023.3333333333333</v>
      </c>
      <c r="E34" s="83">
        <v>1783.2</v>
      </c>
      <c r="F34" s="71">
        <f>D34-E34</f>
        <v>240.13333333333321</v>
      </c>
      <c r="G34" s="46">
        <v>2055.6585714285711</v>
      </c>
      <c r="H34" s="68">
        <f>AVERAGE(D34:E34)</f>
        <v>1903.2666666666667</v>
      </c>
      <c r="I34" s="72">
        <f t="shared" si="2"/>
        <v>-7.4132887085427021E-2</v>
      </c>
    </row>
    <row r="35" spans="1:9" ht="16.5" x14ac:dyDescent="0.3">
      <c r="A35" s="37"/>
      <c r="B35" s="34" t="s">
        <v>29</v>
      </c>
      <c r="C35" s="15" t="s">
        <v>182</v>
      </c>
      <c r="D35" s="47">
        <v>1875</v>
      </c>
      <c r="E35" s="83">
        <v>1250</v>
      </c>
      <c r="F35" s="79">
        <f>D35-E35</f>
        <v>625</v>
      </c>
      <c r="G35" s="46">
        <v>1540.1999999999998</v>
      </c>
      <c r="H35" s="68">
        <f>AVERAGE(D35:E35)</f>
        <v>1562.5</v>
      </c>
      <c r="I35" s="72">
        <f t="shared" si="2"/>
        <v>1.4478639137774436E-2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1544.7</v>
      </c>
      <c r="E36" s="83">
        <v>1333.4</v>
      </c>
      <c r="F36" s="71">
        <f>D36-E36</f>
        <v>211.29999999999995</v>
      </c>
      <c r="G36" s="49">
        <v>2178.7399999999998</v>
      </c>
      <c r="H36" s="68">
        <f>AVERAGE(D36:E36)</f>
        <v>1439.0500000000002</v>
      </c>
      <c r="I36" s="80">
        <f t="shared" si="2"/>
        <v>-0.33950356628142858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27746.666666666668</v>
      </c>
      <c r="E38" s="84">
        <v>25555.4</v>
      </c>
      <c r="F38" s="67">
        <f>D38-E38</f>
        <v>2191.2666666666664</v>
      </c>
      <c r="G38" s="46">
        <v>26864.959999999999</v>
      </c>
      <c r="H38" s="67">
        <f>AVERAGE(D38:E38)</f>
        <v>26651.033333333333</v>
      </c>
      <c r="I38" s="78">
        <f t="shared" si="2"/>
        <v>-7.9630368579244586E-3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15519.777777777777</v>
      </c>
      <c r="E39" s="85">
        <v>16533.2</v>
      </c>
      <c r="F39" s="74">
        <f>D39-E39</f>
        <v>-1013.4222222222234</v>
      </c>
      <c r="G39" s="46">
        <v>15450.411111111112</v>
      </c>
      <c r="H39" s="81">
        <f>AVERAGE(D39:E39)</f>
        <v>16026.488888888889</v>
      </c>
      <c r="I39" s="75">
        <f t="shared" si="2"/>
        <v>3.7285595421049492E-2</v>
      </c>
    </row>
    <row r="40" spans="1:9" ht="15.75" customHeight="1" thickBot="1" x14ac:dyDescent="0.25">
      <c r="A40" s="159"/>
      <c r="B40" s="160"/>
      <c r="C40" s="161"/>
      <c r="D40" s="86">
        <f>SUM(D15:D39)</f>
        <v>68668.488888888882</v>
      </c>
      <c r="E40" s="86">
        <f t="shared" ref="E40" si="3">SUM(E15:E39)</f>
        <v>66391.45</v>
      </c>
      <c r="F40" s="86">
        <f>SUM(F15:F39)</f>
        <v>2277.0388888888874</v>
      </c>
      <c r="G40" s="86">
        <f>SUM(G15:G39)</f>
        <v>70772.478146031746</v>
      </c>
      <c r="H40" s="86">
        <f>AVERAGE(D40:E40)</f>
        <v>67529.969444444432</v>
      </c>
      <c r="I40" s="75">
        <f>(H40-G40)/G40</f>
        <v>-4.5815955390126797E-2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6" zoomScaleNormal="100" workbookViewId="0">
      <selection activeCell="B76" sqref="B76:H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217</v>
      </c>
      <c r="F13" s="166" t="s">
        <v>224</v>
      </c>
      <c r="G13" s="149" t="s">
        <v>197</v>
      </c>
      <c r="H13" s="166" t="s">
        <v>218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1706.1366</v>
      </c>
      <c r="F16" s="42">
        <v>1166</v>
      </c>
      <c r="G16" s="21">
        <f>(F16-E16)/E16</f>
        <v>-0.31658461579219394</v>
      </c>
      <c r="H16" s="42">
        <v>1061.867</v>
      </c>
      <c r="I16" s="21">
        <f>(F16-H16)/H16</f>
        <v>9.8065953645795609E-2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1510.6999999999998</v>
      </c>
      <c r="F17" s="46">
        <v>1130.4444444444443</v>
      </c>
      <c r="G17" s="21">
        <f t="shared" ref="G17:G80" si="0">(F17-E17)/E17</f>
        <v>-0.25170818531512246</v>
      </c>
      <c r="H17" s="46">
        <v>1016.5</v>
      </c>
      <c r="I17" s="21">
        <f t="shared" ref="I17:I31" si="1">(F17-H17)/H17</f>
        <v>0.11209487894190294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1219.2766000000001</v>
      </c>
      <c r="F18" s="46">
        <v>1172.25</v>
      </c>
      <c r="G18" s="21">
        <f t="shared" si="0"/>
        <v>-3.8569263118803508E-2</v>
      </c>
      <c r="H18" s="46">
        <v>1010.95</v>
      </c>
      <c r="I18" s="21">
        <f t="shared" si="1"/>
        <v>0.15955289579108753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888.49</v>
      </c>
      <c r="F19" s="46">
        <v>691.4</v>
      </c>
      <c r="G19" s="21">
        <f t="shared" si="0"/>
        <v>-0.22182579432520347</v>
      </c>
      <c r="H19" s="46">
        <v>611.86649999999997</v>
      </c>
      <c r="I19" s="21">
        <f t="shared" si="1"/>
        <v>0.12998505392924764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2511.4349999999995</v>
      </c>
      <c r="F20" s="46">
        <v>2025.7</v>
      </c>
      <c r="G20" s="21">
        <f>(F20-E20)/E20</f>
        <v>-0.19340934565298307</v>
      </c>
      <c r="H20" s="46">
        <v>1929.9</v>
      </c>
      <c r="I20" s="21">
        <f t="shared" si="1"/>
        <v>4.9639877713871162E-2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1489.97</v>
      </c>
      <c r="F21" s="46">
        <v>1244.9000000000001</v>
      </c>
      <c r="G21" s="21">
        <f t="shared" si="0"/>
        <v>-0.16447982174137729</v>
      </c>
      <c r="H21" s="46">
        <v>1051.617</v>
      </c>
      <c r="I21" s="21">
        <f t="shared" si="1"/>
        <v>0.18379600177631222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1307.67</v>
      </c>
      <c r="F22" s="46">
        <v>1375.65</v>
      </c>
      <c r="G22" s="21">
        <f t="shared" si="0"/>
        <v>5.1985592695404814E-2</v>
      </c>
      <c r="H22" s="46">
        <v>1317.35</v>
      </c>
      <c r="I22" s="21">
        <f t="shared" si="1"/>
        <v>4.4255512961627649E-2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389.29660000000001</v>
      </c>
      <c r="F23" s="46">
        <v>391.6</v>
      </c>
      <c r="G23" s="21">
        <f t="shared" si="0"/>
        <v>5.9168253717088986E-3</v>
      </c>
      <c r="H23" s="46">
        <v>365.79949999999997</v>
      </c>
      <c r="I23" s="21">
        <f t="shared" si="1"/>
        <v>7.0531807725270429E-2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512.65</v>
      </c>
      <c r="F24" s="46">
        <v>506.375</v>
      </c>
      <c r="G24" s="21">
        <f t="shared" si="0"/>
        <v>-1.2240319906368823E-2</v>
      </c>
      <c r="H24" s="46">
        <v>485.833125</v>
      </c>
      <c r="I24" s="21">
        <f t="shared" si="1"/>
        <v>4.2281750549635753E-2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471.15</v>
      </c>
      <c r="F25" s="46">
        <v>505</v>
      </c>
      <c r="G25" s="21">
        <f t="shared" si="0"/>
        <v>7.1845484452934358E-2</v>
      </c>
      <c r="H25" s="46">
        <v>449.16649999999998</v>
      </c>
      <c r="I25" s="21">
        <f t="shared" si="1"/>
        <v>0.12430468434311111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518.81659999999999</v>
      </c>
      <c r="F26" s="46">
        <v>525.65</v>
      </c>
      <c r="G26" s="21">
        <f t="shared" si="0"/>
        <v>1.3171128294661319E-2</v>
      </c>
      <c r="H26" s="46">
        <v>485.73349999999999</v>
      </c>
      <c r="I26" s="21">
        <f t="shared" si="1"/>
        <v>8.2177778555524758E-2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1251.7833999999998</v>
      </c>
      <c r="F27" s="46">
        <v>1174.9000000000001</v>
      </c>
      <c r="G27" s="21">
        <f t="shared" si="0"/>
        <v>-6.1419092152843476E-2</v>
      </c>
      <c r="H27" s="46">
        <v>1131.067</v>
      </c>
      <c r="I27" s="21">
        <f t="shared" si="1"/>
        <v>3.8753672417283933E-2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497.06659999999999</v>
      </c>
      <c r="F28" s="46">
        <v>508.75</v>
      </c>
      <c r="G28" s="21">
        <f t="shared" si="0"/>
        <v>2.350469735846264E-2</v>
      </c>
      <c r="H28" s="46">
        <v>481.66649999999998</v>
      </c>
      <c r="I28" s="21">
        <f t="shared" si="1"/>
        <v>5.6228739179494558E-2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973.05</v>
      </c>
      <c r="F29" s="46">
        <v>905.65</v>
      </c>
      <c r="G29" s="21">
        <f t="shared" si="0"/>
        <v>-6.9266738605415934E-2</v>
      </c>
      <c r="H29" s="46">
        <v>864.4</v>
      </c>
      <c r="I29" s="21">
        <f t="shared" si="1"/>
        <v>4.7720962517353076E-2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1423.5432666666666</v>
      </c>
      <c r="F30" s="46">
        <v>1437.6944444444443</v>
      </c>
      <c r="G30" s="21">
        <f t="shared" si="0"/>
        <v>9.9408132574107279E-3</v>
      </c>
      <c r="H30" s="46">
        <v>1434</v>
      </c>
      <c r="I30" s="21">
        <f t="shared" si="1"/>
        <v>2.5763210909653719E-3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931.87339999999995</v>
      </c>
      <c r="F31" s="49">
        <v>1094.6999999999998</v>
      </c>
      <c r="G31" s="23">
        <f t="shared" si="0"/>
        <v>0.17473038719637227</v>
      </c>
      <c r="H31" s="49">
        <v>1045.9830000000002</v>
      </c>
      <c r="I31" s="23">
        <f t="shared" si="1"/>
        <v>4.6575326750051993E-2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2731.7742857142857</v>
      </c>
      <c r="F33" s="54">
        <v>2200</v>
      </c>
      <c r="G33" s="21">
        <f t="shared" si="0"/>
        <v>-0.19466260023574422</v>
      </c>
      <c r="H33" s="54">
        <v>2228.5714285714284</v>
      </c>
      <c r="I33" s="21">
        <f>(F33-H33)/H33</f>
        <v>-1.2820512820512763E-2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2347.8261111111115</v>
      </c>
      <c r="F34" s="46">
        <v>1890.9666666666667</v>
      </c>
      <c r="G34" s="21">
        <f t="shared" si="0"/>
        <v>-0.1945882798910672</v>
      </c>
      <c r="H34" s="46">
        <v>2302.35</v>
      </c>
      <c r="I34" s="21">
        <f>(F34-H34)/H34</f>
        <v>-0.17867975474334191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2055.6585714285711</v>
      </c>
      <c r="F35" s="46">
        <v>1903.2666666666667</v>
      </c>
      <c r="G35" s="21">
        <f t="shared" si="0"/>
        <v>-7.4132887085427021E-2</v>
      </c>
      <c r="H35" s="46">
        <v>1793.7083333333333</v>
      </c>
      <c r="I35" s="21">
        <f>(F35-H35)/H35</f>
        <v>6.1079235290018387E-2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1540.1999999999998</v>
      </c>
      <c r="F36" s="46">
        <v>1562.5</v>
      </c>
      <c r="G36" s="21">
        <f t="shared" si="0"/>
        <v>1.4478639137774436E-2</v>
      </c>
      <c r="H36" s="46">
        <v>1434.6666666666665</v>
      </c>
      <c r="I36" s="21">
        <f>(F36-H36)/H36</f>
        <v>8.9103159851301225E-2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2178.7399999999998</v>
      </c>
      <c r="F37" s="49">
        <v>1439.0500000000002</v>
      </c>
      <c r="G37" s="23">
        <f t="shared" si="0"/>
        <v>-0.33950356628142858</v>
      </c>
      <c r="H37" s="49">
        <v>1415.683</v>
      </c>
      <c r="I37" s="23">
        <f>(F37-H37)/H37</f>
        <v>1.6505813801536214E-2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26864.959999999999</v>
      </c>
      <c r="F39" s="46">
        <v>26651.033333333333</v>
      </c>
      <c r="G39" s="21">
        <f t="shared" si="0"/>
        <v>-7.9630368579244586E-3</v>
      </c>
      <c r="H39" s="46">
        <v>26139.933333333334</v>
      </c>
      <c r="I39" s="21">
        <f t="shared" ref="I39:I44" si="2">(F39-H39)/H39</f>
        <v>1.9552459965467849E-2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15450.411111111112</v>
      </c>
      <c r="F40" s="46">
        <v>16026.488888888889</v>
      </c>
      <c r="G40" s="21">
        <f t="shared" si="0"/>
        <v>3.7285595421049492E-2</v>
      </c>
      <c r="H40" s="46">
        <v>15115.966666666667</v>
      </c>
      <c r="I40" s="21">
        <f t="shared" si="2"/>
        <v>6.0235791881579202E-2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11472.25</v>
      </c>
      <c r="F41" s="57">
        <v>11453.5</v>
      </c>
      <c r="G41" s="21">
        <f t="shared" si="0"/>
        <v>-1.6343786092527621E-3</v>
      </c>
      <c r="H41" s="57">
        <v>11136</v>
      </c>
      <c r="I41" s="21">
        <f t="shared" si="2"/>
        <v>2.8511135057471264E-2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6283.3</v>
      </c>
      <c r="F42" s="47">
        <v>5472.166666666667</v>
      </c>
      <c r="G42" s="21">
        <f t="shared" si="0"/>
        <v>-0.12909352304256252</v>
      </c>
      <c r="H42" s="47">
        <v>5716.6</v>
      </c>
      <c r="I42" s="21">
        <f t="shared" si="2"/>
        <v>-4.275851613429895E-2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9968.4285714285725</v>
      </c>
      <c r="F43" s="47">
        <v>9976</v>
      </c>
      <c r="G43" s="21">
        <f t="shared" si="0"/>
        <v>7.5954083606805372E-4</v>
      </c>
      <c r="H43" s="47">
        <v>9976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12513</v>
      </c>
      <c r="F44" s="50">
        <v>12670</v>
      </c>
      <c r="G44" s="31">
        <f t="shared" si="0"/>
        <v>1.2546951170782387E-2</v>
      </c>
      <c r="H44" s="50">
        <v>12766.666666666666</v>
      </c>
      <c r="I44" s="31">
        <f t="shared" si="2"/>
        <v>-7.5718015665795875E-3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5426.2222222222217</v>
      </c>
      <c r="F46" s="43">
        <v>5928.333333333333</v>
      </c>
      <c r="G46" s="21">
        <f t="shared" si="0"/>
        <v>9.2534196084855483E-2</v>
      </c>
      <c r="H46" s="43">
        <v>6071.1111111111113</v>
      </c>
      <c r="I46" s="21">
        <f t="shared" ref="I46:I51" si="3">(F46-H46)/H46</f>
        <v>-2.3517569546120141E-2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6024.2222222222226</v>
      </c>
      <c r="G47" s="21">
        <f t="shared" si="0"/>
        <v>-1.8042565726489096E-3</v>
      </c>
      <c r="H47" s="47">
        <v>6035.333333333333</v>
      </c>
      <c r="I47" s="21">
        <f t="shared" si="3"/>
        <v>-1.84101034647803E-3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19284.428571428572</v>
      </c>
      <c r="F48" s="47">
        <v>19047.5</v>
      </c>
      <c r="G48" s="21">
        <f t="shared" si="0"/>
        <v>-1.228600425213538E-2</v>
      </c>
      <c r="H48" s="47">
        <v>19040</v>
      </c>
      <c r="I48" s="21">
        <f t="shared" si="3"/>
        <v>3.9390756302521009E-4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18904.682222222222</v>
      </c>
      <c r="F49" s="47">
        <v>19252.767500000002</v>
      </c>
      <c r="G49" s="21">
        <f t="shared" si="0"/>
        <v>1.8412648976908485E-2</v>
      </c>
      <c r="H49" s="47">
        <v>19252.767500000002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2209.2857142857142</v>
      </c>
      <c r="F50" s="47">
        <v>2263</v>
      </c>
      <c r="G50" s="21">
        <f t="shared" si="0"/>
        <v>2.4312964759133558E-2</v>
      </c>
      <c r="H50" s="47">
        <v>2260.8333333333335</v>
      </c>
      <c r="I50" s="21">
        <f t="shared" si="3"/>
        <v>9.5834869148537334E-4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27836</v>
      </c>
      <c r="G51" s="31">
        <f t="shared" si="0"/>
        <v>2.712077045127486E-2</v>
      </c>
      <c r="H51" s="50">
        <v>27836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3730.4285714285716</v>
      </c>
      <c r="F54" s="70">
        <v>3419.75</v>
      </c>
      <c r="G54" s="21">
        <f t="shared" si="0"/>
        <v>-8.3282273197258103E-2</v>
      </c>
      <c r="H54" s="70">
        <v>3579.7142857142858</v>
      </c>
      <c r="I54" s="21">
        <f t="shared" si="4"/>
        <v>-4.4686327719690333E-2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2032</v>
      </c>
      <c r="F55" s="70">
        <v>2977</v>
      </c>
      <c r="G55" s="21">
        <f t="shared" si="0"/>
        <v>0.46505905511811024</v>
      </c>
      <c r="H55" s="70">
        <v>2883.75</v>
      </c>
      <c r="I55" s="21">
        <f t="shared" si="4"/>
        <v>3.2336367576939751E-2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4750</v>
      </c>
      <c r="G56" s="21">
        <f t="shared" si="0"/>
        <v>-0.13636363636363635</v>
      </c>
      <c r="H56" s="70">
        <v>4700</v>
      </c>
      <c r="I56" s="21">
        <f t="shared" si="4"/>
        <v>1.0638297872340425E-2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2155.8333333333335</v>
      </c>
      <c r="F57" s="105">
        <v>2031.6666666666667</v>
      </c>
      <c r="G57" s="21">
        <f t="shared" si="0"/>
        <v>-5.7595670660997328E-2</v>
      </c>
      <c r="H57" s="105">
        <v>2028</v>
      </c>
      <c r="I57" s="21">
        <f t="shared" si="4"/>
        <v>1.8080210387903068E-3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4506.3111111111111</v>
      </c>
      <c r="F58" s="50">
        <v>4601.875</v>
      </c>
      <c r="G58" s="29">
        <f t="shared" si="0"/>
        <v>2.1206678041660088E-2</v>
      </c>
      <c r="H58" s="50">
        <v>4504</v>
      </c>
      <c r="I58" s="29">
        <f t="shared" si="4"/>
        <v>2.1730683836589697E-2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5157.5</v>
      </c>
      <c r="F59" s="68">
        <v>4475.625</v>
      </c>
      <c r="G59" s="21">
        <f t="shared" si="0"/>
        <v>-0.1322103732428502</v>
      </c>
      <c r="H59" s="68">
        <v>4475.5</v>
      </c>
      <c r="I59" s="21">
        <f t="shared" si="4"/>
        <v>2.7929840241313819E-5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5011.5</v>
      </c>
      <c r="F60" s="70">
        <v>4812.5</v>
      </c>
      <c r="G60" s="21">
        <f t="shared" si="0"/>
        <v>-3.9708670058864609E-2</v>
      </c>
      <c r="H60" s="70">
        <v>4822.5</v>
      </c>
      <c r="I60" s="21">
        <f t="shared" si="4"/>
        <v>-2.0736132711249352E-3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21353.75</v>
      </c>
      <c r="F61" s="73">
        <v>21658.75</v>
      </c>
      <c r="G61" s="29">
        <f t="shared" si="0"/>
        <v>1.4283205525961483E-2</v>
      </c>
      <c r="H61" s="73">
        <v>21352.5</v>
      </c>
      <c r="I61" s="29">
        <f t="shared" si="4"/>
        <v>1.434258283573352E-2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6496.1</v>
      </c>
      <c r="F63" s="54">
        <v>6377.5</v>
      </c>
      <c r="G63" s="21">
        <f t="shared" si="0"/>
        <v>-1.8257108111020513E-2</v>
      </c>
      <c r="H63" s="54">
        <v>6412.5</v>
      </c>
      <c r="I63" s="21">
        <f t="shared" ref="I63:I74" si="5">(F63-H63)/H63</f>
        <v>-5.4580896686159848E-3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46526.857142857145</v>
      </c>
      <c r="G64" s="21">
        <f t="shared" si="0"/>
        <v>-1.1047930795096462E-2</v>
      </c>
      <c r="H64" s="46">
        <v>46526.857142857145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12248.75</v>
      </c>
      <c r="F65" s="46">
        <v>10549.714285714286</v>
      </c>
      <c r="G65" s="21">
        <f t="shared" si="0"/>
        <v>-0.1387109471811992</v>
      </c>
      <c r="H65" s="46">
        <v>10574.75</v>
      </c>
      <c r="I65" s="21">
        <f t="shared" si="5"/>
        <v>-2.3674994005261369E-3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7563.648888888888</v>
      </c>
      <c r="F66" s="46">
        <v>6877</v>
      </c>
      <c r="G66" s="21">
        <f t="shared" si="0"/>
        <v>-9.0782755648214364E-2</v>
      </c>
      <c r="H66" s="46">
        <v>7679</v>
      </c>
      <c r="I66" s="21">
        <f t="shared" si="5"/>
        <v>-0.10444068238051829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3872.4444444444443</v>
      </c>
      <c r="F67" s="46">
        <v>3765</v>
      </c>
      <c r="G67" s="21">
        <f t="shared" si="0"/>
        <v>-2.7745896935613426E-2</v>
      </c>
      <c r="H67" s="46">
        <v>3733.5</v>
      </c>
      <c r="I67" s="21">
        <f t="shared" si="5"/>
        <v>8.4371233427079154E-3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3642.3809523809527</v>
      </c>
      <c r="F68" s="58">
        <v>2985</v>
      </c>
      <c r="G68" s="31">
        <f t="shared" si="0"/>
        <v>-0.18048110864165259</v>
      </c>
      <c r="H68" s="58">
        <v>2985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3720.8177777777773</v>
      </c>
      <c r="F70" s="43">
        <v>3844.2222222222222</v>
      </c>
      <c r="G70" s="21">
        <f t="shared" si="0"/>
        <v>3.3165946793058745E-2</v>
      </c>
      <c r="H70" s="43">
        <v>3868.5</v>
      </c>
      <c r="I70" s="21">
        <f t="shared" si="5"/>
        <v>-6.2757600562951604E-3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2784.7777777777778</v>
      </c>
      <c r="F71" s="47">
        <v>2796.625</v>
      </c>
      <c r="G71" s="21">
        <f t="shared" si="0"/>
        <v>4.2542792163747173E-3</v>
      </c>
      <c r="H71" s="47">
        <v>2796.625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1328.9694444444444</v>
      </c>
      <c r="F72" s="47">
        <v>1330</v>
      </c>
      <c r="G72" s="21">
        <f t="shared" si="0"/>
        <v>7.7545466516453572E-4</v>
      </c>
      <c r="H72" s="47">
        <v>1330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2176.375</v>
      </c>
      <c r="F73" s="47">
        <v>2250.8333333333335</v>
      </c>
      <c r="G73" s="21">
        <f t="shared" si="0"/>
        <v>3.4212088143510878E-2</v>
      </c>
      <c r="H73" s="47">
        <v>2250.8333333333335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1661.72</v>
      </c>
      <c r="F74" s="50">
        <v>1597.5</v>
      </c>
      <c r="G74" s="21">
        <f t="shared" si="0"/>
        <v>-3.8646703415737928E-2</v>
      </c>
      <c r="H74" s="50">
        <v>1517.5</v>
      </c>
      <c r="I74" s="21">
        <f t="shared" si="5"/>
        <v>5.2718286655683691E-2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1458.3333333333333</v>
      </c>
      <c r="G76" s="22">
        <f t="shared" si="0"/>
        <v>-5.5203766845266945E-3</v>
      </c>
      <c r="H76" s="43">
        <v>1458.3333333333333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1351.1022222222223</v>
      </c>
      <c r="F77" s="32">
        <v>1181.1111111111111</v>
      </c>
      <c r="G77" s="21">
        <f t="shared" si="0"/>
        <v>-0.12581661721458701</v>
      </c>
      <c r="H77" s="32">
        <v>1182.2222222222222</v>
      </c>
      <c r="I77" s="21">
        <f t="shared" si="6"/>
        <v>-9.3984962406012907E-4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809.40444444444438</v>
      </c>
      <c r="F78" s="47">
        <v>933.28571428571433</v>
      </c>
      <c r="G78" s="21">
        <f t="shared" si="0"/>
        <v>0.15305237164381902</v>
      </c>
      <c r="H78" s="47">
        <v>910.375</v>
      </c>
      <c r="I78" s="21">
        <f t="shared" si="6"/>
        <v>2.5166238402542177E-2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1514.2222222222222</v>
      </c>
      <c r="G79" s="21">
        <f t="shared" si="0"/>
        <v>6.1945791894624756E-3</v>
      </c>
      <c r="H79" s="47">
        <v>1507.8</v>
      </c>
      <c r="I79" s="21">
        <f t="shared" si="6"/>
        <v>4.2593329501407467E-3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1933.8</v>
      </c>
      <c r="F80" s="61">
        <v>1928.3</v>
      </c>
      <c r="G80" s="21">
        <f t="shared" si="0"/>
        <v>-2.844141069397042E-3</v>
      </c>
      <c r="H80" s="61">
        <v>1919.3</v>
      </c>
      <c r="I80" s="21">
        <f t="shared" si="6"/>
        <v>4.6892096076694631E-3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8619.3333333333339</v>
      </c>
      <c r="F81" s="61">
        <v>8899.3333333333339</v>
      </c>
      <c r="G81" s="21">
        <f>(F81-E81)/E81</f>
        <v>3.248511099079588E-2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3988.8</v>
      </c>
      <c r="F82" s="50">
        <v>3891.3</v>
      </c>
      <c r="G82" s="23">
        <f>(F82-E82)/E82</f>
        <v>-2.4443441636582429E-2</v>
      </c>
      <c r="H82" s="50">
        <v>3886.3</v>
      </c>
      <c r="I82" s="23">
        <f t="shared" si="6"/>
        <v>1.2865707742582919E-3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1" zoomScaleNormal="100" workbookViewId="0">
      <selection activeCell="C17" sqref="C17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37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217</v>
      </c>
      <c r="F13" s="166" t="s">
        <v>224</v>
      </c>
      <c r="G13" s="149" t="s">
        <v>197</v>
      </c>
      <c r="H13" s="166" t="s">
        <v>218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18</v>
      </c>
      <c r="C16" s="14" t="s">
        <v>98</v>
      </c>
      <c r="D16" s="11" t="s">
        <v>83</v>
      </c>
      <c r="E16" s="42">
        <v>1423.5432666666666</v>
      </c>
      <c r="F16" s="42">
        <v>1437.6944444444443</v>
      </c>
      <c r="G16" s="21">
        <f t="shared" ref="G16:G31" si="0">(F16-E16)/E16</f>
        <v>9.9408132574107279E-3</v>
      </c>
      <c r="H16" s="42">
        <v>1434</v>
      </c>
      <c r="I16" s="21">
        <f t="shared" ref="I16:I31" si="1">(F16-H16)/H16</f>
        <v>2.5763210909653719E-3</v>
      </c>
    </row>
    <row r="17" spans="1:9" ht="16.5" x14ac:dyDescent="0.3">
      <c r="A17" s="37"/>
      <c r="B17" s="34" t="s">
        <v>15</v>
      </c>
      <c r="C17" s="15" t="s">
        <v>95</v>
      </c>
      <c r="D17" s="11" t="s">
        <v>82</v>
      </c>
      <c r="E17" s="46">
        <v>1251.7833999999998</v>
      </c>
      <c r="F17" s="46">
        <v>1174.9000000000001</v>
      </c>
      <c r="G17" s="21">
        <f t="shared" si="0"/>
        <v>-6.1419092152843476E-2</v>
      </c>
      <c r="H17" s="46">
        <v>1131.067</v>
      </c>
      <c r="I17" s="21">
        <f t="shared" si="1"/>
        <v>3.8753672417283933E-2</v>
      </c>
    </row>
    <row r="18" spans="1:9" ht="16.5" x14ac:dyDescent="0.3">
      <c r="A18" s="37"/>
      <c r="B18" s="34" t="s">
        <v>12</v>
      </c>
      <c r="C18" s="15" t="s">
        <v>92</v>
      </c>
      <c r="D18" s="11" t="s">
        <v>81</v>
      </c>
      <c r="E18" s="46">
        <v>512.65</v>
      </c>
      <c r="F18" s="46">
        <v>506.375</v>
      </c>
      <c r="G18" s="21">
        <f t="shared" si="0"/>
        <v>-1.2240319906368823E-2</v>
      </c>
      <c r="H18" s="46">
        <v>485.833125</v>
      </c>
      <c r="I18" s="21">
        <f t="shared" si="1"/>
        <v>4.2281750549635753E-2</v>
      </c>
    </row>
    <row r="19" spans="1:9" ht="16.5" x14ac:dyDescent="0.3">
      <c r="A19" s="37"/>
      <c r="B19" s="34" t="s">
        <v>10</v>
      </c>
      <c r="C19" s="15" t="s">
        <v>90</v>
      </c>
      <c r="D19" s="11" t="s">
        <v>161</v>
      </c>
      <c r="E19" s="46">
        <v>1307.67</v>
      </c>
      <c r="F19" s="46">
        <v>1375.65</v>
      </c>
      <c r="G19" s="21">
        <f t="shared" si="0"/>
        <v>5.1985592695404814E-2</v>
      </c>
      <c r="H19" s="46">
        <v>1317.35</v>
      </c>
      <c r="I19" s="21">
        <f t="shared" si="1"/>
        <v>4.4255512961627649E-2</v>
      </c>
    </row>
    <row r="20" spans="1:9" ht="16.5" x14ac:dyDescent="0.3">
      <c r="A20" s="37"/>
      <c r="B20" s="34" t="s">
        <v>19</v>
      </c>
      <c r="C20" s="15" t="s">
        <v>99</v>
      </c>
      <c r="D20" s="11" t="s">
        <v>161</v>
      </c>
      <c r="E20" s="46">
        <v>931.87339999999995</v>
      </c>
      <c r="F20" s="46">
        <v>1094.6999999999998</v>
      </c>
      <c r="G20" s="21">
        <f t="shared" si="0"/>
        <v>0.17473038719637227</v>
      </c>
      <c r="H20" s="46">
        <v>1045.9830000000002</v>
      </c>
      <c r="I20" s="21">
        <f t="shared" si="1"/>
        <v>4.6575326750051993E-2</v>
      </c>
    </row>
    <row r="21" spans="1:9" ht="16.5" x14ac:dyDescent="0.3">
      <c r="A21" s="37"/>
      <c r="B21" s="34" t="s">
        <v>17</v>
      </c>
      <c r="C21" s="15" t="s">
        <v>97</v>
      </c>
      <c r="D21" s="11" t="s">
        <v>161</v>
      </c>
      <c r="E21" s="46">
        <v>973.05</v>
      </c>
      <c r="F21" s="46">
        <v>905.65</v>
      </c>
      <c r="G21" s="21">
        <f t="shared" si="0"/>
        <v>-6.9266738605415934E-2</v>
      </c>
      <c r="H21" s="46">
        <v>864.4</v>
      </c>
      <c r="I21" s="21">
        <f t="shared" si="1"/>
        <v>4.7720962517353076E-2</v>
      </c>
    </row>
    <row r="22" spans="1:9" ht="16.5" x14ac:dyDescent="0.3">
      <c r="A22" s="37"/>
      <c r="B22" s="34" t="s">
        <v>8</v>
      </c>
      <c r="C22" s="15" t="s">
        <v>89</v>
      </c>
      <c r="D22" s="11" t="s">
        <v>161</v>
      </c>
      <c r="E22" s="46">
        <v>2511.4349999999995</v>
      </c>
      <c r="F22" s="46">
        <v>2025.7</v>
      </c>
      <c r="G22" s="21">
        <f t="shared" si="0"/>
        <v>-0.19340934565298307</v>
      </c>
      <c r="H22" s="46">
        <v>1929.9</v>
      </c>
      <c r="I22" s="21">
        <f t="shared" si="1"/>
        <v>4.9639877713871162E-2</v>
      </c>
    </row>
    <row r="23" spans="1:9" ht="16.5" x14ac:dyDescent="0.3">
      <c r="A23" s="37"/>
      <c r="B23" s="34" t="s">
        <v>16</v>
      </c>
      <c r="C23" s="15" t="s">
        <v>96</v>
      </c>
      <c r="D23" s="13" t="s">
        <v>81</v>
      </c>
      <c r="E23" s="46">
        <v>497.06659999999999</v>
      </c>
      <c r="F23" s="46">
        <v>508.75</v>
      </c>
      <c r="G23" s="21">
        <f t="shared" si="0"/>
        <v>2.350469735846264E-2</v>
      </c>
      <c r="H23" s="46">
        <v>481.66649999999998</v>
      </c>
      <c r="I23" s="21">
        <f t="shared" si="1"/>
        <v>5.6228739179494558E-2</v>
      </c>
    </row>
    <row r="24" spans="1:9" ht="16.5" x14ac:dyDescent="0.3">
      <c r="A24" s="37"/>
      <c r="B24" s="34" t="s">
        <v>11</v>
      </c>
      <c r="C24" s="15" t="s">
        <v>91</v>
      </c>
      <c r="D24" s="13" t="s">
        <v>81</v>
      </c>
      <c r="E24" s="46">
        <v>389.29660000000001</v>
      </c>
      <c r="F24" s="46">
        <v>391.6</v>
      </c>
      <c r="G24" s="21">
        <f t="shared" si="0"/>
        <v>5.9168253717088986E-3</v>
      </c>
      <c r="H24" s="46">
        <v>365.79949999999997</v>
      </c>
      <c r="I24" s="21">
        <f t="shared" si="1"/>
        <v>7.0531807725270429E-2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518.81659999999999</v>
      </c>
      <c r="F25" s="46">
        <v>525.65</v>
      </c>
      <c r="G25" s="21">
        <f t="shared" si="0"/>
        <v>1.3171128294661319E-2</v>
      </c>
      <c r="H25" s="46">
        <v>485.73349999999999</v>
      </c>
      <c r="I25" s="21">
        <f t="shared" si="1"/>
        <v>8.2177778555524758E-2</v>
      </c>
    </row>
    <row r="26" spans="1:9" ht="16.5" x14ac:dyDescent="0.3">
      <c r="A26" s="37"/>
      <c r="B26" s="34" t="s">
        <v>4</v>
      </c>
      <c r="C26" s="15" t="s">
        <v>84</v>
      </c>
      <c r="D26" s="13" t="s">
        <v>161</v>
      </c>
      <c r="E26" s="46">
        <v>1706.1366</v>
      </c>
      <c r="F26" s="46">
        <v>1166</v>
      </c>
      <c r="G26" s="21">
        <f t="shared" si="0"/>
        <v>-0.31658461579219394</v>
      </c>
      <c r="H26" s="46">
        <v>1061.867</v>
      </c>
      <c r="I26" s="21">
        <f t="shared" si="1"/>
        <v>9.8065953645795609E-2</v>
      </c>
    </row>
    <row r="27" spans="1:9" ht="16.5" x14ac:dyDescent="0.3">
      <c r="A27" s="37"/>
      <c r="B27" s="34" t="s">
        <v>5</v>
      </c>
      <c r="C27" s="15" t="s">
        <v>85</v>
      </c>
      <c r="D27" s="13" t="s">
        <v>161</v>
      </c>
      <c r="E27" s="46">
        <v>1510.6999999999998</v>
      </c>
      <c r="F27" s="46">
        <v>1130.4444444444443</v>
      </c>
      <c r="G27" s="21">
        <f t="shared" si="0"/>
        <v>-0.25170818531512246</v>
      </c>
      <c r="H27" s="46">
        <v>1016.5</v>
      </c>
      <c r="I27" s="21">
        <f t="shared" si="1"/>
        <v>0.11209487894190294</v>
      </c>
    </row>
    <row r="28" spans="1:9" ht="16.5" x14ac:dyDescent="0.3">
      <c r="A28" s="37"/>
      <c r="B28" s="34" t="s">
        <v>13</v>
      </c>
      <c r="C28" s="15" t="s">
        <v>93</v>
      </c>
      <c r="D28" s="13" t="s">
        <v>81</v>
      </c>
      <c r="E28" s="46">
        <v>471.15</v>
      </c>
      <c r="F28" s="46">
        <v>505</v>
      </c>
      <c r="G28" s="21">
        <f t="shared" si="0"/>
        <v>7.1845484452934358E-2</v>
      </c>
      <c r="H28" s="46">
        <v>449.16649999999998</v>
      </c>
      <c r="I28" s="21">
        <f t="shared" si="1"/>
        <v>0.12430468434311111</v>
      </c>
    </row>
    <row r="29" spans="1:9" ht="17.25" thickBot="1" x14ac:dyDescent="0.35">
      <c r="A29" s="38"/>
      <c r="B29" s="34" t="s">
        <v>7</v>
      </c>
      <c r="C29" s="15" t="s">
        <v>87</v>
      </c>
      <c r="D29" s="13" t="s">
        <v>161</v>
      </c>
      <c r="E29" s="46">
        <v>888.49</v>
      </c>
      <c r="F29" s="46">
        <v>691.4</v>
      </c>
      <c r="G29" s="21">
        <f t="shared" si="0"/>
        <v>-0.22182579432520347</v>
      </c>
      <c r="H29" s="46">
        <v>611.86649999999997</v>
      </c>
      <c r="I29" s="21">
        <f t="shared" si="1"/>
        <v>0.12998505392924764</v>
      </c>
    </row>
    <row r="30" spans="1:9" ht="16.5" x14ac:dyDescent="0.3">
      <c r="A30" s="37"/>
      <c r="B30" s="34" t="s">
        <v>6</v>
      </c>
      <c r="C30" s="15" t="s">
        <v>86</v>
      </c>
      <c r="D30" s="13" t="s">
        <v>161</v>
      </c>
      <c r="E30" s="46">
        <v>1219.2766000000001</v>
      </c>
      <c r="F30" s="46">
        <v>1172.25</v>
      </c>
      <c r="G30" s="21">
        <f t="shared" si="0"/>
        <v>-3.8569263118803508E-2</v>
      </c>
      <c r="H30" s="46">
        <v>1010.95</v>
      </c>
      <c r="I30" s="21">
        <f t="shared" si="1"/>
        <v>0.15955289579108753</v>
      </c>
    </row>
    <row r="31" spans="1:9" ht="17.25" thickBot="1" x14ac:dyDescent="0.35">
      <c r="A31" s="38"/>
      <c r="B31" s="36" t="s">
        <v>9</v>
      </c>
      <c r="C31" s="16" t="s">
        <v>88</v>
      </c>
      <c r="D31" s="12" t="s">
        <v>161</v>
      </c>
      <c r="E31" s="49">
        <v>1489.97</v>
      </c>
      <c r="F31" s="49">
        <v>1244.9000000000001</v>
      </c>
      <c r="G31" s="23">
        <f t="shared" si="0"/>
        <v>-0.16447982174137729</v>
      </c>
      <c r="H31" s="49">
        <v>1051.617</v>
      </c>
      <c r="I31" s="23">
        <f t="shared" si="1"/>
        <v>0.18379600177631222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17602.908066666667</v>
      </c>
      <c r="F32" s="107">
        <f>SUM(F16:F31)</f>
        <v>15856.663888888888</v>
      </c>
      <c r="G32" s="108">
        <f t="shared" ref="G32" si="2">(F32-E32)/E32</f>
        <v>-9.9202027935629156E-2</v>
      </c>
      <c r="H32" s="107">
        <f>SUM(H16:H31)</f>
        <v>14743.699624999999</v>
      </c>
      <c r="I32" s="111">
        <f t="shared" ref="I32" si="3">(F32-H32)/H32</f>
        <v>7.5487448347204722E-2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2347.8261111111115</v>
      </c>
      <c r="F34" s="54">
        <v>1890.9666666666667</v>
      </c>
      <c r="G34" s="21">
        <f>(F34-E34)/E34</f>
        <v>-0.1945882798910672</v>
      </c>
      <c r="H34" s="54">
        <v>2302.35</v>
      </c>
      <c r="I34" s="21">
        <f>(F34-H34)/H34</f>
        <v>-0.17867975474334191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2731.7742857142857</v>
      </c>
      <c r="F35" s="46">
        <v>2200</v>
      </c>
      <c r="G35" s="21">
        <f>(F35-E35)/E35</f>
        <v>-0.19466260023574422</v>
      </c>
      <c r="H35" s="46">
        <v>2228.5714285714284</v>
      </c>
      <c r="I35" s="21">
        <f>(F35-H35)/H35</f>
        <v>-1.2820512820512763E-2</v>
      </c>
    </row>
    <row r="36" spans="1:9" ht="16.5" x14ac:dyDescent="0.3">
      <c r="A36" s="37"/>
      <c r="B36" s="39" t="s">
        <v>30</v>
      </c>
      <c r="C36" s="15" t="s">
        <v>104</v>
      </c>
      <c r="D36" s="11" t="s">
        <v>161</v>
      </c>
      <c r="E36" s="46">
        <v>2178.7399999999998</v>
      </c>
      <c r="F36" s="46">
        <v>1439.0500000000002</v>
      </c>
      <c r="G36" s="21">
        <f>(F36-E36)/E36</f>
        <v>-0.33950356628142858</v>
      </c>
      <c r="H36" s="46">
        <v>1415.683</v>
      </c>
      <c r="I36" s="21">
        <f>(F36-H36)/H36</f>
        <v>1.6505813801536214E-2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2055.6585714285711</v>
      </c>
      <c r="F37" s="46">
        <v>1903.2666666666667</v>
      </c>
      <c r="G37" s="21">
        <f>(F37-E37)/E37</f>
        <v>-7.4132887085427021E-2</v>
      </c>
      <c r="H37" s="46">
        <v>1793.7083333333333</v>
      </c>
      <c r="I37" s="21">
        <f>(F37-H37)/H37</f>
        <v>6.1079235290018387E-2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1540.1999999999998</v>
      </c>
      <c r="F38" s="49">
        <v>1562.5</v>
      </c>
      <c r="G38" s="23">
        <f>(F38-E38)/E38</f>
        <v>1.4478639137774436E-2</v>
      </c>
      <c r="H38" s="49">
        <v>1434.6666666666665</v>
      </c>
      <c r="I38" s="23">
        <f>(F38-H38)/H38</f>
        <v>8.9103159851301225E-2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10854.198968253968</v>
      </c>
      <c r="F39" s="109">
        <f>SUM(F34:F38)</f>
        <v>8995.7833333333328</v>
      </c>
      <c r="G39" s="110">
        <f t="shared" ref="G39" si="4">(F39-E39)/E39</f>
        <v>-0.17121628600655586</v>
      </c>
      <c r="H39" s="109">
        <f>SUM(H34:H38)</f>
        <v>9174.979428571427</v>
      </c>
      <c r="I39" s="111">
        <f t="shared" ref="I39" si="5">(F39-H39)/H39</f>
        <v>-1.9530953353428446E-2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6283.3</v>
      </c>
      <c r="F41" s="46">
        <v>5472.166666666667</v>
      </c>
      <c r="G41" s="21">
        <f t="shared" ref="G41:G46" si="6">(F41-E41)/E41</f>
        <v>-0.12909352304256252</v>
      </c>
      <c r="H41" s="46">
        <v>5716.6</v>
      </c>
      <c r="I41" s="21">
        <f t="shared" ref="I41:I46" si="7">(F41-H41)/H41</f>
        <v>-4.275851613429895E-2</v>
      </c>
    </row>
    <row r="42" spans="1:9" ht="16.5" x14ac:dyDescent="0.3">
      <c r="A42" s="37"/>
      <c r="B42" s="34" t="s">
        <v>36</v>
      </c>
      <c r="C42" s="15" t="s">
        <v>153</v>
      </c>
      <c r="D42" s="11" t="s">
        <v>161</v>
      </c>
      <c r="E42" s="46">
        <v>12513</v>
      </c>
      <c r="F42" s="46">
        <v>12670</v>
      </c>
      <c r="G42" s="21">
        <f t="shared" si="6"/>
        <v>1.2546951170782387E-2</v>
      </c>
      <c r="H42" s="46">
        <v>12766.666666666666</v>
      </c>
      <c r="I42" s="21">
        <f t="shared" si="7"/>
        <v>-7.5718015665795875E-3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9968.4285714285725</v>
      </c>
      <c r="F43" s="57">
        <v>9976</v>
      </c>
      <c r="G43" s="21">
        <f t="shared" si="6"/>
        <v>7.5954083606805372E-4</v>
      </c>
      <c r="H43" s="57">
        <v>9976</v>
      </c>
      <c r="I43" s="21">
        <f t="shared" si="7"/>
        <v>0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26864.959999999999</v>
      </c>
      <c r="F44" s="47">
        <v>26651.033333333333</v>
      </c>
      <c r="G44" s="21">
        <f t="shared" si="6"/>
        <v>-7.9630368579244586E-3</v>
      </c>
      <c r="H44" s="47">
        <v>26139.933333333334</v>
      </c>
      <c r="I44" s="21">
        <f t="shared" si="7"/>
        <v>1.9552459965467849E-2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11472.25</v>
      </c>
      <c r="F45" s="47">
        <v>11453.5</v>
      </c>
      <c r="G45" s="21">
        <f t="shared" si="6"/>
        <v>-1.6343786092527621E-3</v>
      </c>
      <c r="H45" s="47">
        <v>11136</v>
      </c>
      <c r="I45" s="21">
        <f t="shared" si="7"/>
        <v>2.8511135057471264E-2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15450.411111111112</v>
      </c>
      <c r="F46" s="50">
        <v>16026.488888888889</v>
      </c>
      <c r="G46" s="31">
        <f t="shared" si="6"/>
        <v>3.7285595421049492E-2</v>
      </c>
      <c r="H46" s="50">
        <v>15115.966666666667</v>
      </c>
      <c r="I46" s="31">
        <f t="shared" si="7"/>
        <v>6.0235791881579202E-2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82552.349682539687</v>
      </c>
      <c r="F47" s="86">
        <f>SUM(F41:F46)</f>
        <v>82249.188888888893</v>
      </c>
      <c r="G47" s="110">
        <f t="shared" ref="G47" si="8">(F47-E47)/E47</f>
        <v>-3.6723460303264245E-3</v>
      </c>
      <c r="H47" s="109">
        <f>SUM(H41:H46)</f>
        <v>80851.166666666657</v>
      </c>
      <c r="I47" s="111">
        <f t="shared" ref="I47" si="9">(F47-H47)/H47</f>
        <v>1.7291305492053134E-2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5426.2222222222217</v>
      </c>
      <c r="F49" s="43">
        <v>5928.333333333333</v>
      </c>
      <c r="G49" s="21">
        <f t="shared" ref="G49:G54" si="10">(F49-E49)/E49</f>
        <v>9.2534196084855483E-2</v>
      </c>
      <c r="H49" s="43">
        <v>6071.1111111111113</v>
      </c>
      <c r="I49" s="21">
        <f t="shared" ref="I49:I54" si="11">(F49-H49)/H49</f>
        <v>-2.3517569546120141E-2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6035.1111111111113</v>
      </c>
      <c r="F50" s="47">
        <v>6024.2222222222226</v>
      </c>
      <c r="G50" s="21">
        <f t="shared" si="10"/>
        <v>-1.8042565726489096E-3</v>
      </c>
      <c r="H50" s="47">
        <v>6035.333333333333</v>
      </c>
      <c r="I50" s="21">
        <f t="shared" si="11"/>
        <v>-1.84101034647803E-3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18904.682222222222</v>
      </c>
      <c r="F51" s="47">
        <v>19252.767500000002</v>
      </c>
      <c r="G51" s="21">
        <f t="shared" si="10"/>
        <v>1.8412648976908485E-2</v>
      </c>
      <c r="H51" s="47">
        <v>19252.767500000002</v>
      </c>
      <c r="I51" s="21">
        <f t="shared" si="11"/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27101</v>
      </c>
      <c r="F52" s="47">
        <v>27836</v>
      </c>
      <c r="G52" s="21">
        <f t="shared" si="10"/>
        <v>2.712077045127486E-2</v>
      </c>
      <c r="H52" s="47">
        <v>27836</v>
      </c>
      <c r="I52" s="21">
        <f t="shared" si="11"/>
        <v>0</v>
      </c>
    </row>
    <row r="53" spans="1:9" ht="16.5" x14ac:dyDescent="0.3">
      <c r="A53" s="37"/>
      <c r="B53" s="34" t="s">
        <v>47</v>
      </c>
      <c r="C53" s="15" t="s">
        <v>113</v>
      </c>
      <c r="D53" s="13" t="s">
        <v>114</v>
      </c>
      <c r="E53" s="47">
        <v>19284.428571428572</v>
      </c>
      <c r="F53" s="47">
        <v>19047.5</v>
      </c>
      <c r="G53" s="21">
        <f t="shared" si="10"/>
        <v>-1.228600425213538E-2</v>
      </c>
      <c r="H53" s="47">
        <v>19040</v>
      </c>
      <c r="I53" s="21">
        <f t="shared" si="11"/>
        <v>3.9390756302521009E-4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2209.2857142857142</v>
      </c>
      <c r="F54" s="50">
        <v>2263</v>
      </c>
      <c r="G54" s="31">
        <f t="shared" si="10"/>
        <v>2.4312964759133558E-2</v>
      </c>
      <c r="H54" s="50">
        <v>2260.8333333333335</v>
      </c>
      <c r="I54" s="31">
        <f t="shared" si="11"/>
        <v>9.5834869148537334E-4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78960.729841269844</v>
      </c>
      <c r="F55" s="86">
        <f>SUM(F49:F54)</f>
        <v>80351.823055555549</v>
      </c>
      <c r="G55" s="110">
        <f t="shared" ref="G55" si="12">(F55-E55)/E55</f>
        <v>1.7617532374411167E-2</v>
      </c>
      <c r="H55" s="86">
        <f>SUM(H49:H54)</f>
        <v>80496.045277777783</v>
      </c>
      <c r="I55" s="111">
        <f t="shared" ref="I55" si="13">(F55-H55)/H55</f>
        <v>-1.7916684195422006E-3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39</v>
      </c>
      <c r="C57" s="19" t="s">
        <v>116</v>
      </c>
      <c r="D57" s="20" t="s">
        <v>114</v>
      </c>
      <c r="E57" s="43">
        <v>3730.4285714285716</v>
      </c>
      <c r="F57" s="66">
        <v>3419.75</v>
      </c>
      <c r="G57" s="22">
        <f t="shared" ref="G57:G65" si="14">(F57-E57)/E57</f>
        <v>-8.3282273197258103E-2</v>
      </c>
      <c r="H57" s="66">
        <v>3579.7142857142858</v>
      </c>
      <c r="I57" s="22">
        <f t="shared" ref="I57:I65" si="15">(F57-H57)/H57</f>
        <v>-4.4686327719690333E-2</v>
      </c>
    </row>
    <row r="58" spans="1:9" ht="16.5" x14ac:dyDescent="0.3">
      <c r="A58" s="118"/>
      <c r="B58" s="99" t="s">
        <v>55</v>
      </c>
      <c r="C58" s="15" t="s">
        <v>122</v>
      </c>
      <c r="D58" s="11" t="s">
        <v>120</v>
      </c>
      <c r="E58" s="47">
        <v>5011.5</v>
      </c>
      <c r="F58" s="70">
        <v>4812.5</v>
      </c>
      <c r="G58" s="21">
        <f t="shared" si="14"/>
        <v>-3.9708670058864609E-2</v>
      </c>
      <c r="H58" s="70">
        <v>4822.5</v>
      </c>
      <c r="I58" s="21">
        <f t="shared" si="15"/>
        <v>-2.0736132711249352E-3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3750</v>
      </c>
      <c r="F59" s="70">
        <v>3750</v>
      </c>
      <c r="G59" s="21">
        <f t="shared" si="14"/>
        <v>0</v>
      </c>
      <c r="H59" s="70">
        <v>3750</v>
      </c>
      <c r="I59" s="21">
        <f t="shared" si="15"/>
        <v>0</v>
      </c>
    </row>
    <row r="60" spans="1:9" ht="16.5" x14ac:dyDescent="0.3">
      <c r="A60" s="118"/>
      <c r="B60" s="99" t="s">
        <v>54</v>
      </c>
      <c r="C60" s="15" t="s">
        <v>121</v>
      </c>
      <c r="D60" s="11" t="s">
        <v>120</v>
      </c>
      <c r="E60" s="47">
        <v>5157.5</v>
      </c>
      <c r="F60" s="70">
        <v>4475.625</v>
      </c>
      <c r="G60" s="21">
        <f t="shared" si="14"/>
        <v>-0.1322103732428502</v>
      </c>
      <c r="H60" s="70">
        <v>4475.5</v>
      </c>
      <c r="I60" s="21">
        <f t="shared" si="15"/>
        <v>2.7929840241313819E-5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2155.8333333333335</v>
      </c>
      <c r="F61" s="105">
        <v>2031.6666666666667</v>
      </c>
      <c r="G61" s="21">
        <f t="shared" si="14"/>
        <v>-5.7595670660997328E-2</v>
      </c>
      <c r="H61" s="105">
        <v>2028</v>
      </c>
      <c r="I61" s="21">
        <f t="shared" si="15"/>
        <v>1.8080210387903068E-3</v>
      </c>
    </row>
    <row r="62" spans="1:9" ht="17.25" thickBot="1" x14ac:dyDescent="0.35">
      <c r="A62" s="118"/>
      <c r="B62" s="100" t="s">
        <v>41</v>
      </c>
      <c r="C62" s="16" t="s">
        <v>118</v>
      </c>
      <c r="D62" s="12" t="s">
        <v>114</v>
      </c>
      <c r="E62" s="50">
        <v>5500</v>
      </c>
      <c r="F62" s="73">
        <v>4750</v>
      </c>
      <c r="G62" s="29">
        <f t="shared" si="14"/>
        <v>-0.13636363636363635</v>
      </c>
      <c r="H62" s="73">
        <v>4700</v>
      </c>
      <c r="I62" s="29">
        <f t="shared" si="15"/>
        <v>1.0638297872340425E-2</v>
      </c>
    </row>
    <row r="63" spans="1:9" ht="16.5" x14ac:dyDescent="0.3">
      <c r="A63" s="118"/>
      <c r="B63" s="101" t="s">
        <v>56</v>
      </c>
      <c r="C63" s="14" t="s">
        <v>123</v>
      </c>
      <c r="D63" s="11" t="s">
        <v>120</v>
      </c>
      <c r="E63" s="43">
        <v>21353.75</v>
      </c>
      <c r="F63" s="68">
        <v>21658.75</v>
      </c>
      <c r="G63" s="21">
        <f t="shared" si="14"/>
        <v>1.4283205525961483E-2</v>
      </c>
      <c r="H63" s="68">
        <v>21352.5</v>
      </c>
      <c r="I63" s="21">
        <f t="shared" si="15"/>
        <v>1.434258283573352E-2</v>
      </c>
    </row>
    <row r="64" spans="1:9" ht="16.5" x14ac:dyDescent="0.3">
      <c r="A64" s="118"/>
      <c r="B64" s="99" t="s">
        <v>43</v>
      </c>
      <c r="C64" s="15" t="s">
        <v>119</v>
      </c>
      <c r="D64" s="13" t="s">
        <v>114</v>
      </c>
      <c r="E64" s="47">
        <v>4506.3111111111111</v>
      </c>
      <c r="F64" s="47">
        <v>4601.875</v>
      </c>
      <c r="G64" s="21">
        <f t="shared" si="14"/>
        <v>2.1206678041660088E-2</v>
      </c>
      <c r="H64" s="47">
        <v>4504</v>
      </c>
      <c r="I64" s="21">
        <f t="shared" si="15"/>
        <v>2.1730683836589697E-2</v>
      </c>
    </row>
    <row r="65" spans="1:9" ht="16.5" customHeight="1" thickBot="1" x14ac:dyDescent="0.35">
      <c r="A65" s="119"/>
      <c r="B65" s="100" t="s">
        <v>40</v>
      </c>
      <c r="C65" s="16" t="s">
        <v>117</v>
      </c>
      <c r="D65" s="12" t="s">
        <v>114</v>
      </c>
      <c r="E65" s="50">
        <v>2032</v>
      </c>
      <c r="F65" s="73">
        <v>2977</v>
      </c>
      <c r="G65" s="29">
        <f t="shared" si="14"/>
        <v>0.46505905511811024</v>
      </c>
      <c r="H65" s="73">
        <v>2883.75</v>
      </c>
      <c r="I65" s="29">
        <f t="shared" si="15"/>
        <v>3.2336367576939751E-2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53197.323015873022</v>
      </c>
      <c r="F66" s="106">
        <f>SUM(F57:F65)</f>
        <v>52477.166666666672</v>
      </c>
      <c r="G66" s="108">
        <f t="shared" ref="G66" si="16">(F66-E66)/E66</f>
        <v>-1.3537454675895445E-2</v>
      </c>
      <c r="H66" s="106">
        <f>SUM(H57:H65)</f>
        <v>52095.96428571429</v>
      </c>
      <c r="I66" s="111">
        <f t="shared" ref="I66" si="17">(F66-H66)/H66</f>
        <v>7.317311161795975E-3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7563.648888888888</v>
      </c>
      <c r="F68" s="54">
        <v>6877</v>
      </c>
      <c r="G68" s="21">
        <f t="shared" ref="G68:G73" si="18">(F68-E68)/E68</f>
        <v>-9.0782755648214364E-2</v>
      </c>
      <c r="H68" s="54">
        <v>7679</v>
      </c>
      <c r="I68" s="21">
        <f t="shared" ref="I68:I73" si="19">(F68-H68)/H68</f>
        <v>-0.10444068238051829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6496.1</v>
      </c>
      <c r="F69" s="46">
        <v>6377.5</v>
      </c>
      <c r="G69" s="21">
        <f t="shared" si="18"/>
        <v>-1.8257108111020513E-2</v>
      </c>
      <c r="H69" s="46">
        <v>6412.5</v>
      </c>
      <c r="I69" s="21">
        <f t="shared" si="19"/>
        <v>-5.4580896686159848E-3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12248.75</v>
      </c>
      <c r="F70" s="46">
        <v>10549.714285714286</v>
      </c>
      <c r="G70" s="21">
        <f t="shared" si="18"/>
        <v>-0.1387109471811992</v>
      </c>
      <c r="H70" s="46">
        <v>10574.75</v>
      </c>
      <c r="I70" s="21">
        <f t="shared" si="19"/>
        <v>-2.3674994005261369E-3</v>
      </c>
    </row>
    <row r="71" spans="1:9" ht="16.5" x14ac:dyDescent="0.3">
      <c r="A71" s="37"/>
      <c r="B71" s="34" t="s">
        <v>60</v>
      </c>
      <c r="C71" s="15" t="s">
        <v>129</v>
      </c>
      <c r="D71" s="13" t="s">
        <v>215</v>
      </c>
      <c r="E71" s="47">
        <v>47046.625</v>
      </c>
      <c r="F71" s="46">
        <v>46526.857142857145</v>
      </c>
      <c r="G71" s="21">
        <f t="shared" si="18"/>
        <v>-1.1047930795096462E-2</v>
      </c>
      <c r="H71" s="46">
        <v>46526.857142857145</v>
      </c>
      <c r="I71" s="21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3642.3809523809527</v>
      </c>
      <c r="F72" s="46">
        <v>2985</v>
      </c>
      <c r="G72" s="21">
        <f t="shared" si="18"/>
        <v>-0.18048110864165259</v>
      </c>
      <c r="H72" s="46">
        <v>2985</v>
      </c>
      <c r="I72" s="21">
        <f t="shared" si="19"/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3872.4444444444443</v>
      </c>
      <c r="F73" s="58">
        <v>3765</v>
      </c>
      <c r="G73" s="31">
        <f t="shared" si="18"/>
        <v>-2.7745896935613426E-2</v>
      </c>
      <c r="H73" s="58">
        <v>3733.5</v>
      </c>
      <c r="I73" s="31">
        <f t="shared" si="19"/>
        <v>8.4371233427079154E-3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80869.949285714276</v>
      </c>
      <c r="F74" s="86">
        <f>SUM(F68:F73)</f>
        <v>77081.071428571435</v>
      </c>
      <c r="G74" s="110">
        <f t="shared" ref="G74" si="20">(F74-E74)/E74</f>
        <v>-4.6851492929180664E-2</v>
      </c>
      <c r="H74" s="86">
        <f>SUM(H68:H73)</f>
        <v>77911.607142857145</v>
      </c>
      <c r="I74" s="111">
        <f t="shared" ref="I74" si="21">(F74-H74)/H74</f>
        <v>-1.0659974100686392E-2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3720.8177777777773</v>
      </c>
      <c r="F76" s="43">
        <v>3844.2222222222222</v>
      </c>
      <c r="G76" s="21">
        <f>(F76-E76)/E76</f>
        <v>3.3165946793058745E-2</v>
      </c>
      <c r="H76" s="43">
        <v>3868.5</v>
      </c>
      <c r="I76" s="21">
        <f>(F76-H76)/H76</f>
        <v>-6.2757600562951604E-3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2784.7777777777778</v>
      </c>
      <c r="F77" s="47">
        <v>2796.625</v>
      </c>
      <c r="G77" s="21">
        <f>(F77-E77)/E77</f>
        <v>4.2542792163747173E-3</v>
      </c>
      <c r="H77" s="47">
        <v>2796.625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1328.9694444444444</v>
      </c>
      <c r="F78" s="47">
        <v>1330</v>
      </c>
      <c r="G78" s="21">
        <f>(F78-E78)/E78</f>
        <v>7.7545466516453572E-4</v>
      </c>
      <c r="H78" s="47">
        <v>1330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2176.375</v>
      </c>
      <c r="F79" s="47">
        <v>2250.8333333333335</v>
      </c>
      <c r="G79" s="21">
        <f>(F79-E79)/E79</f>
        <v>3.4212088143510878E-2</v>
      </c>
      <c r="H79" s="47">
        <v>2250.8333333333335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1661.72</v>
      </c>
      <c r="F80" s="50">
        <v>1597.5</v>
      </c>
      <c r="G80" s="21">
        <f>(F80-E80)/E80</f>
        <v>-3.8646703415737928E-2</v>
      </c>
      <c r="H80" s="50">
        <v>1517.5</v>
      </c>
      <c r="I80" s="21">
        <f>(F80-H80)/H80</f>
        <v>5.2718286655683691E-2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11672.66</v>
      </c>
      <c r="F81" s="86">
        <f>SUM(F76:F80)</f>
        <v>11819.180555555557</v>
      </c>
      <c r="G81" s="110">
        <f t="shared" ref="G81" si="22">(F81-E81)/E81</f>
        <v>1.2552456385738701E-2</v>
      </c>
      <c r="H81" s="86">
        <f>SUM(H76:H80)</f>
        <v>11763.458333333334</v>
      </c>
      <c r="I81" s="111">
        <f t="shared" ref="I81" si="23">(F81-H81)/H81</f>
        <v>4.7368911967262421E-3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1351.1022222222223</v>
      </c>
      <c r="F83" s="136">
        <v>1181.1111111111111</v>
      </c>
      <c r="G83" s="22">
        <f t="shared" ref="G83:G89" si="24">(F83-E83)/E83</f>
        <v>-0.12581661721458701</v>
      </c>
      <c r="H83" s="136">
        <v>1182.2222222222222</v>
      </c>
      <c r="I83" s="22">
        <f t="shared" ref="I83:I89" si="25">(F83-H83)/H83</f>
        <v>-9.3984962406012907E-4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1458.3333333333333</v>
      </c>
      <c r="G84" s="21">
        <f t="shared" si="24"/>
        <v>-5.5203766845266945E-3</v>
      </c>
      <c r="H84" s="47">
        <v>1458.3333333333333</v>
      </c>
      <c r="I84" s="21">
        <f t="shared" si="25"/>
        <v>0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8619.3333333333339</v>
      </c>
      <c r="F85" s="47">
        <v>8899.3333333333339</v>
      </c>
      <c r="G85" s="21">
        <f t="shared" si="24"/>
        <v>3.248511099079588E-2</v>
      </c>
      <c r="H85" s="47">
        <v>8899.3333333333339</v>
      </c>
      <c r="I85" s="21">
        <f t="shared" si="25"/>
        <v>0</v>
      </c>
    </row>
    <row r="86" spans="1:11" ht="16.5" x14ac:dyDescent="0.3">
      <c r="A86" s="37"/>
      <c r="B86" s="34" t="s">
        <v>80</v>
      </c>
      <c r="C86" s="15" t="s">
        <v>151</v>
      </c>
      <c r="D86" s="13" t="s">
        <v>150</v>
      </c>
      <c r="E86" s="47">
        <v>3988.8</v>
      </c>
      <c r="F86" s="47">
        <v>3891.3</v>
      </c>
      <c r="G86" s="21">
        <f t="shared" si="24"/>
        <v>-2.4443441636582429E-2</v>
      </c>
      <c r="H86" s="47">
        <v>3886.3</v>
      </c>
      <c r="I86" s="21">
        <f t="shared" si="25"/>
        <v>1.2865707742582919E-3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1504.9</v>
      </c>
      <c r="F87" s="61">
        <v>1514.2222222222222</v>
      </c>
      <c r="G87" s="21">
        <f t="shared" si="24"/>
        <v>6.1945791894624756E-3</v>
      </c>
      <c r="H87" s="61">
        <v>1507.8</v>
      </c>
      <c r="I87" s="21">
        <f t="shared" si="25"/>
        <v>4.2593329501407467E-3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1933.8</v>
      </c>
      <c r="F88" s="61">
        <v>1928.3</v>
      </c>
      <c r="G88" s="21">
        <f t="shared" si="24"/>
        <v>-2.844141069397042E-3</v>
      </c>
      <c r="H88" s="61">
        <v>1919.3</v>
      </c>
      <c r="I88" s="21">
        <f t="shared" si="25"/>
        <v>4.6892096076694631E-3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809.40444444444438</v>
      </c>
      <c r="F89" s="50">
        <v>933.28571428571433</v>
      </c>
      <c r="G89" s="23">
        <f t="shared" si="24"/>
        <v>0.15305237164381902</v>
      </c>
      <c r="H89" s="50">
        <v>910.375</v>
      </c>
      <c r="I89" s="23">
        <f t="shared" si="25"/>
        <v>2.5166238402542177E-2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19673.768571428573</v>
      </c>
      <c r="F90" s="86">
        <f>SUM(F83:F89)</f>
        <v>19805.885714285712</v>
      </c>
      <c r="G90" s="120">
        <f t="shared" ref="G90:G91" si="26">(F90-E90)/E90</f>
        <v>6.7153958011383821E-3</v>
      </c>
      <c r="H90" s="86">
        <f>SUM(H83:H89)</f>
        <v>19763.663888888888</v>
      </c>
      <c r="I90" s="111">
        <f t="shared" ref="I90:I91" si="27">(F90-H90)/H90</f>
        <v>2.1363359362006279E-3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355383.88743174606</v>
      </c>
      <c r="F91" s="106">
        <f>SUM(F32,F39,F47,F55,F66,F74,F81,F90)</f>
        <v>348636.76353174605</v>
      </c>
      <c r="G91" s="108">
        <f t="shared" si="26"/>
        <v>-1.8985452460322468E-2</v>
      </c>
      <c r="H91" s="106">
        <f>SUM(H32,H39,H47,H55,H66,H74,H81,H90)</f>
        <v>346800.58464880951</v>
      </c>
      <c r="I91" s="121">
        <f t="shared" si="27"/>
        <v>5.2946245312589695E-3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A7" zoomScaleNormal="100" workbookViewId="0">
      <selection activeCell="E40" sqref="E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7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1250</v>
      </c>
      <c r="E16" s="135">
        <v>1250</v>
      </c>
      <c r="F16" s="135">
        <v>1375</v>
      </c>
      <c r="G16" s="135">
        <v>1500</v>
      </c>
      <c r="H16" s="136">
        <v>916</v>
      </c>
      <c r="I16" s="83">
        <f>AVERAGE(D16:H16)</f>
        <v>1258.2</v>
      </c>
    </row>
    <row r="17" spans="1:9" ht="16.5" x14ac:dyDescent="0.3">
      <c r="A17" s="92"/>
      <c r="B17" s="141" t="s">
        <v>5</v>
      </c>
      <c r="C17" s="15" t="s">
        <v>164</v>
      </c>
      <c r="D17" s="93">
        <v>1500</v>
      </c>
      <c r="E17" s="93">
        <v>1000</v>
      </c>
      <c r="F17" s="93">
        <v>1250</v>
      </c>
      <c r="G17" s="93">
        <v>1250</v>
      </c>
      <c r="H17" s="32">
        <v>1000</v>
      </c>
      <c r="I17" s="83">
        <f t="shared" ref="I17:I31" si="0">AVERAGE(D17:H17)</f>
        <v>1200</v>
      </c>
    </row>
    <row r="18" spans="1:9" ht="16.5" x14ac:dyDescent="0.3">
      <c r="A18" s="92"/>
      <c r="B18" s="141" t="s">
        <v>6</v>
      </c>
      <c r="C18" s="15" t="s">
        <v>165</v>
      </c>
      <c r="D18" s="93">
        <v>1250</v>
      </c>
      <c r="E18" s="93">
        <v>1250</v>
      </c>
      <c r="F18" s="93">
        <v>1500</v>
      </c>
      <c r="G18" s="93">
        <v>1000</v>
      </c>
      <c r="H18" s="32">
        <v>1166</v>
      </c>
      <c r="I18" s="83">
        <f t="shared" si="0"/>
        <v>1233.2</v>
      </c>
    </row>
    <row r="19" spans="1:9" ht="16.5" x14ac:dyDescent="0.3">
      <c r="A19" s="92"/>
      <c r="B19" s="141" t="s">
        <v>7</v>
      </c>
      <c r="C19" s="15" t="s">
        <v>166</v>
      </c>
      <c r="D19" s="93">
        <v>875</v>
      </c>
      <c r="E19" s="93">
        <v>500</v>
      </c>
      <c r="F19" s="93">
        <v>1000</v>
      </c>
      <c r="G19" s="93">
        <v>750</v>
      </c>
      <c r="H19" s="32">
        <v>750</v>
      </c>
      <c r="I19" s="83">
        <f t="shared" si="0"/>
        <v>775</v>
      </c>
    </row>
    <row r="20" spans="1:9" ht="16.5" x14ac:dyDescent="0.3">
      <c r="A20" s="92"/>
      <c r="B20" s="141" t="s">
        <v>8</v>
      </c>
      <c r="C20" s="15" t="s">
        <v>167</v>
      </c>
      <c r="D20" s="93">
        <v>2000</v>
      </c>
      <c r="E20" s="93">
        <v>2000</v>
      </c>
      <c r="F20" s="93">
        <v>2500</v>
      </c>
      <c r="G20" s="93">
        <v>2000</v>
      </c>
      <c r="H20" s="32">
        <v>1333</v>
      </c>
      <c r="I20" s="83">
        <f t="shared" si="0"/>
        <v>1966.6</v>
      </c>
    </row>
    <row r="21" spans="1:9" ht="16.5" x14ac:dyDescent="0.3">
      <c r="A21" s="92"/>
      <c r="B21" s="141" t="s">
        <v>9</v>
      </c>
      <c r="C21" s="15" t="s">
        <v>168</v>
      </c>
      <c r="D21" s="93">
        <v>1500</v>
      </c>
      <c r="E21" s="93">
        <v>1250</v>
      </c>
      <c r="F21" s="93">
        <v>1500</v>
      </c>
      <c r="G21" s="93">
        <v>1500</v>
      </c>
      <c r="H21" s="32">
        <v>1000</v>
      </c>
      <c r="I21" s="83">
        <f>AVERAGE(D21:H21)</f>
        <v>1350</v>
      </c>
    </row>
    <row r="22" spans="1:9" ht="16.5" x14ac:dyDescent="0.3">
      <c r="A22" s="92"/>
      <c r="B22" s="141" t="s">
        <v>10</v>
      </c>
      <c r="C22" s="15" t="s">
        <v>169</v>
      </c>
      <c r="D22" s="93">
        <v>1500</v>
      </c>
      <c r="E22" s="93">
        <v>1500</v>
      </c>
      <c r="F22" s="93">
        <v>1500</v>
      </c>
      <c r="G22" s="93">
        <v>1750</v>
      </c>
      <c r="H22" s="32">
        <v>1083</v>
      </c>
      <c r="I22" s="83">
        <f t="shared" si="0"/>
        <v>1466.6</v>
      </c>
    </row>
    <row r="23" spans="1:9" ht="16.5" x14ac:dyDescent="0.3">
      <c r="A23" s="92"/>
      <c r="B23" s="141" t="s">
        <v>11</v>
      </c>
      <c r="C23" s="15" t="s">
        <v>170</v>
      </c>
      <c r="D23" s="93">
        <v>400</v>
      </c>
      <c r="E23" s="93">
        <v>250</v>
      </c>
      <c r="F23" s="93">
        <v>500</v>
      </c>
      <c r="G23" s="93">
        <v>500</v>
      </c>
      <c r="H23" s="32">
        <v>316</v>
      </c>
      <c r="I23" s="83">
        <f t="shared" si="0"/>
        <v>393.2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250</v>
      </c>
      <c r="F24" s="93">
        <v>625</v>
      </c>
      <c r="G24" s="93">
        <v>500</v>
      </c>
      <c r="H24" s="32">
        <v>500</v>
      </c>
      <c r="I24" s="83">
        <f t="shared" si="0"/>
        <v>468.75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250</v>
      </c>
      <c r="F25" s="93">
        <v>625</v>
      </c>
      <c r="G25" s="93">
        <v>500</v>
      </c>
      <c r="H25" s="32">
        <v>500</v>
      </c>
      <c r="I25" s="83">
        <f t="shared" si="0"/>
        <v>475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500</v>
      </c>
      <c r="F26" s="93">
        <v>625</v>
      </c>
      <c r="G26" s="93">
        <v>500</v>
      </c>
      <c r="H26" s="32">
        <v>500</v>
      </c>
      <c r="I26" s="83">
        <f t="shared" si="0"/>
        <v>525</v>
      </c>
    </row>
    <row r="27" spans="1:9" ht="16.5" x14ac:dyDescent="0.3">
      <c r="A27" s="92"/>
      <c r="B27" s="141" t="s">
        <v>15</v>
      </c>
      <c r="C27" s="15" t="s">
        <v>174</v>
      </c>
      <c r="D27" s="93">
        <v>875</v>
      </c>
      <c r="E27" s="93">
        <v>1000</v>
      </c>
      <c r="F27" s="93">
        <v>1500</v>
      </c>
      <c r="G27" s="93">
        <v>1000</v>
      </c>
      <c r="H27" s="32">
        <v>1000</v>
      </c>
      <c r="I27" s="83">
        <f t="shared" si="0"/>
        <v>1075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500</v>
      </c>
      <c r="F28" s="93">
        <v>500</v>
      </c>
      <c r="G28" s="93">
        <v>500</v>
      </c>
      <c r="H28" s="32">
        <v>500</v>
      </c>
      <c r="I28" s="83">
        <f>AVERAGE(D28:H28)</f>
        <v>500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1000</v>
      </c>
      <c r="F29" s="93">
        <v>1000</v>
      </c>
      <c r="G29" s="93">
        <v>1000</v>
      </c>
      <c r="H29" s="32">
        <v>1000</v>
      </c>
      <c r="I29" s="83">
        <f t="shared" si="0"/>
        <v>1000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1250</v>
      </c>
      <c r="G30" s="93">
        <v>1000</v>
      </c>
      <c r="H30" s="32">
        <v>916</v>
      </c>
      <c r="I30" s="83">
        <f t="shared" si="0"/>
        <v>1166.5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1125</v>
      </c>
      <c r="E31" s="49">
        <v>1250</v>
      </c>
      <c r="F31" s="49">
        <v>1250</v>
      </c>
      <c r="G31" s="49">
        <v>1125</v>
      </c>
      <c r="H31" s="134">
        <v>1083</v>
      </c>
      <c r="I31" s="85">
        <f t="shared" si="0"/>
        <v>1166.5999999999999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1500</v>
      </c>
      <c r="E33" s="135">
        <v>1750</v>
      </c>
      <c r="F33" s="135">
        <v>2500</v>
      </c>
      <c r="G33" s="135">
        <v>3000</v>
      </c>
      <c r="H33" s="136">
        <v>1500</v>
      </c>
      <c r="I33" s="83">
        <f>AVERAGE(D33:H33)</f>
        <v>2050</v>
      </c>
    </row>
    <row r="34" spans="1:9" ht="16.5" x14ac:dyDescent="0.3">
      <c r="A34" s="92"/>
      <c r="B34" s="141" t="s">
        <v>27</v>
      </c>
      <c r="C34" s="15" t="s">
        <v>180</v>
      </c>
      <c r="D34" s="93">
        <v>1750</v>
      </c>
      <c r="E34" s="93">
        <v>1750</v>
      </c>
      <c r="F34" s="93">
        <v>1500</v>
      </c>
      <c r="G34" s="93">
        <v>3000</v>
      </c>
      <c r="H34" s="32">
        <v>1333</v>
      </c>
      <c r="I34" s="83">
        <f>AVERAGE(D34:H34)</f>
        <v>1866.6</v>
      </c>
    </row>
    <row r="35" spans="1:9" ht="16.5" x14ac:dyDescent="0.3">
      <c r="A35" s="92"/>
      <c r="B35" s="140" t="s">
        <v>28</v>
      </c>
      <c r="C35" s="15" t="s">
        <v>181</v>
      </c>
      <c r="D35" s="93">
        <v>1750</v>
      </c>
      <c r="E35" s="93">
        <v>1250</v>
      </c>
      <c r="F35" s="93">
        <v>1750</v>
      </c>
      <c r="G35" s="93">
        <v>2000</v>
      </c>
      <c r="H35" s="32">
        <v>2166</v>
      </c>
      <c r="I35" s="83">
        <f>AVERAGE(D35:H35)</f>
        <v>1783.2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1000</v>
      </c>
      <c r="F36" s="93">
        <v>1750</v>
      </c>
      <c r="G36" s="93"/>
      <c r="H36" s="32">
        <v>1000</v>
      </c>
      <c r="I36" s="83">
        <f>AVERAGE(D36:H36)</f>
        <v>1250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1500</v>
      </c>
      <c r="E37" s="137">
        <v>1000</v>
      </c>
      <c r="F37" s="137">
        <v>1250</v>
      </c>
      <c r="G37" s="137">
        <v>2000</v>
      </c>
      <c r="H37" s="138">
        <v>917</v>
      </c>
      <c r="I37" s="83">
        <f>AVERAGE(D37:H37)</f>
        <v>1333.4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28000</v>
      </c>
      <c r="F39" s="42">
        <v>30000</v>
      </c>
      <c r="G39" s="42">
        <v>20000</v>
      </c>
      <c r="H39" s="136">
        <v>24777</v>
      </c>
      <c r="I39" s="84">
        <f>AVERAGE(D39:H39)</f>
        <v>25555.4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17000</v>
      </c>
      <c r="E40" s="49">
        <v>18000</v>
      </c>
      <c r="F40" s="49">
        <v>16000</v>
      </c>
      <c r="G40" s="49">
        <v>15000</v>
      </c>
      <c r="H40" s="134">
        <v>16666</v>
      </c>
      <c r="I40" s="85">
        <f>AVERAGE(D40:H40)</f>
        <v>16533.2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29-07-2019</vt:lpstr>
      <vt:lpstr>By Order</vt:lpstr>
      <vt:lpstr>All Stores</vt:lpstr>
      <vt:lpstr>'29-07-2019'!Print_Titles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2019-08-05T07:39:56Z</cp:lastPrinted>
  <dcterms:created xsi:type="dcterms:W3CDTF">2010-10-20T06:23:14Z</dcterms:created>
  <dcterms:modified xsi:type="dcterms:W3CDTF">2019-08-05T07:40:59Z</dcterms:modified>
</cp:coreProperties>
</file>