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5-08-2019" sheetId="9" r:id="rId4"/>
    <sheet name="By Order" sheetId="11" r:id="rId5"/>
    <sheet name="All Stores" sheetId="12" r:id="rId6"/>
  </sheets>
  <definedNames>
    <definedName name="_xlnm.Print_Titles" localSheetId="3">'05-08-2019'!$12:$14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3" i="11"/>
  <c r="G83" i="11"/>
  <c r="I86" i="11"/>
  <c r="G86" i="11"/>
  <c r="I85" i="11"/>
  <c r="G85" i="11"/>
  <c r="I89" i="11"/>
  <c r="G89" i="11"/>
  <c r="I84" i="11"/>
  <c r="G84" i="11"/>
  <c r="I76" i="11"/>
  <c r="G76" i="11"/>
  <c r="I80" i="11"/>
  <c r="G80" i="11"/>
  <c r="I78" i="11"/>
  <c r="G78" i="11"/>
  <c r="I77" i="11"/>
  <c r="G77" i="11"/>
  <c r="I79" i="11"/>
  <c r="G79" i="11"/>
  <c r="I73" i="11"/>
  <c r="G73" i="11"/>
  <c r="I71" i="11"/>
  <c r="G71" i="11"/>
  <c r="I72" i="11"/>
  <c r="G72" i="11"/>
  <c r="I70" i="11"/>
  <c r="G70" i="11"/>
  <c r="I69" i="11"/>
  <c r="G69" i="11"/>
  <c r="I68" i="11"/>
  <c r="G68" i="11"/>
  <c r="I63" i="11"/>
  <c r="G63" i="11"/>
  <c r="I62" i="11"/>
  <c r="G62" i="11"/>
  <c r="I65" i="11"/>
  <c r="G65" i="11"/>
  <c r="I64" i="11"/>
  <c r="G64" i="11"/>
  <c r="I57" i="11"/>
  <c r="G57" i="11"/>
  <c r="I61" i="11"/>
  <c r="G61" i="11"/>
  <c r="I60" i="11"/>
  <c r="G60" i="11"/>
  <c r="I59" i="11"/>
  <c r="G59" i="11"/>
  <c r="I58" i="11"/>
  <c r="G58" i="11"/>
  <c r="I53" i="11"/>
  <c r="G53" i="11"/>
  <c r="I52" i="11"/>
  <c r="G52" i="11"/>
  <c r="I49" i="11"/>
  <c r="G49" i="11"/>
  <c r="I51" i="11"/>
  <c r="G51" i="11"/>
  <c r="I54" i="11"/>
  <c r="G54" i="11"/>
  <c r="I50" i="11"/>
  <c r="G50" i="11"/>
  <c r="I45" i="11"/>
  <c r="G45" i="11"/>
  <c r="I44" i="11"/>
  <c r="G44" i="11"/>
  <c r="I46" i="11"/>
  <c r="G46" i="11"/>
  <c r="I41" i="11"/>
  <c r="G41" i="11"/>
  <c r="I42" i="11"/>
  <c r="G42" i="11"/>
  <c r="I43" i="11"/>
  <c r="G43" i="11"/>
  <c r="I38" i="11"/>
  <c r="G38" i="11"/>
  <c r="I37" i="11"/>
  <c r="G37" i="11"/>
  <c r="I34" i="11"/>
  <c r="G34" i="11"/>
  <c r="I36" i="11"/>
  <c r="G36" i="11"/>
  <c r="I35" i="11"/>
  <c r="G35" i="11"/>
  <c r="I30" i="11"/>
  <c r="G30" i="11"/>
  <c r="I21" i="11"/>
  <c r="G21" i="11"/>
  <c r="I31" i="11"/>
  <c r="G31" i="11"/>
  <c r="I19" i="11"/>
  <c r="G19" i="11"/>
  <c r="I16" i="11"/>
  <c r="G16" i="11"/>
  <c r="I22" i="11"/>
  <c r="G22" i="11"/>
  <c r="I26" i="11"/>
  <c r="G26" i="11"/>
  <c r="I27" i="11"/>
  <c r="G27" i="11"/>
  <c r="I20" i="11"/>
  <c r="G20" i="11"/>
  <c r="I17" i="11"/>
  <c r="G17" i="11"/>
  <c r="I28" i="11"/>
  <c r="G28" i="11"/>
  <c r="I25" i="11"/>
  <c r="G25" i="11"/>
  <c r="I29" i="11"/>
  <c r="G29" i="11"/>
  <c r="I18" i="11"/>
  <c r="G18" i="11"/>
  <c r="I23" i="11"/>
  <c r="G23" i="11"/>
  <c r="I24" i="11"/>
  <c r="G24" i="11"/>
  <c r="D40" i="8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<sst xmlns="http://schemas.openxmlformats.org/spreadsheetml/2006/main" count="848" uniqueCount="225">
  <si>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</si>
  <si>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</si>
  <si>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</si>
  <si>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</si>
  <si>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</si>
  <si>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</si>
  <si>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</si>
  <si>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</si>
  <si>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</si>
  <si>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</si>
  <si>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</si>
  <si>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</si>
  <si>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</si>
  <si>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</si>
  <si>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</si>
  <si>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</si>
  <si>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</si>
  <si>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</si>
  <si>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</si>
  <si>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</si>
  <si>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</si>
  <si>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</si>
  <si>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</si>
  <si>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</si>
  <si>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</si>
  <si>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</si>
  <si>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</si>
  <si>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</si>
  <si>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</si>
  <si>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</si>
  <si>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</si>
  <si>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</si>
  <si>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</si>
  <si>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</si>
  <si>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</si>
  <si>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</si>
  <si>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</si>
  <si>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</si>
  <si>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</si>
  <si>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</si>
  <si>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</si>
  <si>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</si>
  <si>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</si>
  <si>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</si>
  <si>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</si>
  <si>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</si>
  <si>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</si>
  <si>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</si>
  <si>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</si>
  <si>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</si>
  <si>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</si>
  <si>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</si>
  <si>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</si>
  <si>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</si>
  <si>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</si>
  <si>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</si>
  <si>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</si>
  <si>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</si>
  <si>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</si>
  <si>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</si>
  <si>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</si>
  <si>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</si>
  <si>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</si>
  <si>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</si>
  <si>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</si>
  <si>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</si>
  <si>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</si>
  <si>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</si>
  <si>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</si>
  <si>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</si>
  <si>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</si>
  <si>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</si>
  <si>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</si>
  <si>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</si>
  <si>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</si>
  <si>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</si>
  <si>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</si>
  <si>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</si>
  <si>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</si>
  <si>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</si>
  <si>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</si>
  <si>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</si>
  <si>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</si>
  <si>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</si>
  <si>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</si>
  <si>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</si>
  <si>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</si>
  <si>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</si>
  <si>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</si>
  <si>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</si>
  <si>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</si>
  <si>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</si>
  <si>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</si>
  <si>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</si>
  <si>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</si>
  <si>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</si>
  <si>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</si>
  <si>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</si>
  <si>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</si>
  <si>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</si>
  <si>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</si>
  <si>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</si>
  <si>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</si>
  <si>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</si>
  <si>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</si>
  <si>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</si>
  <si>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</si>
  <si>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</si>
  <si>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</si>
  <si>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</si>
  <si>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</si>
  <si>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</si>
  <si>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</si>
  <si>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</si>
  <si>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</si>
  <si>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</si>
  <si>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</si>
  <si>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</si>
  <si>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</si>
  <si>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</si>
  <si>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</si>
  <si>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</si>
  <si>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</si>
  <si>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</si>
  <si>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</si>
  <si>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</si>
  <si>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</si>
  <si>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</si>
  <si>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</si>
  <si>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</si>
  <si>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</si>
  <si>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</si>
  <si>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</si>
  <si>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</si>
  <si>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</si>
  <si>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</si>
  <si>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</si>
  <si>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</si>
  <si>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</si>
  <si>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</si>
  <si>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</si>
  <si>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</si>
  <si>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</si>
  <si>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</si>
  <si>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</si>
  <si>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</si>
  <si>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</si>
  <si>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</si>
  <si>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</si>
  <si>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</si>
  <si>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</si>
  <si>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</si>
  <si>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</si>
  <si>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</si>
  <si>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</si>
  <si>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</si>
  <si>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</si>
  <si>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</si>
  <si>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</si>
  <si>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</si>
  <si>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</si>
  <si>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</si>
  <si>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</si>
  <si>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</si>
  <si>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</si>
  <si>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</si>
  <si>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</si>
  <si>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</si>
  <si>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</si>
  <si>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</si>
  <si>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</si>
  <si>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</si>
  <si>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</si>
  <si>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</si>
  <si>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</si>
  <si>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</si>
  <si>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</si>
  <si>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</si>
  <si>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</si>
  <si>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</si>
  <si>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</si>
  <si>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</si>
  <si>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</si>
  <si>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</si>
  <si>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</si>
  <si>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</si>
  <si>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</si>
  <si>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</si>
  <si>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</si>
  <si>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</si>
  <si>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</si>
  <si>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</si>
  <si>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</si>
  <si>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</si>
  <si>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</si>
  <si>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</si>
  <si>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</si>
  <si>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</si>
  <si>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</si>
  <si>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</si>
  <si>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</si>
  <si>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</si>
  <si>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</si>
  <si>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</si>
  <si>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</si>
  <si>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</si>
  <si>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</si>
  <si>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</si>
  <si>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</si>
  <si>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</si>
  <si>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</si>
  <si>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</si>
  <si>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</si>
  <si>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</si>
  <si>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</si>
  <si>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</si>
  <si>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</si>
  <si>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29-07-2019 (ل.ل.)</t>
  </si>
  <si>
    <t>معدل أسعار المحلات والملاحم في 29-07-2019 (ل.ل.)</t>
  </si>
  <si>
    <t>المعدل العام للأسعار في 29-07-2019  (ل.ل.)</t>
  </si>
  <si>
    <t xml:space="preserve"> التاريخ 5 آب 2019</t>
  </si>
  <si>
    <t>معدل أسعار  السوبرماركات في 05-08-2019 (ل.ل.)</t>
  </si>
  <si>
    <t>معدل الأسعار في آب 2018 (ل.ل.)</t>
  </si>
  <si>
    <t>معدل أسعار المحلات والملاحم في 05-08-2019 (ل.ل.)</t>
  </si>
  <si>
    <t>المعدل العام للأسعار في 05-08-2019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</si>
</sst>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222</v>
      </c>
      <c r="F12" s="149" t="s">
        <v>221</v>
      </c>
      <c r="G12" s="149" t="s">
        <v>197</v>
      </c>
      <c r="H12" s="149" t="s">
        <v>217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1785.56925</v>
      </c>
      <c r="F15" s="43">
        <v>1098.7</v>
      </c>
      <c r="G15" s="45">
        <f t="shared" ref="G15:G30" si="0">(F15-E15)/E15</f>
        <v>-0.38467802354907266</v>
      </c>
      <c r="H15" s="43">
        <v>1073.8</v>
      </c>
      <c r="I15" s="45">
        <f>(F15-H15)/H15</f>
        <v>2.31886757310487E-2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1543</v>
      </c>
      <c r="F16" s="47">
        <v>1154.1111111111111</v>
      </c>
      <c r="G16" s="48">
        <f t="shared" si="0"/>
        <v>-0.25203427666162598</v>
      </c>
      <c r="H16" s="47">
        <v>1060.8888888888889</v>
      </c>
      <c r="I16" s="44">
        <f t="shared" ref="I16:I30" si="1">(F16-H16)/H16</f>
        <v>8.7871805613741041E-2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1359.1157499999999</v>
      </c>
      <c r="F17" s="47">
        <v>1157.3</v>
      </c>
      <c r="G17" s="48">
        <f t="shared" si="0"/>
        <v>-0.148490479931529</v>
      </c>
      <c r="H17" s="47">
        <v>1111.3</v>
      </c>
      <c r="I17" s="44">
        <f>(F17-H17)/H17</f>
        <v>4.1392963196256641E-2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1003.9875</v>
      </c>
      <c r="F18" s="47">
        <v>607.79999999999995</v>
      </c>
      <c r="G18" s="48">
        <f t="shared" si="0"/>
        <v>-0.39461397676763904</v>
      </c>
      <c r="H18" s="47">
        <v>607.79999999999995</v>
      </c>
      <c r="I18" s="44">
        <f t="shared" si="1"/>
        <v>0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2581.2792500000005</v>
      </c>
      <c r="F19" s="47">
        <v>2184.8000000000002</v>
      </c>
      <c r="G19" s="48">
        <f>(F19-E19)/E19</f>
        <v>-0.15359796891405694</v>
      </c>
      <c r="H19" s="47">
        <v>2084.8000000000002</v>
      </c>
      <c r="I19" s="44">
        <f>(F19-H19)/H19</f>
        <v>4.7966231772831922E-2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1583.0867499999999</v>
      </c>
      <c r="F20" s="47">
        <v>1214.8</v>
      </c>
      <c r="G20" s="48">
        <f t="shared" si="0"/>
        <v>-0.23263838826267733</v>
      </c>
      <c r="H20" s="47">
        <v>1139.8</v>
      </c>
      <c r="I20" s="44">
        <f t="shared" si="1"/>
        <v>6.5801017722407443E-2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1285.73675</v>
      </c>
      <c r="F21" s="47">
        <v>1369.8</v>
      </c>
      <c r="G21" s="48">
        <f t="shared" si="0"/>
        <v>6.538138541968247E-2</v>
      </c>
      <c r="H21" s="47">
        <v>1284.7</v>
      </c>
      <c r="I21" s="44">
        <f t="shared" si="1"/>
        <v>6.6241145792792014E-2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438.16849999999999</v>
      </c>
      <c r="F22" s="47">
        <v>394.8</v>
      </c>
      <c r="G22" s="48">
        <f t="shared" si="0"/>
        <v>-9.897676350536376E-2</v>
      </c>
      <c r="H22" s="47">
        <v>390</v>
      </c>
      <c r="I22" s="44">
        <f t="shared" si="1"/>
        <v>1.2307692307692337E-2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557.24374999999998</v>
      </c>
      <c r="F23" s="47">
        <v>549.70000000000005</v>
      </c>
      <c r="G23" s="48">
        <f t="shared" si="0"/>
        <v>-1.3537612579773092E-2</v>
      </c>
      <c r="H23" s="47">
        <v>544</v>
      </c>
      <c r="I23" s="44">
        <f t="shared" si="1"/>
        <v>1.0477941176470672E-2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566.15</v>
      </c>
      <c r="F24" s="47">
        <v>514.79999999999995</v>
      </c>
      <c r="G24" s="48">
        <f t="shared" si="0"/>
        <v>-9.0700344431687757E-2</v>
      </c>
      <c r="H24" s="47">
        <v>535</v>
      </c>
      <c r="I24" s="44">
        <f t="shared" si="1"/>
        <v>-3.7757009345794477E-2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562.71249999999998</v>
      </c>
      <c r="F25" s="47">
        <v>531.29999999999995</v>
      </c>
      <c r="G25" s="48">
        <f t="shared" si="0"/>
        <v>-5.5823355621209811E-2</v>
      </c>
      <c r="H25" s="47">
        <v>526.29999999999995</v>
      </c>
      <c r="I25" s="44">
        <f t="shared" si="1"/>
        <v>9.5002850085502567E-3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1264.7292499999999</v>
      </c>
      <c r="F26" s="47">
        <v>1040</v>
      </c>
      <c r="G26" s="48">
        <f t="shared" si="0"/>
        <v>-0.17768961222332755</v>
      </c>
      <c r="H26" s="47">
        <v>1274.8</v>
      </c>
      <c r="I26" s="44">
        <f t="shared" si="1"/>
        <v>-0.18418575462817693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554.58749999999998</v>
      </c>
      <c r="F27" s="47">
        <v>517.29999999999995</v>
      </c>
      <c r="G27" s="48">
        <f t="shared" si="0"/>
        <v>-6.7234656388757447E-2</v>
      </c>
      <c r="H27" s="47">
        <v>517.5</v>
      </c>
      <c r="I27" s="44">
        <f t="shared" si="1"/>
        <v>-3.8647342995177869E-4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1002.2375</v>
      </c>
      <c r="F28" s="47">
        <v>898.8</v>
      </c>
      <c r="G28" s="48">
        <f t="shared" si="0"/>
        <v>-0.10320657528779356</v>
      </c>
      <c r="H28" s="47">
        <v>811.3</v>
      </c>
      <c r="I28" s="44">
        <f t="shared" si="1"/>
        <v>0.10785159620362382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1377.8084166666667</v>
      </c>
      <c r="F29" s="47">
        <v>1585.5</v>
      </c>
      <c r="G29" s="48">
        <f t="shared" si="0"/>
        <v>0.15074053897551426</v>
      </c>
      <c r="H29" s="47">
        <v>1708.8888888888889</v>
      </c>
      <c r="I29" s="44">
        <f t="shared" si="1"/>
        <v>-7.2204161248374532E-2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1126.5774999999999</v>
      </c>
      <c r="F30" s="50">
        <v>1104.7</v>
      </c>
      <c r="G30" s="51">
        <f t="shared" si="0"/>
        <v>-1.9419436301541464E-2</v>
      </c>
      <c r="H30" s="50">
        <v>1022.8</v>
      </c>
      <c r="I30" s="56">
        <f t="shared" si="1"/>
        <v>8.0074305827141271E-2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2348.6712499999999</v>
      </c>
      <c r="F32" s="43">
        <v>2083.3333333333335</v>
      </c>
      <c r="G32" s="45">
        <f>(F32-E32)/E32</f>
        <v>-0.11297362994785516</v>
      </c>
      <c r="H32" s="43">
        <v>2350</v>
      </c>
      <c r="I32" s="44">
        <f>(F32-H32)/H32</f>
        <v>-0.11347517730496448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2189.9317499999997</v>
      </c>
      <c r="F33" s="47">
        <v>1859.7777777777778</v>
      </c>
      <c r="G33" s="48">
        <f>(F33-E33)/E33</f>
        <v>-0.15075993679813171</v>
      </c>
      <c r="H33" s="47">
        <v>1915.3333333333333</v>
      </c>
      <c r="I33" s="44">
        <f>(F33-H33)/H33</f>
        <v>-2.9005685114282333E-2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1993.7137499999999</v>
      </c>
      <c r="F34" s="47">
        <v>2023.3333333333333</v>
      </c>
      <c r="G34" s="48">
        <f>(F34-E34)/E34</f>
        <v>1.4856487463826423E-2</v>
      </c>
      <c r="H34" s="47">
        <v>2023.3333333333333</v>
      </c>
      <c r="I34" s="44">
        <f>(F34-H34)/H34</f>
        <v>0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1614.5822916666666</v>
      </c>
      <c r="F35" s="47">
        <v>1875</v>
      </c>
      <c r="G35" s="48">
        <f>(F35-E35)/E35</f>
        <v>0.16129107180069152</v>
      </c>
      <c r="H35" s="47">
        <v>1875</v>
      </c>
      <c r="I35" s="44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2425.0407500000001</v>
      </c>
      <c r="F36" s="50">
        <v>1808.8</v>
      </c>
      <c r="G36" s="51">
        <f>(F36-E36)/E36</f>
        <v>-0.25411562671678822</v>
      </c>
      <c r="H36" s="50">
        <v>1544.7</v>
      </c>
      <c r="I36" s="56">
        <f>(F36-H36)/H36</f>
        <v>0.1709717097170971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27139.982499999998</v>
      </c>
      <c r="F38" s="43">
        <v>28023.333333333332</v>
      </c>
      <c r="G38" s="45">
        <f t="shared" ref="G38:G43" si="2">(F38-E38)/E38</f>
        <v>3.2547951470983223E-2</v>
      </c>
      <c r="H38" s="43">
        <v>27746.666666666668</v>
      </c>
      <c r="I38" s="44">
        <f t="shared" ref="I38:I43" si="3">(F38-H38)/H38</f>
        <v>9.9711677078326844E-3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15120.157500000001</v>
      </c>
      <c r="F39" s="57">
        <v>15853.111111111111</v>
      </c>
      <c r="G39" s="48">
        <f t="shared" si="2"/>
        <v>4.8475262979972934E-2</v>
      </c>
      <c r="H39" s="57">
        <v>15519.777777777777</v>
      </c>
      <c r="I39" s="44">
        <f>(F39-H39)/H39</f>
        <v>2.1477970761322511E-2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10907.875</v>
      </c>
      <c r="F40" s="57">
        <v>11016</v>
      </c>
      <c r="G40" s="48">
        <f t="shared" si="2"/>
        <v>9.9125631711034466E-3</v>
      </c>
      <c r="H40" s="57">
        <v>11453.5</v>
      </c>
      <c r="I40" s="44">
        <f t="shared" si="3"/>
        <v>-3.819793076352207E-2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5929.9000000000005</v>
      </c>
      <c r="F41" s="47">
        <v>5505.5</v>
      </c>
      <c r="G41" s="48">
        <f t="shared" si="2"/>
        <v>-7.1569503701580217E-2</v>
      </c>
      <c r="H41" s="47">
        <v>5472.166666666667</v>
      </c>
      <c r="I41" s="44">
        <f t="shared" si="3"/>
        <v>6.0914324003288819E-3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9976</v>
      </c>
      <c r="G42" s="48">
        <f t="shared" si="2"/>
        <v>7.4519919747770909E-4</v>
      </c>
      <c r="H42" s="47">
        <v>9976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12750</v>
      </c>
      <c r="F43" s="50">
        <v>12670</v>
      </c>
      <c r="G43" s="51">
        <f t="shared" si="2"/>
        <v>-6.2745098039215684E-3</v>
      </c>
      <c r="H43" s="50">
        <v>12670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6277.7777777777783</v>
      </c>
      <c r="F45" s="43">
        <v>5917.2222222222226</v>
      </c>
      <c r="G45" s="45">
        <f t="shared" ref="G45:G50" si="4">(F45-E45)/E45</f>
        <v>-5.7433628318584083E-2</v>
      </c>
      <c r="H45" s="43">
        <v>5928.333333333333</v>
      </c>
      <c r="I45" s="44">
        <f t="shared" ref="I45:I50" si="5">(F45-H45)/H45</f>
        <v>-1.8742385905724606E-3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6034.4444444444443</v>
      </c>
      <c r="F46" s="47">
        <v>6079.7777777777774</v>
      </c>
      <c r="G46" s="48">
        <f t="shared" si="4"/>
        <v>7.5124286503405868E-3</v>
      </c>
      <c r="H46" s="47">
        <v>6024.2222222222226</v>
      </c>
      <c r="I46" s="87">
        <f t="shared" si="5"/>
        <v>9.222029584270772E-3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19047.5</v>
      </c>
      <c r="G47" s="48">
        <f t="shared" si="4"/>
        <v>-1.1738763862766717E-2</v>
      </c>
      <c r="H47" s="47">
        <v>19047.5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18885.098944444446</v>
      </c>
      <c r="F48" s="47">
        <v>18752.767500000002</v>
      </c>
      <c r="G48" s="48">
        <f t="shared" si="4"/>
        <v>-7.0071883040556098E-3</v>
      </c>
      <c r="H48" s="47">
        <v>19252.767500000002</v>
      </c>
      <c r="I48" s="87">
        <f t="shared" si="5"/>
        <v>-2.59702923229089E-2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2191.875</v>
      </c>
      <c r="F49" s="47">
        <v>2263</v>
      </c>
      <c r="G49" s="48">
        <f t="shared" si="4"/>
        <v>3.2449386940404903E-2</v>
      </c>
      <c r="H49" s="47">
        <v>2263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27092.694444444445</v>
      </c>
      <c r="F50" s="50">
        <v>27836</v>
      </c>
      <c r="G50" s="56">
        <f t="shared" si="4"/>
        <v>2.743564532054046E-2</v>
      </c>
      <c r="H50" s="50">
        <v>27836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3764.1785714285716</v>
      </c>
      <c r="F53" s="70">
        <v>3419.75</v>
      </c>
      <c r="G53" s="48">
        <f t="shared" si="6"/>
        <v>-9.1501655644847607E-2</v>
      </c>
      <c r="H53" s="70">
        <v>3419.75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2031.6666666666667</v>
      </c>
      <c r="F54" s="70">
        <v>2977</v>
      </c>
      <c r="G54" s="48">
        <f t="shared" si="6"/>
        <v>0.46529942575881866</v>
      </c>
      <c r="H54" s="70">
        <v>2977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4750</v>
      </c>
      <c r="G55" s="48">
        <f t="shared" si="6"/>
        <v>-0.13636363636363635</v>
      </c>
      <c r="H55" s="70">
        <v>4750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2155.8333333333335</v>
      </c>
      <c r="F56" s="105">
        <v>2028</v>
      </c>
      <c r="G56" s="55">
        <f t="shared" si="6"/>
        <v>-5.929648241206037E-2</v>
      </c>
      <c r="H56" s="105">
        <v>2031.6666666666667</v>
      </c>
      <c r="I56" s="88">
        <f t="shared" si="7"/>
        <v>-1.8047579983593482E-3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4765.9583333333339</v>
      </c>
      <c r="F57" s="50">
        <v>4621.1111111111113</v>
      </c>
      <c r="G57" s="51">
        <f t="shared" si="6"/>
        <v>-3.039204543798766E-2</v>
      </c>
      <c r="H57" s="50">
        <v>4601.875</v>
      </c>
      <c r="I57" s="126">
        <f t="shared" si="7"/>
        <v>4.1800594564414097E-3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5120</v>
      </c>
      <c r="F58" s="68">
        <v>4563.125</v>
      </c>
      <c r="G58" s="44">
        <f t="shared" si="6"/>
        <v>-0.1087646484375</v>
      </c>
      <c r="H58" s="68">
        <v>4475.625</v>
      </c>
      <c r="I58" s="44">
        <f t="shared" si="7"/>
        <v>1.9550342130987292E-2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5039.5</v>
      </c>
      <c r="F59" s="70">
        <v>4812.5</v>
      </c>
      <c r="G59" s="48">
        <f t="shared" si="6"/>
        <v>-4.504415120547673E-2</v>
      </c>
      <c r="H59" s="70">
        <v>4812.5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21548.75</v>
      </c>
      <c r="F60" s="73">
        <v>21658.75</v>
      </c>
      <c r="G60" s="51">
        <f t="shared" si="6"/>
        <v>5.1047044492139914E-3</v>
      </c>
      <c r="H60" s="73">
        <v>21658.75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6478.75</v>
      </c>
      <c r="F62" s="54">
        <v>6377.5</v>
      </c>
      <c r="G62" s="45">
        <f t="shared" ref="G62:G67" si="8">(F62-E62)/E62</f>
        <v>-1.56280146633224E-2</v>
      </c>
      <c r="H62" s="54">
        <v>6377.5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46526.857142857145</v>
      </c>
      <c r="G63" s="48">
        <f t="shared" si="8"/>
        <v>-1.1047930795096462E-2</v>
      </c>
      <c r="H63" s="46">
        <v>46526.857142857145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11498.75</v>
      </c>
      <c r="F64" s="46">
        <v>10549.714285714286</v>
      </c>
      <c r="G64" s="48">
        <f t="shared" si="8"/>
        <v>-8.253381578743027E-2</v>
      </c>
      <c r="H64" s="46">
        <v>10549.714285714286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7613.45</v>
      </c>
      <c r="F65" s="46">
        <v>6936</v>
      </c>
      <c r="G65" s="48">
        <f t="shared" si="8"/>
        <v>-8.8980685497376338E-2</v>
      </c>
      <c r="H65" s="46">
        <v>6877</v>
      </c>
      <c r="I65" s="87">
        <f t="shared" si="9"/>
        <v>8.5793223789443068E-3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3869.1666666666665</v>
      </c>
      <c r="F66" s="46">
        <v>3765</v>
      </c>
      <c r="G66" s="48">
        <f t="shared" si="8"/>
        <v>-2.6922248546198541E-2</v>
      </c>
      <c r="H66" s="46">
        <v>3765</v>
      </c>
      <c r="I66" s="87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3642.1428571428573</v>
      </c>
      <c r="F67" s="58">
        <v>3185</v>
      </c>
      <c r="G67" s="51">
        <f t="shared" si="8"/>
        <v>-0.12551480682486768</v>
      </c>
      <c r="H67" s="58">
        <v>2985</v>
      </c>
      <c r="I67" s="88">
        <f t="shared" si="9"/>
        <v>6.7001675041876041E-2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3725.8</v>
      </c>
      <c r="F69" s="43">
        <v>3880.3333333333335</v>
      </c>
      <c r="G69" s="45">
        <f>(F69-E69)/E69</f>
        <v>4.147655089734642E-2</v>
      </c>
      <c r="H69" s="43">
        <v>3844.2222222222222</v>
      </c>
      <c r="I69" s="44">
        <f>(F69-H69)/H69</f>
        <v>9.3936065668536288E-3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2780.3333333333335</v>
      </c>
      <c r="F70" s="47">
        <v>2796.625</v>
      </c>
      <c r="G70" s="48">
        <f>(F70-E70)/E70</f>
        <v>5.8596091595731377E-3</v>
      </c>
      <c r="H70" s="47">
        <v>2796.625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1337.625</v>
      </c>
      <c r="F71" s="47">
        <v>1330</v>
      </c>
      <c r="G71" s="48">
        <f>(F71-E71)/E71</f>
        <v>-5.700401831604523E-3</v>
      </c>
      <c r="H71" s="47">
        <v>1330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2205.375</v>
      </c>
      <c r="F72" s="47">
        <v>2292.5</v>
      </c>
      <c r="G72" s="48">
        <f>(F72-E72)/E72</f>
        <v>3.9505752989854336E-2</v>
      </c>
      <c r="H72" s="47">
        <v>2250.8333333333335</v>
      </c>
      <c r="I72" s="44">
        <f>(F72-H72)/H72</f>
        <v>1.8511662347278718E-2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1618.125</v>
      </c>
      <c r="F73" s="50">
        <v>1565</v>
      </c>
      <c r="G73" s="48">
        <f>(F73-E73)/E73</f>
        <v>-3.2831208960988796E-2</v>
      </c>
      <c r="H73" s="50">
        <v>1597.5</v>
      </c>
      <c r="I73" s="59">
        <f>(F73-H73)/H73</f>
        <v>-2.0344287949921751E-2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1297.7222222222222</v>
      </c>
      <c r="F76" s="32">
        <v>1215.5555555555557</v>
      </c>
      <c r="G76" s="48">
        <f t="shared" si="10"/>
        <v>-6.3316066612440491E-2</v>
      </c>
      <c r="H76" s="32">
        <v>1181.1111111111111</v>
      </c>
      <c r="I76" s="44">
        <f t="shared" si="11"/>
        <v>2.9162746942615347E-2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802.55555555555566</v>
      </c>
      <c r="F77" s="47">
        <v>933.28571428571433</v>
      </c>
      <c r="G77" s="48">
        <f t="shared" si="10"/>
        <v>0.16289234785704387</v>
      </c>
      <c r="H77" s="47">
        <v>933.28571428571433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1510.5000000000002</v>
      </c>
      <c r="F78" s="47">
        <v>1514.2222222222222</v>
      </c>
      <c r="G78" s="48">
        <f t="shared" si="10"/>
        <v>2.4642318584719917E-3</v>
      </c>
      <c r="H78" s="47">
        <v>1514.2222222222222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1935.8</v>
      </c>
      <c r="F79" s="61">
        <v>1926.8</v>
      </c>
      <c r="G79" s="48">
        <f t="shared" si="10"/>
        <v>-4.6492406240314079E-3</v>
      </c>
      <c r="H79" s="61">
        <v>1928.3</v>
      </c>
      <c r="I79" s="44">
        <f t="shared" si="11"/>
        <v>-7.7788725820671057E-4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8899.3333333333339</v>
      </c>
      <c r="G80" s="48">
        <f t="shared" si="10"/>
        <v>7.8520196300491431E-3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3988.8</v>
      </c>
      <c r="F81" s="50">
        <v>3891.3</v>
      </c>
      <c r="G81" s="51">
        <f t="shared" si="10"/>
        <v>-2.4443441636582429E-2</v>
      </c>
      <c r="H81" s="50">
        <v>3891.3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222</v>
      </c>
      <c r="F12" s="157" t="s">
        <v>223</v>
      </c>
      <c r="G12" s="149" t="s">
        <v>197</v>
      </c>
      <c r="H12" s="157" t="s">
        <v>218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1785.56925</v>
      </c>
      <c r="F15" s="83">
        <v>1166.6659999999999</v>
      </c>
      <c r="G15" s="44">
        <f>(F15-E15)/E15</f>
        <v>-0.34661397198680483</v>
      </c>
      <c r="H15" s="83">
        <v>1258.2</v>
      </c>
      <c r="I15" s="127">
        <f>(F15-H15)/H15</f>
        <v>-7.2749960260689958E-2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1543</v>
      </c>
      <c r="F16" s="83">
        <v>1041.6659999999999</v>
      </c>
      <c r="G16" s="48">
        <f t="shared" ref="G16:G39" si="0">(F16-E16)/E16</f>
        <v>-0.32490861957226186</v>
      </c>
      <c r="H16" s="83">
        <v>1200</v>
      </c>
      <c r="I16" s="48">
        <f>(F16-H16)/H16</f>
        <v>-0.13194500000000006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1359.1157499999999</v>
      </c>
      <c r="F17" s="83">
        <v>1041.6659999999999</v>
      </c>
      <c r="G17" s="48">
        <f t="shared" si="0"/>
        <v>-0.23357079777789347</v>
      </c>
      <c r="H17" s="83">
        <v>1233.2</v>
      </c>
      <c r="I17" s="48">
        <f t="shared" ref="I17:I29" si="1">(F17-H17)/H17</f>
        <v>-0.15531462860849829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1003.9875</v>
      </c>
      <c r="F18" s="83">
        <v>786.66599999999994</v>
      </c>
      <c r="G18" s="48">
        <f t="shared" si="0"/>
        <v>-0.21645837224069028</v>
      </c>
      <c r="H18" s="83">
        <v>775</v>
      </c>
      <c r="I18" s="48">
        <f t="shared" si="1"/>
        <v>1.5052903225806375E-2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2581.2792500000005</v>
      </c>
      <c r="F19" s="83">
        <v>1774.934</v>
      </c>
      <c r="G19" s="48">
        <f t="shared" si="0"/>
        <v>-0.31238202918184865</v>
      </c>
      <c r="H19" s="83">
        <v>1966.6</v>
      </c>
      <c r="I19" s="48">
        <f t="shared" si="1"/>
        <v>-9.7460591884470635E-2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1583.0867499999999</v>
      </c>
      <c r="F20" s="83">
        <v>1275</v>
      </c>
      <c r="G20" s="48">
        <f t="shared" si="0"/>
        <v>-0.19461141343012311</v>
      </c>
      <c r="H20" s="83">
        <v>1350</v>
      </c>
      <c r="I20" s="48">
        <f t="shared" si="1"/>
        <v>-5.5555555555555552E-2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1285.73675</v>
      </c>
      <c r="F21" s="83">
        <v>1208.2660000000001</v>
      </c>
      <c r="G21" s="48">
        <f t="shared" si="0"/>
        <v>-6.0253975006936647E-2</v>
      </c>
      <c r="H21" s="83">
        <v>1466.6</v>
      </c>
      <c r="I21" s="48">
        <f t="shared" si="1"/>
        <v>-0.17614482476476193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438.16849999999999</v>
      </c>
      <c r="F22" s="83">
        <v>351.6</v>
      </c>
      <c r="G22" s="48">
        <f t="shared" si="0"/>
        <v>-0.19756897175401694</v>
      </c>
      <c r="H22" s="83">
        <v>393.2</v>
      </c>
      <c r="I22" s="48">
        <f t="shared" si="1"/>
        <v>-0.10579857578840277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557.24374999999998</v>
      </c>
      <c r="F23" s="83">
        <v>462.5</v>
      </c>
      <c r="G23" s="48">
        <f t="shared" si="0"/>
        <v>-0.17002209535773166</v>
      </c>
      <c r="H23" s="83">
        <v>468.75</v>
      </c>
      <c r="I23" s="48">
        <f t="shared" si="1"/>
        <v>-1.3333333333333334E-2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566.15</v>
      </c>
      <c r="F24" s="83">
        <v>475</v>
      </c>
      <c r="G24" s="48">
        <f t="shared" si="0"/>
        <v>-0.16099973505254789</v>
      </c>
      <c r="H24" s="83">
        <v>475</v>
      </c>
      <c r="I24" s="48">
        <f t="shared" si="1"/>
        <v>0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562.71249999999998</v>
      </c>
      <c r="F25" s="83">
        <v>475</v>
      </c>
      <c r="G25" s="48">
        <f t="shared" si="0"/>
        <v>-0.15587444743097048</v>
      </c>
      <c r="H25" s="83">
        <v>525</v>
      </c>
      <c r="I25" s="48">
        <f t="shared" si="1"/>
        <v>-9.5238095238095233E-2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1264.7292499999999</v>
      </c>
      <c r="F26" s="83">
        <v>1075</v>
      </c>
      <c r="G26" s="48">
        <f t="shared" si="0"/>
        <v>-0.15001570494238184</v>
      </c>
      <c r="H26" s="83">
        <v>1075</v>
      </c>
      <c r="I26" s="48">
        <f t="shared" si="1"/>
        <v>0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554.58749999999998</v>
      </c>
      <c r="F27" s="83">
        <v>445</v>
      </c>
      <c r="G27" s="48">
        <f t="shared" si="0"/>
        <v>-0.19760182117339462</v>
      </c>
      <c r="H27" s="83">
        <v>500</v>
      </c>
      <c r="I27" s="48">
        <f t="shared" si="1"/>
        <v>-0.11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1002.2375</v>
      </c>
      <c r="F28" s="83">
        <v>1125</v>
      </c>
      <c r="G28" s="48">
        <f t="shared" si="0"/>
        <v>0.12248843213310223</v>
      </c>
      <c r="H28" s="83">
        <v>1000</v>
      </c>
      <c r="I28" s="48">
        <f t="shared" si="1"/>
        <v>0.125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1377.8084166666667</v>
      </c>
      <c r="F29" s="83">
        <v>1166.5</v>
      </c>
      <c r="G29" s="48">
        <f t="shared" si="0"/>
        <v>-0.15336560156736842</v>
      </c>
      <c r="H29" s="83">
        <v>1166.5</v>
      </c>
      <c r="I29" s="48">
        <f t="shared" si="1"/>
        <v>0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1126.5774999999999</v>
      </c>
      <c r="F30" s="95">
        <v>1114.5</v>
      </c>
      <c r="G30" s="51">
        <f t="shared" si="0"/>
        <v>-1.072052299997104E-2</v>
      </c>
      <c r="H30" s="95">
        <v>1166.5999999999999</v>
      </c>
      <c r="I30" s="51">
        <f>(F30-H30)/H30</f>
        <v>-4.4659694839705048E-2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2348.6712499999999</v>
      </c>
      <c r="F32" s="83">
        <v>2125</v>
      </c>
      <c r="G32" s="44">
        <f t="shared" si="0"/>
        <v>-9.5233102546812318E-2</v>
      </c>
      <c r="H32" s="83">
        <v>2050</v>
      </c>
      <c r="I32" s="45">
        <f>(F32-H32)/H32</f>
        <v>3.6585365853658534E-2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2189.9317499999997</v>
      </c>
      <c r="F33" s="83">
        <v>2016.6</v>
      </c>
      <c r="G33" s="48">
        <f t="shared" si="0"/>
        <v>-7.9149384449994781E-2</v>
      </c>
      <c r="H33" s="83">
        <v>1866.6</v>
      </c>
      <c r="I33" s="48">
        <f>(F33-H33)/H33</f>
        <v>8.0360012857602067E-2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1993.7137499999999</v>
      </c>
      <c r="F34" s="83">
        <v>1566.6</v>
      </c>
      <c r="G34" s="48">
        <f>(F34-E34)/E34</f>
        <v>-0.2142302273834446</v>
      </c>
      <c r="H34" s="83">
        <v>1783.2</v>
      </c>
      <c r="I34" s="48">
        <f>(F34-H34)/H34</f>
        <v>-0.12146702557200546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1614.5822916666666</v>
      </c>
      <c r="F35" s="83">
        <v>1333.3333333333333</v>
      </c>
      <c r="G35" s="48">
        <f t="shared" si="0"/>
        <v>-0.17419301560839717</v>
      </c>
      <c r="H35" s="83">
        <v>1250</v>
      </c>
      <c r="I35" s="48">
        <f>(F35-H35)/H35</f>
        <v>6.666666666666661E-2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2425.0407500000001</v>
      </c>
      <c r="F36" s="83">
        <v>1516.5340000000001</v>
      </c>
      <c r="G36" s="55">
        <f t="shared" si="0"/>
        <v>-0.37463566333885318</v>
      </c>
      <c r="H36" s="83">
        <v>1333.4</v>
      </c>
      <c r="I36" s="48">
        <f>(F36-H36)/H36</f>
        <v>0.1373436328183591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27139.982499999998</v>
      </c>
      <c r="F38" s="84">
        <v>24833.200000000001</v>
      </c>
      <c r="G38" s="45">
        <f t="shared" si="0"/>
        <v>-8.499572540254946E-2</v>
      </c>
      <c r="H38" s="84">
        <v>25555.4</v>
      </c>
      <c r="I38" s="45">
        <f>(F38-H38)/H38</f>
        <v>-2.82601720184384E-2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15120.157500000001</v>
      </c>
      <c r="F39" s="85">
        <v>15666.6</v>
      </c>
      <c r="G39" s="51">
        <f t="shared" si="0"/>
        <v>3.614000052578812E-2</v>
      </c>
      <c r="H39" s="85">
        <v>16533.2</v>
      </c>
      <c r="I39" s="51">
        <f>(F39-H39)/H39</f>
        <v>-5.2415745288268471E-2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221</v>
      </c>
      <c r="E12" s="157" t="s">
        <v>223</v>
      </c>
      <c r="F12" s="164" t="s">
        <v>186</v>
      </c>
      <c r="G12" s="149" t="s">
        <v>222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1098.7</v>
      </c>
      <c r="E15" s="83">
        <v>1166.6659999999999</v>
      </c>
      <c r="F15" s="67">
        <f t="shared" ref="F15:F30" si="0">D15-E15</f>
        <v>-67.965999999999894</v>
      </c>
      <c r="G15" s="42">
        <v>1785.56925</v>
      </c>
      <c r="H15" s="66">
        <f>AVERAGE(D15:E15)</f>
        <v>1132.683</v>
      </c>
      <c r="I15" s="69">
        <f>(H15-G15)/G15</f>
        <v>-0.36564599776793871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1154.1111111111111</v>
      </c>
      <c r="E16" s="83">
        <v>1041.6659999999999</v>
      </c>
      <c r="F16" s="71">
        <f t="shared" si="0"/>
        <v>112.44511111111115</v>
      </c>
      <c r="G16" s="46">
        <v>1543</v>
      </c>
      <c r="H16" s="68">
        <f t="shared" ref="H16:H30" si="1">AVERAGE(D16:E16)</f>
        <v>1097.8885555555555</v>
      </c>
      <c r="I16" s="72">
        <f t="shared" ref="I16:I39" si="2">(H16-G16)/G16</f>
        <v>-0.28847144811694392</v>
      </c>
    </row>
    <row r="17" spans="1:9" ht="16.5" x14ac:dyDescent="0.3">
      <c r="A17" s="37"/>
      <c r="B17" s="34" t="s">
        <v>6</v>
      </c>
      <c r="C17" s="15" t="s">
        <v>165</v>
      </c>
      <c r="D17" s="47">
        <v>1157.3</v>
      </c>
      <c r="E17" s="83">
        <v>1041.6659999999999</v>
      </c>
      <c r="F17" s="71">
        <f t="shared" si="0"/>
        <v>115.63400000000001</v>
      </c>
      <c r="G17" s="46">
        <v>1359.1157499999999</v>
      </c>
      <c r="H17" s="68">
        <f t="shared" si="1"/>
        <v>1099.4829999999999</v>
      </c>
      <c r="I17" s="72">
        <f t="shared" si="2"/>
        <v>-0.19103063885471122</v>
      </c>
    </row>
    <row r="18" spans="1:9" ht="16.5" x14ac:dyDescent="0.3">
      <c r="A18" s="37"/>
      <c r="B18" s="34" t="s">
        <v>7</v>
      </c>
      <c r="C18" s="15" t="s">
        <v>166</v>
      </c>
      <c r="D18" s="47">
        <v>607.79999999999995</v>
      </c>
      <c r="E18" s="83">
        <v>786.66599999999994</v>
      </c>
      <c r="F18" s="71">
        <f t="shared" si="0"/>
        <v>-178.86599999999999</v>
      </c>
      <c r="G18" s="46">
        <v>1003.9875</v>
      </c>
      <c r="H18" s="68">
        <f t="shared" si="1"/>
        <v>697.23299999999995</v>
      </c>
      <c r="I18" s="72">
        <f t="shared" si="2"/>
        <v>-0.30553617450416465</v>
      </c>
    </row>
    <row r="19" spans="1:9" ht="16.5" x14ac:dyDescent="0.3">
      <c r="A19" s="37"/>
      <c r="B19" s="34" t="s">
        <v>8</v>
      </c>
      <c r="C19" s="15" t="s">
        <v>167</v>
      </c>
      <c r="D19" s="47">
        <v>2184.8000000000002</v>
      </c>
      <c r="E19" s="83">
        <v>1774.934</v>
      </c>
      <c r="F19" s="71">
        <f t="shared" si="0"/>
        <v>409.86600000000021</v>
      </c>
      <c r="G19" s="46">
        <v>2581.2792500000005</v>
      </c>
      <c r="H19" s="68">
        <f t="shared" si="1"/>
        <v>1979.8670000000002</v>
      </c>
      <c r="I19" s="72">
        <f t="shared" si="2"/>
        <v>-0.23298999904795276</v>
      </c>
    </row>
    <row r="20" spans="1:9" ht="16.5" x14ac:dyDescent="0.3">
      <c r="A20" s="37"/>
      <c r="B20" s="34" t="s">
        <v>9</v>
      </c>
      <c r="C20" s="15" t="s">
        <v>168</v>
      </c>
      <c r="D20" s="47">
        <v>1214.8</v>
      </c>
      <c r="E20" s="83">
        <v>1275</v>
      </c>
      <c r="F20" s="71">
        <f t="shared" si="0"/>
        <v>-60.200000000000045</v>
      </c>
      <c r="G20" s="46">
        <v>1583.0867499999999</v>
      </c>
      <c r="H20" s="68">
        <f t="shared" si="1"/>
        <v>1244.9000000000001</v>
      </c>
      <c r="I20" s="72">
        <f t="shared" si="2"/>
        <v>-0.21362490084640015</v>
      </c>
    </row>
    <row r="21" spans="1:9" ht="16.5" x14ac:dyDescent="0.3">
      <c r="A21" s="37"/>
      <c r="B21" s="34" t="s">
        <v>10</v>
      </c>
      <c r="C21" s="15" t="s">
        <v>169</v>
      </c>
      <c r="D21" s="47">
        <v>1369.8</v>
      </c>
      <c r="E21" s="83">
        <v>1208.2660000000001</v>
      </c>
      <c r="F21" s="71">
        <f t="shared" si="0"/>
        <v>161.53399999999988</v>
      </c>
      <c r="G21" s="46">
        <v>1285.73675</v>
      </c>
      <c r="H21" s="68">
        <f t="shared" si="1"/>
        <v>1289.0329999999999</v>
      </c>
      <c r="I21" s="72">
        <f t="shared" si="2"/>
        <v>2.5637052063728228E-3</v>
      </c>
    </row>
    <row r="22" spans="1:9" ht="16.5" x14ac:dyDescent="0.3">
      <c r="A22" s="37"/>
      <c r="B22" s="34" t="s">
        <v>11</v>
      </c>
      <c r="C22" s="15" t="s">
        <v>170</v>
      </c>
      <c r="D22" s="47">
        <v>394.8</v>
      </c>
      <c r="E22" s="83">
        <v>351.6</v>
      </c>
      <c r="F22" s="71">
        <f t="shared" si="0"/>
        <v>43.199999999999989</v>
      </c>
      <c r="G22" s="46">
        <v>438.16849999999999</v>
      </c>
      <c r="H22" s="68">
        <f t="shared" si="1"/>
        <v>373.20000000000005</v>
      </c>
      <c r="I22" s="72">
        <f t="shared" si="2"/>
        <v>-0.1482728676296903</v>
      </c>
    </row>
    <row r="23" spans="1:9" ht="16.5" x14ac:dyDescent="0.3">
      <c r="A23" s="37"/>
      <c r="B23" s="34" t="s">
        <v>12</v>
      </c>
      <c r="C23" s="15" t="s">
        <v>171</v>
      </c>
      <c r="D23" s="47">
        <v>549.70000000000005</v>
      </c>
      <c r="E23" s="83">
        <v>462.5</v>
      </c>
      <c r="F23" s="71">
        <f t="shared" si="0"/>
        <v>87.200000000000045</v>
      </c>
      <c r="G23" s="46">
        <v>557.24374999999998</v>
      </c>
      <c r="H23" s="68">
        <f t="shared" si="1"/>
        <v>506.1</v>
      </c>
      <c r="I23" s="72">
        <f t="shared" si="2"/>
        <v>-9.1779853968752378E-2</v>
      </c>
    </row>
    <row r="24" spans="1:9" ht="16.5" x14ac:dyDescent="0.3">
      <c r="A24" s="37"/>
      <c r="B24" s="34" t="s">
        <v>13</v>
      </c>
      <c r="C24" s="15" t="s">
        <v>172</v>
      </c>
      <c r="D24" s="47">
        <v>514.79999999999995</v>
      </c>
      <c r="E24" s="83">
        <v>475</v>
      </c>
      <c r="F24" s="71">
        <f t="shared" si="0"/>
        <v>39.799999999999955</v>
      </c>
      <c r="G24" s="46">
        <v>566.15</v>
      </c>
      <c r="H24" s="68">
        <f t="shared" si="1"/>
        <v>494.9</v>
      </c>
      <c r="I24" s="72">
        <f t="shared" si="2"/>
        <v>-0.12585003974211781</v>
      </c>
    </row>
    <row r="25" spans="1:9" ht="16.5" x14ac:dyDescent="0.3">
      <c r="A25" s="37"/>
      <c r="B25" s="34" t="s">
        <v>14</v>
      </c>
      <c r="C25" s="15" t="s">
        <v>173</v>
      </c>
      <c r="D25" s="47">
        <v>531.29999999999995</v>
      </c>
      <c r="E25" s="83">
        <v>475</v>
      </c>
      <c r="F25" s="71">
        <f t="shared" si="0"/>
        <v>56.299999999999955</v>
      </c>
      <c r="G25" s="46">
        <v>562.71249999999998</v>
      </c>
      <c r="H25" s="68">
        <f t="shared" si="1"/>
        <v>503.15</v>
      </c>
      <c r="I25" s="72">
        <f t="shared" si="2"/>
        <v>-0.10584890152609015</v>
      </c>
    </row>
    <row r="26" spans="1:9" ht="16.5" x14ac:dyDescent="0.3">
      <c r="A26" s="37"/>
      <c r="B26" s="34" t="s">
        <v>15</v>
      </c>
      <c r="C26" s="15" t="s">
        <v>174</v>
      </c>
      <c r="D26" s="47">
        <v>1040</v>
      </c>
      <c r="E26" s="83">
        <v>1075</v>
      </c>
      <c r="F26" s="71">
        <f t="shared" si="0"/>
        <v>-35</v>
      </c>
      <c r="G26" s="46">
        <v>1264.7292499999999</v>
      </c>
      <c r="H26" s="68">
        <f t="shared" si="1"/>
        <v>1057.5</v>
      </c>
      <c r="I26" s="72">
        <f t="shared" si="2"/>
        <v>-0.16385265858285469</v>
      </c>
    </row>
    <row r="27" spans="1:9" ht="16.5" x14ac:dyDescent="0.3">
      <c r="A27" s="37"/>
      <c r="B27" s="34" t="s">
        <v>16</v>
      </c>
      <c r="C27" s="15" t="s">
        <v>175</v>
      </c>
      <c r="D27" s="47">
        <v>517.29999999999995</v>
      </c>
      <c r="E27" s="83">
        <v>445</v>
      </c>
      <c r="F27" s="71">
        <f t="shared" si="0"/>
        <v>72.299999999999955</v>
      </c>
      <c r="G27" s="46">
        <v>554.58749999999998</v>
      </c>
      <c r="H27" s="68">
        <f t="shared" si="1"/>
        <v>481.15</v>
      </c>
      <c r="I27" s="72">
        <f t="shared" si="2"/>
        <v>-0.13241823878107603</v>
      </c>
    </row>
    <row r="28" spans="1:9" ht="16.5" x14ac:dyDescent="0.3">
      <c r="A28" s="37"/>
      <c r="B28" s="34" t="s">
        <v>17</v>
      </c>
      <c r="C28" s="15" t="s">
        <v>176</v>
      </c>
      <c r="D28" s="47">
        <v>898.8</v>
      </c>
      <c r="E28" s="83">
        <v>1125</v>
      </c>
      <c r="F28" s="71">
        <f t="shared" si="0"/>
        <v>-226.20000000000005</v>
      </c>
      <c r="G28" s="46">
        <v>1002.2375</v>
      </c>
      <c r="H28" s="68">
        <f t="shared" si="1"/>
        <v>1011.9</v>
      </c>
      <c r="I28" s="72">
        <f t="shared" si="2"/>
        <v>9.6409284226543334E-3</v>
      </c>
    </row>
    <row r="29" spans="1:9" ht="16.5" x14ac:dyDescent="0.3">
      <c r="A29" s="37"/>
      <c r="B29" s="34" t="s">
        <v>18</v>
      </c>
      <c r="C29" s="15" t="s">
        <v>177</v>
      </c>
      <c r="D29" s="47">
        <v>1585.5</v>
      </c>
      <c r="E29" s="83">
        <v>1166.5</v>
      </c>
      <c r="F29" s="71">
        <f t="shared" si="0"/>
        <v>419</v>
      </c>
      <c r="G29" s="46">
        <v>1377.8084166666667</v>
      </c>
      <c r="H29" s="68">
        <f t="shared" si="1"/>
        <v>1376</v>
      </c>
      <c r="I29" s="72">
        <f t="shared" si="2"/>
        <v>-1.3125312959270843E-3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1104.7</v>
      </c>
      <c r="E30" s="95">
        <v>1114.5</v>
      </c>
      <c r="F30" s="74">
        <f t="shared" si="0"/>
        <v>-9.7999999999999545</v>
      </c>
      <c r="G30" s="49">
        <v>1126.5774999999999</v>
      </c>
      <c r="H30" s="107">
        <f t="shared" si="1"/>
        <v>1109.5999999999999</v>
      </c>
      <c r="I30" s="75">
        <f t="shared" si="2"/>
        <v>-1.5069979650756354E-2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2083.3333333333335</v>
      </c>
      <c r="E32" s="83">
        <v>2125</v>
      </c>
      <c r="F32" s="67">
        <f>D32-E32</f>
        <v>-41.666666666666515</v>
      </c>
      <c r="G32" s="54">
        <v>2348.6712499999999</v>
      </c>
      <c r="H32" s="68">
        <f>AVERAGE(D32:E32)</f>
        <v>2104.166666666667</v>
      </c>
      <c r="I32" s="78">
        <f t="shared" si="2"/>
        <v>-0.10410336624733364</v>
      </c>
    </row>
    <row r="33" spans="1:9" ht="16.5" x14ac:dyDescent="0.3">
      <c r="A33" s="37"/>
      <c r="B33" s="34" t="s">
        <v>27</v>
      </c>
      <c r="C33" s="15" t="s">
        <v>180</v>
      </c>
      <c r="D33" s="47">
        <v>1859.7777777777778</v>
      </c>
      <c r="E33" s="83">
        <v>2016.6</v>
      </c>
      <c r="F33" s="79">
        <f>D33-E33</f>
        <v>-156.82222222222208</v>
      </c>
      <c r="G33" s="46">
        <v>2189.9317499999997</v>
      </c>
      <c r="H33" s="68">
        <f>AVERAGE(D33:E33)</f>
        <v>1938.1888888888889</v>
      </c>
      <c r="I33" s="72">
        <f t="shared" si="2"/>
        <v>-0.11495466062406323</v>
      </c>
    </row>
    <row r="34" spans="1:9" ht="16.5" x14ac:dyDescent="0.3">
      <c r="A34" s="37"/>
      <c r="B34" s="39" t="s">
        <v>28</v>
      </c>
      <c r="C34" s="15" t="s">
        <v>181</v>
      </c>
      <c r="D34" s="47">
        <v>2023.3333333333333</v>
      </c>
      <c r="E34" s="83">
        <v>1566.6</v>
      </c>
      <c r="F34" s="71">
        <f>D34-E34</f>
        <v>456.73333333333335</v>
      </c>
      <c r="G34" s="46">
        <v>1993.7137499999999</v>
      </c>
      <c r="H34" s="68">
        <f>AVERAGE(D34:E34)</f>
        <v>1794.9666666666667</v>
      </c>
      <c r="I34" s="72">
        <f t="shared" si="2"/>
        <v>-9.9686869959809021E-2</v>
      </c>
    </row>
    <row r="35" spans="1:9" ht="16.5" x14ac:dyDescent="0.3">
      <c r="A35" s="37"/>
      <c r="B35" s="34" t="s">
        <v>29</v>
      </c>
      <c r="C35" s="15" t="s">
        <v>182</v>
      </c>
      <c r="D35" s="47">
        <v>1875</v>
      </c>
      <c r="E35" s="83">
        <v>1333.3333333333333</v>
      </c>
      <c r="F35" s="79">
        <f>D35-E35</f>
        <v>541.66666666666674</v>
      </c>
      <c r="G35" s="46">
        <v>1614.5822916666666</v>
      </c>
      <c r="H35" s="68">
        <f>AVERAGE(D35:E35)</f>
        <v>1604.1666666666665</v>
      </c>
      <c r="I35" s="72">
        <f t="shared" si="2"/>
        <v>-6.4509719038528977E-3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1808.8</v>
      </c>
      <c r="E36" s="83">
        <v>1516.5340000000001</v>
      </c>
      <c r="F36" s="71">
        <f>D36-E36</f>
        <v>292.26599999999985</v>
      </c>
      <c r="G36" s="49">
        <v>2425.0407500000001</v>
      </c>
      <c r="H36" s="68">
        <f>AVERAGE(D36:E36)</f>
        <v>1662.6669999999999</v>
      </c>
      <c r="I36" s="80">
        <f t="shared" si="2"/>
        <v>-0.31437564502782073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28023.333333333332</v>
      </c>
      <c r="E38" s="84">
        <v>24833.200000000001</v>
      </c>
      <c r="F38" s="67">
        <f>D38-E38</f>
        <v>3190.1333333333314</v>
      </c>
      <c r="G38" s="46">
        <v>27139.982499999998</v>
      </c>
      <c r="H38" s="67">
        <f>AVERAGE(D38:E38)</f>
        <v>26428.266666666666</v>
      </c>
      <c r="I38" s="78">
        <f t="shared" si="2"/>
        <v>-2.6223886965783115E-2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15853.111111111111</v>
      </c>
      <c r="E39" s="85">
        <v>15666.6</v>
      </c>
      <c r="F39" s="74">
        <f>D39-E39</f>
        <v>186.51111111111095</v>
      </c>
      <c r="G39" s="46">
        <v>15120.157500000001</v>
      </c>
      <c r="H39" s="81">
        <f>AVERAGE(D39:E39)</f>
        <v>15759.855555555556</v>
      </c>
      <c r="I39" s="75">
        <f t="shared" si="2"/>
        <v>4.2307631752880527E-2</v>
      </c>
    </row>
    <row r="40" spans="1:9" ht="15.75" customHeight="1" thickBot="1" x14ac:dyDescent="0.25">
      <c r="A40" s="159"/>
      <c r="B40" s="160"/>
      <c r="C40" s="161"/>
      <c r="D40" s="86">
        <f>SUM(D15:D39)</f>
        <v>69450.899999999994</v>
      </c>
      <c r="E40" s="86">
        <f t="shared" ref="E40" si="3">SUM(E15:E39)</f>
        <v>64042.831333333328</v>
      </c>
      <c r="F40" s="86">
        <f>SUM(F15:F39)</f>
        <v>5408.0686666666652</v>
      </c>
      <c r="G40" s="86">
        <f>SUM(G15:G39)</f>
        <v>71424.069958333333</v>
      </c>
      <c r="H40" s="86">
        <f>AVERAGE(D40:E40)</f>
        <v>66746.865666666665</v>
      </c>
      <c r="I40" s="75">
        <f>(H40-G40)/G40</f>
        <v>-6.548498698541276E-2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222</v>
      </c>
      <c r="F13" s="166" t="s">
        <v>224</v>
      </c>
      <c r="G13" s="149" t="s">
        <v>197</v>
      </c>
      <c r="H13" s="166" t="s">
        <v>219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1785.56925</v>
      </c>
      <c r="F16" s="42">
        <v>1132.683</v>
      </c>
      <c r="G16" s="21">
        <f>(F16-E16)/E16</f>
        <v>-0.36564599776793871</v>
      </c>
      <c r="H16" s="42">
        <v>1166</v>
      </c>
      <c r="I16" s="21">
        <f>(F16-H16)/H16</f>
        <v>-2.8573756432247004E-2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1543</v>
      </c>
      <c r="F17" s="46">
        <v>1097.8885555555555</v>
      </c>
      <c r="G17" s="21">
        <f t="shared" ref="G17:G80" si="0">(F17-E17)/E17</f>
        <v>-0.28847144811694392</v>
      </c>
      <c r="H17" s="46">
        <v>1130.4444444444443</v>
      </c>
      <c r="I17" s="21">
        <f t="shared" ref="I17:I31" si="1">(F17-H17)/H17</f>
        <v>-2.8799194023982653E-2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1359.1157499999999</v>
      </c>
      <c r="F18" s="46">
        <v>1099.4829999999999</v>
      </c>
      <c r="G18" s="21">
        <f t="shared" si="0"/>
        <v>-0.19103063885471122</v>
      </c>
      <c r="H18" s="46">
        <v>1172.25</v>
      </c>
      <c r="I18" s="21">
        <f t="shared" si="1"/>
        <v>-6.2074642780976796E-2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1003.9875</v>
      </c>
      <c r="F19" s="46">
        <v>697.23299999999995</v>
      </c>
      <c r="G19" s="21">
        <f t="shared" si="0"/>
        <v>-0.30553617450416465</v>
      </c>
      <c r="H19" s="46">
        <v>691.4</v>
      </c>
      <c r="I19" s="21">
        <f t="shared" si="1"/>
        <v>8.436505640728913E-3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2581.2792500000005</v>
      </c>
      <c r="F20" s="46">
        <v>1979.8670000000002</v>
      </c>
      <c r="G20" s="21">
        <f>(F20-E20)/E20</f>
        <v>-0.23298999904795276</v>
      </c>
      <c r="H20" s="46">
        <v>2025.7</v>
      </c>
      <c r="I20" s="21">
        <f t="shared" si="1"/>
        <v>-2.2625758996889893E-2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1583.0867499999999</v>
      </c>
      <c r="F21" s="46">
        <v>1244.9000000000001</v>
      </c>
      <c r="G21" s="21">
        <f t="shared" si="0"/>
        <v>-0.21362490084640015</v>
      </c>
      <c r="H21" s="46">
        <v>1244.9000000000001</v>
      </c>
      <c r="I21" s="21">
        <f t="shared" si="1"/>
        <v>0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1285.73675</v>
      </c>
      <c r="F22" s="46">
        <v>1289.0329999999999</v>
      </c>
      <c r="G22" s="21">
        <f t="shared" si="0"/>
        <v>2.5637052063728228E-3</v>
      </c>
      <c r="H22" s="46">
        <v>1375.65</v>
      </c>
      <c r="I22" s="21">
        <f t="shared" si="1"/>
        <v>-6.2964416821139235E-2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438.16849999999999</v>
      </c>
      <c r="F23" s="46">
        <v>373.20000000000005</v>
      </c>
      <c r="G23" s="21">
        <f t="shared" si="0"/>
        <v>-0.1482728676296903</v>
      </c>
      <c r="H23" s="46">
        <v>391.6</v>
      </c>
      <c r="I23" s="21">
        <f t="shared" si="1"/>
        <v>-4.6986721144024454E-2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557.24374999999998</v>
      </c>
      <c r="F24" s="46">
        <v>506.1</v>
      </c>
      <c r="G24" s="21">
        <f t="shared" si="0"/>
        <v>-9.1779853968752378E-2</v>
      </c>
      <c r="H24" s="46">
        <v>506.375</v>
      </c>
      <c r="I24" s="21">
        <f t="shared" si="1"/>
        <v>-5.4307578375705206E-4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566.15</v>
      </c>
      <c r="F25" s="46">
        <v>494.9</v>
      </c>
      <c r="G25" s="21">
        <f t="shared" si="0"/>
        <v>-0.12585003974211781</v>
      </c>
      <c r="H25" s="46">
        <v>505</v>
      </c>
      <c r="I25" s="21">
        <f t="shared" si="1"/>
        <v>-2.0000000000000046E-2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562.71249999999998</v>
      </c>
      <c r="F26" s="46">
        <v>503.15</v>
      </c>
      <c r="G26" s="21">
        <f t="shared" si="0"/>
        <v>-0.10584890152609015</v>
      </c>
      <c r="H26" s="46">
        <v>525.65</v>
      </c>
      <c r="I26" s="21">
        <f t="shared" si="1"/>
        <v>-4.2804147246266529E-2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1264.7292499999999</v>
      </c>
      <c r="F27" s="46">
        <v>1057.5</v>
      </c>
      <c r="G27" s="21">
        <f t="shared" si="0"/>
        <v>-0.16385265858285469</v>
      </c>
      <c r="H27" s="46">
        <v>1174.9000000000001</v>
      </c>
      <c r="I27" s="21">
        <f t="shared" si="1"/>
        <v>-9.9923397735977595E-2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554.58749999999998</v>
      </c>
      <c r="F28" s="46">
        <v>481.15</v>
      </c>
      <c r="G28" s="21">
        <f t="shared" si="0"/>
        <v>-0.13241823878107603</v>
      </c>
      <c r="H28" s="46">
        <v>508.75</v>
      </c>
      <c r="I28" s="21">
        <f t="shared" si="1"/>
        <v>-5.4250614250614296E-2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1002.2375</v>
      </c>
      <c r="F29" s="46">
        <v>1011.9</v>
      </c>
      <c r="G29" s="21">
        <f t="shared" si="0"/>
        <v>9.6409284226543334E-3</v>
      </c>
      <c r="H29" s="46">
        <v>905.65</v>
      </c>
      <c r="I29" s="21">
        <f t="shared" si="1"/>
        <v>0.11731905261414453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1377.8084166666667</v>
      </c>
      <c r="F30" s="46">
        <v>1376</v>
      </c>
      <c r="G30" s="21">
        <f t="shared" si="0"/>
        <v>-1.3125312959270843E-3</v>
      </c>
      <c r="H30" s="46">
        <v>1437.6944444444443</v>
      </c>
      <c r="I30" s="21">
        <f t="shared" si="1"/>
        <v>-4.2912069864945737E-2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1126.5774999999999</v>
      </c>
      <c r="F31" s="49">
        <v>1109.5999999999999</v>
      </c>
      <c r="G31" s="23">
        <f t="shared" si="0"/>
        <v>-1.5069979650756354E-2</v>
      </c>
      <c r="H31" s="49">
        <v>1094.6999999999998</v>
      </c>
      <c r="I31" s="23">
        <f t="shared" si="1"/>
        <v>1.3611034986754447E-2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2348.6712499999999</v>
      </c>
      <c r="F33" s="54">
        <v>2104.166666666667</v>
      </c>
      <c r="G33" s="21">
        <f t="shared" si="0"/>
        <v>-0.10410336624733364</v>
      </c>
      <c r="H33" s="54">
        <v>2200</v>
      </c>
      <c r="I33" s="21">
        <f>(F33-H33)/H33</f>
        <v>-4.3560606060605925E-2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2189.9317499999997</v>
      </c>
      <c r="F34" s="46">
        <v>1938.1888888888889</v>
      </c>
      <c r="G34" s="21">
        <f t="shared" si="0"/>
        <v>-0.11495466062406323</v>
      </c>
      <c r="H34" s="46">
        <v>1890.9666666666667</v>
      </c>
      <c r="I34" s="21">
        <f>(F34-H34)/H34</f>
        <v>2.4972530216761536E-2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1993.7137499999999</v>
      </c>
      <c r="F35" s="46">
        <v>1794.9666666666667</v>
      </c>
      <c r="G35" s="21">
        <f t="shared" si="0"/>
        <v>-9.9686869959809021E-2</v>
      </c>
      <c r="H35" s="46">
        <v>1903.2666666666667</v>
      </c>
      <c r="I35" s="21">
        <f>(F35-H35)/H35</f>
        <v>-5.6902168202038576E-2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1614.5822916666666</v>
      </c>
      <c r="F36" s="46">
        <v>1604.1666666666665</v>
      </c>
      <c r="G36" s="21">
        <f t="shared" si="0"/>
        <v>-6.4509719038528977E-3</v>
      </c>
      <c r="H36" s="46">
        <v>1562.5</v>
      </c>
      <c r="I36" s="21">
        <f>(F36-H36)/H36</f>
        <v>2.6666666666666571E-2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2425.0407500000001</v>
      </c>
      <c r="F37" s="49">
        <v>1662.6669999999999</v>
      </c>
      <c r="G37" s="23">
        <f t="shared" si="0"/>
        <v>-0.31437564502782073</v>
      </c>
      <c r="H37" s="49">
        <v>1439.0500000000002</v>
      </c>
      <c r="I37" s="23">
        <f>(F37-H37)/H37</f>
        <v>0.15539209895417094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27139.982499999998</v>
      </c>
      <c r="F39" s="46">
        <v>26428.266666666666</v>
      </c>
      <c r="G39" s="21">
        <f t="shared" si="0"/>
        <v>-2.6223886965783115E-2</v>
      </c>
      <c r="H39" s="46">
        <v>26651.033333333333</v>
      </c>
      <c r="I39" s="21">
        <f t="shared" ref="I39:I44" si="2">(F39-H39)/H39</f>
        <v>-8.3586502587141617E-3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15120.157500000001</v>
      </c>
      <c r="F40" s="46">
        <v>15759.855555555556</v>
      </c>
      <c r="G40" s="21">
        <f t="shared" si="0"/>
        <v>4.2307631752880527E-2</v>
      </c>
      <c r="H40" s="46">
        <v>16026.488888888889</v>
      </c>
      <c r="I40" s="21">
        <f t="shared" si="2"/>
        <v>-1.6637039789681521E-2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10907.875</v>
      </c>
      <c r="F41" s="57">
        <v>11016</v>
      </c>
      <c r="G41" s="21">
        <f t="shared" si="0"/>
        <v>9.9125631711034466E-3</v>
      </c>
      <c r="H41" s="57">
        <v>11453.5</v>
      </c>
      <c r="I41" s="21">
        <f t="shared" si="2"/>
        <v>-3.819793076352207E-2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5929.9000000000005</v>
      </c>
      <c r="F42" s="47">
        <v>5505.5</v>
      </c>
      <c r="G42" s="21">
        <f t="shared" si="0"/>
        <v>-7.1569503701580217E-2</v>
      </c>
      <c r="H42" s="47">
        <v>5472.166666666667</v>
      </c>
      <c r="I42" s="21">
        <f t="shared" si="2"/>
        <v>6.0914324003288819E-3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9976</v>
      </c>
      <c r="G43" s="21">
        <f t="shared" si="0"/>
        <v>7.4519919747770909E-4</v>
      </c>
      <c r="H43" s="47">
        <v>9976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12750</v>
      </c>
      <c r="F44" s="50">
        <v>12670</v>
      </c>
      <c r="G44" s="31">
        <f t="shared" si="0"/>
        <v>-6.2745098039215684E-3</v>
      </c>
      <c r="H44" s="50">
        <v>12670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6277.7777777777783</v>
      </c>
      <c r="F46" s="43">
        <v>5917.2222222222226</v>
      </c>
      <c r="G46" s="21">
        <f t="shared" si="0"/>
        <v>-5.7433628318584083E-2</v>
      </c>
      <c r="H46" s="43">
        <v>5928.333333333333</v>
      </c>
      <c r="I46" s="21">
        <f t="shared" ref="I46:I51" si="3">(F46-H46)/H46</f>
        <v>-1.8742385905724606E-3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6034.4444444444443</v>
      </c>
      <c r="F47" s="47">
        <v>6079.7777777777774</v>
      </c>
      <c r="G47" s="21">
        <f t="shared" si="0"/>
        <v>7.5124286503405868E-3</v>
      </c>
      <c r="H47" s="47">
        <v>6024.2222222222226</v>
      </c>
      <c r="I47" s="21">
        <f t="shared" si="3"/>
        <v>9.222029584270772E-3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19047.5</v>
      </c>
      <c r="G48" s="21">
        <f t="shared" si="0"/>
        <v>-1.1738763862766717E-2</v>
      </c>
      <c r="H48" s="47">
        <v>19047.5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18885.098944444446</v>
      </c>
      <c r="F49" s="47">
        <v>18752.767500000002</v>
      </c>
      <c r="G49" s="21">
        <f t="shared" si="0"/>
        <v>-7.0071883040556098E-3</v>
      </c>
      <c r="H49" s="47">
        <v>19252.767500000002</v>
      </c>
      <c r="I49" s="21">
        <f t="shared" si="3"/>
        <v>-2.59702923229089E-2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2191.875</v>
      </c>
      <c r="F50" s="47">
        <v>2263</v>
      </c>
      <c r="G50" s="21">
        <f t="shared" si="0"/>
        <v>3.2449386940404903E-2</v>
      </c>
      <c r="H50" s="47">
        <v>2263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27092.694444444445</v>
      </c>
      <c r="F51" s="50">
        <v>27836</v>
      </c>
      <c r="G51" s="31">
        <f t="shared" si="0"/>
        <v>2.743564532054046E-2</v>
      </c>
      <c r="H51" s="50">
        <v>27836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3764.1785714285716</v>
      </c>
      <c r="F54" s="70">
        <v>3419.75</v>
      </c>
      <c r="G54" s="21">
        <f t="shared" si="0"/>
        <v>-9.1501655644847607E-2</v>
      </c>
      <c r="H54" s="70">
        <v>3419.75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2031.6666666666667</v>
      </c>
      <c r="F55" s="70">
        <v>2977</v>
      </c>
      <c r="G55" s="21">
        <f t="shared" si="0"/>
        <v>0.46529942575881866</v>
      </c>
      <c r="H55" s="70">
        <v>2977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4750</v>
      </c>
      <c r="G56" s="21">
        <f t="shared" si="0"/>
        <v>-0.13636363636363635</v>
      </c>
      <c r="H56" s="70">
        <v>4750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2155.8333333333335</v>
      </c>
      <c r="F57" s="105">
        <v>2028</v>
      </c>
      <c r="G57" s="21">
        <f t="shared" si="0"/>
        <v>-5.929648241206037E-2</v>
      </c>
      <c r="H57" s="105">
        <v>2031.6666666666667</v>
      </c>
      <c r="I57" s="21">
        <f t="shared" si="4"/>
        <v>-1.8047579983593482E-3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4765.9583333333339</v>
      </c>
      <c r="F58" s="50">
        <v>4621.1111111111113</v>
      </c>
      <c r="G58" s="29">
        <f t="shared" si="0"/>
        <v>-3.039204543798766E-2</v>
      </c>
      <c r="H58" s="50">
        <v>4601.875</v>
      </c>
      <c r="I58" s="29">
        <f t="shared" si="4"/>
        <v>4.1800594564414097E-3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5120</v>
      </c>
      <c r="F59" s="68">
        <v>4563.125</v>
      </c>
      <c r="G59" s="21">
        <f t="shared" si="0"/>
        <v>-0.1087646484375</v>
      </c>
      <c r="H59" s="68">
        <v>4475.625</v>
      </c>
      <c r="I59" s="21">
        <f t="shared" si="4"/>
        <v>1.9550342130987292E-2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5039.5</v>
      </c>
      <c r="F60" s="70">
        <v>4812.5</v>
      </c>
      <c r="G60" s="21">
        <f t="shared" si="0"/>
        <v>-4.504415120547673E-2</v>
      </c>
      <c r="H60" s="70">
        <v>4812.5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21548.75</v>
      </c>
      <c r="F61" s="73">
        <v>21658.75</v>
      </c>
      <c r="G61" s="29">
        <f t="shared" si="0"/>
        <v>5.1047044492139914E-3</v>
      </c>
      <c r="H61" s="73">
        <v>21658.75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6478.75</v>
      </c>
      <c r="F63" s="54">
        <v>6377.5</v>
      </c>
      <c r="G63" s="21">
        <f t="shared" si="0"/>
        <v>-1.56280146633224E-2</v>
      </c>
      <c r="H63" s="54">
        <v>6377.5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46526.857142857145</v>
      </c>
      <c r="G64" s="21">
        <f t="shared" si="0"/>
        <v>-1.1047930795096462E-2</v>
      </c>
      <c r="H64" s="46">
        <v>46526.857142857145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11498.75</v>
      </c>
      <c r="F65" s="46">
        <v>10549.714285714286</v>
      </c>
      <c r="G65" s="21">
        <f t="shared" si="0"/>
        <v>-8.253381578743027E-2</v>
      </c>
      <c r="H65" s="46">
        <v>10549.714285714286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7613.45</v>
      </c>
      <c r="F66" s="46">
        <v>6936</v>
      </c>
      <c r="G66" s="21">
        <f t="shared" si="0"/>
        <v>-8.8980685497376338E-2</v>
      </c>
      <c r="H66" s="46">
        <v>6877</v>
      </c>
      <c r="I66" s="21">
        <f t="shared" si="5"/>
        <v>8.5793223789443068E-3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3869.1666666666665</v>
      </c>
      <c r="F67" s="46">
        <v>3765</v>
      </c>
      <c r="G67" s="21">
        <f t="shared" si="0"/>
        <v>-2.6922248546198541E-2</v>
      </c>
      <c r="H67" s="46">
        <v>3765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3642.1428571428573</v>
      </c>
      <c r="F68" s="58">
        <v>3185</v>
      </c>
      <c r="G68" s="31">
        <f t="shared" si="0"/>
        <v>-0.12551480682486768</v>
      </c>
      <c r="H68" s="58">
        <v>2985</v>
      </c>
      <c r="I68" s="31">
        <f t="shared" si="5"/>
        <v>6.7001675041876041E-2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3880.3333333333335</v>
      </c>
      <c r="G70" s="21">
        <f t="shared" si="0"/>
        <v>4.147655089734642E-2</v>
      </c>
      <c r="H70" s="43">
        <v>3844.2222222222222</v>
      </c>
      <c r="I70" s="21">
        <f t="shared" si="5"/>
        <v>9.3936065668536288E-3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2796.625</v>
      </c>
      <c r="G71" s="21">
        <f t="shared" si="0"/>
        <v>5.8596091595731377E-3</v>
      </c>
      <c r="H71" s="47">
        <v>2796.625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1337.625</v>
      </c>
      <c r="F72" s="47">
        <v>1330</v>
      </c>
      <c r="G72" s="21">
        <f t="shared" si="0"/>
        <v>-5.700401831604523E-3</v>
      </c>
      <c r="H72" s="47">
        <v>1330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2205.375</v>
      </c>
      <c r="F73" s="47">
        <v>2292.5</v>
      </c>
      <c r="G73" s="21">
        <f t="shared" si="0"/>
        <v>3.9505752989854336E-2</v>
      </c>
      <c r="H73" s="47">
        <v>2250.8333333333335</v>
      </c>
      <c r="I73" s="21">
        <f t="shared" si="5"/>
        <v>1.8511662347278718E-2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1618.125</v>
      </c>
      <c r="F74" s="50">
        <v>1565</v>
      </c>
      <c r="G74" s="21">
        <f t="shared" si="0"/>
        <v>-3.2831208960988796E-2</v>
      </c>
      <c r="H74" s="50">
        <v>1597.5</v>
      </c>
      <c r="I74" s="21">
        <f t="shared" si="5"/>
        <v>-2.0344287949921751E-2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1297.7222222222222</v>
      </c>
      <c r="F77" s="32">
        <v>1215.5555555555557</v>
      </c>
      <c r="G77" s="21">
        <f t="shared" si="0"/>
        <v>-6.3316066612440491E-2</v>
      </c>
      <c r="H77" s="32">
        <v>1181.1111111111111</v>
      </c>
      <c r="I77" s="21">
        <f t="shared" si="6"/>
        <v>2.9162746942615347E-2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802.55555555555566</v>
      </c>
      <c r="F78" s="47">
        <v>933.28571428571433</v>
      </c>
      <c r="G78" s="21">
        <f t="shared" si="0"/>
        <v>0.16289234785704387</v>
      </c>
      <c r="H78" s="47">
        <v>933.28571428571433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1510.5000000000002</v>
      </c>
      <c r="F79" s="47">
        <v>1514.2222222222222</v>
      </c>
      <c r="G79" s="21">
        <f t="shared" si="0"/>
        <v>2.4642318584719917E-3</v>
      </c>
      <c r="H79" s="47">
        <v>1514.2222222222222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1935.8</v>
      </c>
      <c r="F80" s="61">
        <v>1926.8</v>
      </c>
      <c r="G80" s="21">
        <f t="shared" si="0"/>
        <v>-4.6492406240314079E-3</v>
      </c>
      <c r="H80" s="61">
        <v>1928.3</v>
      </c>
      <c r="I80" s="21">
        <f t="shared" si="6"/>
        <v>-7.7788725820671057E-4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8899.3333333333339</v>
      </c>
      <c r="G81" s="21">
        <f>(F81-E81)/E81</f>
        <v>7.8520196300491431E-3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3891.3</v>
      </c>
      <c r="G82" s="23">
        <f>(F82-E82)/E82</f>
        <v>-2.4443441636582429E-2</v>
      </c>
      <c r="H82" s="50">
        <v>3891.3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3" zoomScaleNormal="100" workbookViewId="0">
      <selection activeCell="E91" sqref="E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222</v>
      </c>
      <c r="F13" s="166" t="s">
        <v>224</v>
      </c>
      <c r="G13" s="149" t="s">
        <v>197</v>
      </c>
      <c r="H13" s="166" t="s">
        <v>219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15</v>
      </c>
      <c r="C16" s="14" t="s">
        <v>95</v>
      </c>
      <c r="D16" s="11" t="s">
        <v>82</v>
      </c>
      <c r="E16" s="42">
        <v>1264.7292499999999</v>
      </c>
      <c r="F16" s="42">
        <v>1057.5</v>
      </c>
      <c r="G16" s="21">
        <f t="shared" ref="G16:G31" si="0">(F16-E16)/E16</f>
        <v>-0.16385265858285469</v>
      </c>
      <c r="H16" s="42">
        <v>1174.9000000000001</v>
      </c>
      <c r="I16" s="21">
        <f t="shared" ref="I16:I31" si="1">(F16-H16)/H16</f>
        <v>-9.9923397735977595E-2</v>
      </c>
    </row>
    <row r="17" spans="1:9" ht="16.5" x14ac:dyDescent="0.3">
      <c r="A17" s="37"/>
      <c r="B17" s="34" t="s">
        <v>10</v>
      </c>
      <c r="C17" s="15" t="s">
        <v>90</v>
      </c>
      <c r="D17" s="11" t="s">
        <v>161</v>
      </c>
      <c r="E17" s="46">
        <v>1285.73675</v>
      </c>
      <c r="F17" s="46">
        <v>1289.0329999999999</v>
      </c>
      <c r="G17" s="21">
        <f t="shared" si="0"/>
        <v>2.5637052063728228E-3</v>
      </c>
      <c r="H17" s="46">
        <v>1375.65</v>
      </c>
      <c r="I17" s="21">
        <f t="shared" si="1"/>
        <v>-6.2964416821139235E-2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1359.1157499999999</v>
      </c>
      <c r="F18" s="46">
        <v>1099.4829999999999</v>
      </c>
      <c r="G18" s="21">
        <f t="shared" si="0"/>
        <v>-0.19103063885471122</v>
      </c>
      <c r="H18" s="46">
        <v>1172.25</v>
      </c>
      <c r="I18" s="21">
        <f t="shared" si="1"/>
        <v>-6.2074642780976796E-2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554.58749999999998</v>
      </c>
      <c r="F19" s="46">
        <v>481.15</v>
      </c>
      <c r="G19" s="21">
        <f t="shared" si="0"/>
        <v>-0.13241823878107603</v>
      </c>
      <c r="H19" s="46">
        <v>508.75</v>
      </c>
      <c r="I19" s="21">
        <f t="shared" si="1"/>
        <v>-5.4250614250614296E-2</v>
      </c>
    </row>
    <row r="20" spans="1:9" ht="16.5" x14ac:dyDescent="0.3">
      <c r="A20" s="37"/>
      <c r="B20" s="34" t="s">
        <v>11</v>
      </c>
      <c r="C20" s="15" t="s">
        <v>91</v>
      </c>
      <c r="D20" s="11" t="s">
        <v>81</v>
      </c>
      <c r="E20" s="46">
        <v>438.16849999999999</v>
      </c>
      <c r="F20" s="46">
        <v>373.20000000000005</v>
      </c>
      <c r="G20" s="21">
        <f t="shared" si="0"/>
        <v>-0.1482728676296903</v>
      </c>
      <c r="H20" s="46">
        <v>391.6</v>
      </c>
      <c r="I20" s="21">
        <f t="shared" si="1"/>
        <v>-4.6986721144024454E-2</v>
      </c>
    </row>
    <row r="21" spans="1:9" ht="16.5" x14ac:dyDescent="0.3">
      <c r="A21" s="37"/>
      <c r="B21" s="34" t="s">
        <v>18</v>
      </c>
      <c r="C21" s="15" t="s">
        <v>98</v>
      </c>
      <c r="D21" s="11" t="s">
        <v>83</v>
      </c>
      <c r="E21" s="46">
        <v>1377.8084166666667</v>
      </c>
      <c r="F21" s="46">
        <v>1376</v>
      </c>
      <c r="G21" s="21">
        <f t="shared" si="0"/>
        <v>-1.3125312959270843E-3</v>
      </c>
      <c r="H21" s="46">
        <v>1437.6944444444443</v>
      </c>
      <c r="I21" s="21">
        <f t="shared" si="1"/>
        <v>-4.2912069864945737E-2</v>
      </c>
    </row>
    <row r="22" spans="1:9" ht="16.5" x14ac:dyDescent="0.3">
      <c r="A22" s="37"/>
      <c r="B22" s="34" t="s">
        <v>14</v>
      </c>
      <c r="C22" s="15" t="s">
        <v>94</v>
      </c>
      <c r="D22" s="11" t="s">
        <v>81</v>
      </c>
      <c r="E22" s="46">
        <v>562.71249999999998</v>
      </c>
      <c r="F22" s="46">
        <v>503.15</v>
      </c>
      <c r="G22" s="21">
        <f t="shared" si="0"/>
        <v>-0.10584890152609015</v>
      </c>
      <c r="H22" s="46">
        <v>525.65</v>
      </c>
      <c r="I22" s="21">
        <f t="shared" si="1"/>
        <v>-4.2804147246266529E-2</v>
      </c>
    </row>
    <row r="23" spans="1:9" ht="16.5" x14ac:dyDescent="0.3">
      <c r="A23" s="37"/>
      <c r="B23" s="34" t="s">
        <v>5</v>
      </c>
      <c r="C23" s="15" t="s">
        <v>85</v>
      </c>
      <c r="D23" s="13" t="s">
        <v>161</v>
      </c>
      <c r="E23" s="46">
        <v>1543</v>
      </c>
      <c r="F23" s="46">
        <v>1097.8885555555555</v>
      </c>
      <c r="G23" s="21">
        <f t="shared" si="0"/>
        <v>-0.28847144811694392</v>
      </c>
      <c r="H23" s="46">
        <v>1130.4444444444443</v>
      </c>
      <c r="I23" s="21">
        <f t="shared" si="1"/>
        <v>-2.8799194023982653E-2</v>
      </c>
    </row>
    <row r="24" spans="1:9" ht="16.5" x14ac:dyDescent="0.3">
      <c r="A24" s="37"/>
      <c r="B24" s="34" t="s">
        <v>4</v>
      </c>
      <c r="C24" s="15" t="s">
        <v>84</v>
      </c>
      <c r="D24" s="13" t="s">
        <v>161</v>
      </c>
      <c r="E24" s="46">
        <v>1785.56925</v>
      </c>
      <c r="F24" s="46">
        <v>1132.683</v>
      </c>
      <c r="G24" s="21">
        <f t="shared" si="0"/>
        <v>-0.36564599776793871</v>
      </c>
      <c r="H24" s="46">
        <v>1166</v>
      </c>
      <c r="I24" s="21">
        <f t="shared" si="1"/>
        <v>-2.8573756432247004E-2</v>
      </c>
    </row>
    <row r="25" spans="1:9" ht="16.5" x14ac:dyDescent="0.3">
      <c r="A25" s="37"/>
      <c r="B25" s="34" t="s">
        <v>8</v>
      </c>
      <c r="C25" s="15" t="s">
        <v>89</v>
      </c>
      <c r="D25" s="13" t="s">
        <v>161</v>
      </c>
      <c r="E25" s="46">
        <v>2581.2792500000005</v>
      </c>
      <c r="F25" s="46">
        <v>1979.8670000000002</v>
      </c>
      <c r="G25" s="21">
        <f t="shared" si="0"/>
        <v>-0.23298999904795276</v>
      </c>
      <c r="H25" s="46">
        <v>2025.7</v>
      </c>
      <c r="I25" s="21">
        <f t="shared" si="1"/>
        <v>-2.2625758996889893E-2</v>
      </c>
    </row>
    <row r="26" spans="1:9" ht="16.5" x14ac:dyDescent="0.3">
      <c r="A26" s="37"/>
      <c r="B26" s="34" t="s">
        <v>13</v>
      </c>
      <c r="C26" s="15" t="s">
        <v>93</v>
      </c>
      <c r="D26" s="13" t="s">
        <v>81</v>
      </c>
      <c r="E26" s="46">
        <v>566.15</v>
      </c>
      <c r="F26" s="46">
        <v>494.9</v>
      </c>
      <c r="G26" s="21">
        <f t="shared" si="0"/>
        <v>-0.12585003974211781</v>
      </c>
      <c r="H26" s="46">
        <v>505</v>
      </c>
      <c r="I26" s="21">
        <f t="shared" si="1"/>
        <v>-2.0000000000000046E-2</v>
      </c>
    </row>
    <row r="27" spans="1:9" ht="16.5" x14ac:dyDescent="0.3">
      <c r="A27" s="37"/>
      <c r="B27" s="34" t="s">
        <v>12</v>
      </c>
      <c r="C27" s="15" t="s">
        <v>92</v>
      </c>
      <c r="D27" s="13" t="s">
        <v>81</v>
      </c>
      <c r="E27" s="46">
        <v>557.24374999999998</v>
      </c>
      <c r="F27" s="46">
        <v>506.1</v>
      </c>
      <c r="G27" s="21">
        <f t="shared" si="0"/>
        <v>-9.1779853968752378E-2</v>
      </c>
      <c r="H27" s="46">
        <v>506.375</v>
      </c>
      <c r="I27" s="21">
        <f t="shared" si="1"/>
        <v>-5.4307578375705206E-4</v>
      </c>
    </row>
    <row r="28" spans="1:9" ht="16.5" x14ac:dyDescent="0.3">
      <c r="A28" s="37"/>
      <c r="B28" s="34" t="s">
        <v>9</v>
      </c>
      <c r="C28" s="15" t="s">
        <v>88</v>
      </c>
      <c r="D28" s="13" t="s">
        <v>161</v>
      </c>
      <c r="E28" s="46">
        <v>1583.0867499999999</v>
      </c>
      <c r="F28" s="46">
        <v>1244.9000000000001</v>
      </c>
      <c r="G28" s="21">
        <f t="shared" si="0"/>
        <v>-0.21362490084640015</v>
      </c>
      <c r="H28" s="46">
        <v>1244.9000000000001</v>
      </c>
      <c r="I28" s="21">
        <f t="shared" si="1"/>
        <v>0</v>
      </c>
    </row>
    <row r="29" spans="1:9" ht="17.25" thickBot="1" x14ac:dyDescent="0.35">
      <c r="A29" s="38"/>
      <c r="B29" s="34" t="s">
        <v>7</v>
      </c>
      <c r="C29" s="15" t="s">
        <v>87</v>
      </c>
      <c r="D29" s="13" t="s">
        <v>161</v>
      </c>
      <c r="E29" s="46">
        <v>1003.9875</v>
      </c>
      <c r="F29" s="46">
        <v>697.23299999999995</v>
      </c>
      <c r="G29" s="21">
        <f t="shared" si="0"/>
        <v>-0.30553617450416465</v>
      </c>
      <c r="H29" s="46">
        <v>691.4</v>
      </c>
      <c r="I29" s="21">
        <f t="shared" si="1"/>
        <v>8.436505640728913E-3</v>
      </c>
    </row>
    <row r="30" spans="1:9" ht="16.5" x14ac:dyDescent="0.3">
      <c r="A30" s="37"/>
      <c r="B30" s="34" t="s">
        <v>19</v>
      </c>
      <c r="C30" s="15" t="s">
        <v>99</v>
      </c>
      <c r="D30" s="13" t="s">
        <v>161</v>
      </c>
      <c r="E30" s="46">
        <v>1126.5774999999999</v>
      </c>
      <c r="F30" s="46">
        <v>1109.5999999999999</v>
      </c>
      <c r="G30" s="21">
        <f t="shared" si="0"/>
        <v>-1.5069979650756354E-2</v>
      </c>
      <c r="H30" s="46">
        <v>1094.6999999999998</v>
      </c>
      <c r="I30" s="21">
        <f t="shared" si="1"/>
        <v>1.3611034986754447E-2</v>
      </c>
    </row>
    <row r="31" spans="1:9" ht="17.25" thickBot="1" x14ac:dyDescent="0.35">
      <c r="A31" s="38"/>
      <c r="B31" s="36" t="s">
        <v>17</v>
      </c>
      <c r="C31" s="16" t="s">
        <v>97</v>
      </c>
      <c r="D31" s="12" t="s">
        <v>161</v>
      </c>
      <c r="E31" s="49">
        <v>1002.2375</v>
      </c>
      <c r="F31" s="49">
        <v>1011.9</v>
      </c>
      <c r="G31" s="23">
        <f t="shared" si="0"/>
        <v>9.6409284226543334E-3</v>
      </c>
      <c r="H31" s="49">
        <v>905.65</v>
      </c>
      <c r="I31" s="23">
        <f t="shared" si="1"/>
        <v>0.11731905261414453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18591.990166666666</v>
      </c>
      <c r="F32" s="107">
        <f>SUM(F16:F31)</f>
        <v>15454.587555555554</v>
      </c>
      <c r="G32" s="108">
        <f t="shared" ref="G32" si="2">(F32-E32)/E32</f>
        <v>-0.16875022969494252</v>
      </c>
      <c r="H32" s="107">
        <f>SUM(H16:H31)</f>
        <v>15856.66388888889</v>
      </c>
      <c r="I32" s="111">
        <f t="shared" ref="I32" si="3">(F32-H32)/H32</f>
        <v>-2.535693107647188E-2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1993.7137499999999</v>
      </c>
      <c r="F34" s="54">
        <v>1794.9666666666667</v>
      </c>
      <c r="G34" s="21">
        <f>(F34-E34)/E34</f>
        <v>-9.9686869959809021E-2</v>
      </c>
      <c r="H34" s="54">
        <v>1903.2666666666667</v>
      </c>
      <c r="I34" s="21">
        <f>(F34-H34)/H34</f>
        <v>-5.6902168202038576E-2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2348.6712499999999</v>
      </c>
      <c r="F35" s="46">
        <v>2104.166666666667</v>
      </c>
      <c r="G35" s="21">
        <f>(F35-E35)/E35</f>
        <v>-0.10410336624733364</v>
      </c>
      <c r="H35" s="46">
        <v>2200</v>
      </c>
      <c r="I35" s="21">
        <f>(F35-H35)/H35</f>
        <v>-4.3560606060605925E-2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2189.9317499999997</v>
      </c>
      <c r="F36" s="46">
        <v>1938.1888888888889</v>
      </c>
      <c r="G36" s="21">
        <f>(F36-E36)/E36</f>
        <v>-0.11495466062406323</v>
      </c>
      <c r="H36" s="46">
        <v>1890.9666666666667</v>
      </c>
      <c r="I36" s="21">
        <f>(F36-H36)/H36</f>
        <v>2.4972530216761536E-2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1614.5822916666666</v>
      </c>
      <c r="F37" s="46">
        <v>1604.1666666666665</v>
      </c>
      <c r="G37" s="21">
        <f>(F37-E37)/E37</f>
        <v>-6.4509719038528977E-3</v>
      </c>
      <c r="H37" s="46">
        <v>1562.5</v>
      </c>
      <c r="I37" s="21">
        <f>(F37-H37)/H37</f>
        <v>2.6666666666666571E-2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2425.0407500000001</v>
      </c>
      <c r="F38" s="49">
        <v>1662.6669999999999</v>
      </c>
      <c r="G38" s="23">
        <f>(F38-E38)/E38</f>
        <v>-0.31437564502782073</v>
      </c>
      <c r="H38" s="49">
        <v>1439.0500000000002</v>
      </c>
      <c r="I38" s="23">
        <f>(F38-H38)/H38</f>
        <v>0.15539209895417094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10571.939791666668</v>
      </c>
      <c r="F39" s="109">
        <f>SUM(F34:F38)</f>
        <v>9104.1558888888885</v>
      </c>
      <c r="G39" s="110">
        <f t="shared" ref="G39" si="4">(F39-E39)/E39</f>
        <v>-0.13883770922860911</v>
      </c>
      <c r="H39" s="109">
        <f>SUM(H34:H38)</f>
        <v>8995.7833333333328</v>
      </c>
      <c r="I39" s="111">
        <f t="shared" ref="I39" si="5">(F39-H39)/H39</f>
        <v>1.2047039322744434E-2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10907.875</v>
      </c>
      <c r="F41" s="46">
        <v>11016</v>
      </c>
      <c r="G41" s="21">
        <f t="shared" ref="G41:G46" si="6">(F41-E41)/E41</f>
        <v>9.9125631711034466E-3</v>
      </c>
      <c r="H41" s="46">
        <v>11453.5</v>
      </c>
      <c r="I41" s="21">
        <f t="shared" ref="I41:I46" si="7">(F41-H41)/H41</f>
        <v>-3.819793076352207E-2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15120.157500000001</v>
      </c>
      <c r="F42" s="46">
        <v>15759.855555555556</v>
      </c>
      <c r="G42" s="21">
        <f t="shared" si="6"/>
        <v>4.2307631752880527E-2</v>
      </c>
      <c r="H42" s="46">
        <v>16026.488888888889</v>
      </c>
      <c r="I42" s="21">
        <f t="shared" si="7"/>
        <v>-1.6637039789681521E-2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27139.982499999998</v>
      </c>
      <c r="F43" s="57">
        <v>26428.266666666666</v>
      </c>
      <c r="G43" s="21">
        <f t="shared" si="6"/>
        <v>-2.6223886965783115E-2</v>
      </c>
      <c r="H43" s="57">
        <v>26651.033333333333</v>
      </c>
      <c r="I43" s="21">
        <f t="shared" si="7"/>
        <v>-8.3586502587141617E-3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9968.5714285714294</v>
      </c>
      <c r="F44" s="47">
        <v>9976</v>
      </c>
      <c r="G44" s="21">
        <f t="shared" si="6"/>
        <v>7.4519919747770909E-4</v>
      </c>
      <c r="H44" s="47">
        <v>9976</v>
      </c>
      <c r="I44" s="21">
        <f t="shared" si="7"/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12750</v>
      </c>
      <c r="F45" s="47">
        <v>12670</v>
      </c>
      <c r="G45" s="21">
        <f t="shared" si="6"/>
        <v>-6.2745098039215684E-3</v>
      </c>
      <c r="H45" s="47">
        <v>12670</v>
      </c>
      <c r="I45" s="21">
        <f t="shared" si="7"/>
        <v>0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5929.9000000000005</v>
      </c>
      <c r="F46" s="50">
        <v>5505.5</v>
      </c>
      <c r="G46" s="31">
        <f t="shared" si="6"/>
        <v>-7.1569503701580217E-2</v>
      </c>
      <c r="H46" s="50">
        <v>5472.166666666667</v>
      </c>
      <c r="I46" s="31">
        <f t="shared" si="7"/>
        <v>6.0914324003288819E-3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81816.486428571428</v>
      </c>
      <c r="F47" s="86">
        <f>SUM(F41:F46)</f>
        <v>81355.622222222228</v>
      </c>
      <c r="G47" s="110">
        <f t="shared" ref="G47" si="8">(F47-E47)/E47</f>
        <v>-5.6329014660333864E-3</v>
      </c>
      <c r="H47" s="109">
        <f>SUM(H41:H46)</f>
        <v>82249.188888888893</v>
      </c>
      <c r="I47" s="111">
        <f t="shared" ref="I47" si="9">(F47-H47)/H47</f>
        <v>-1.0864139558552878E-2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18885.098944444446</v>
      </c>
      <c r="F49" s="43">
        <v>18752.767500000002</v>
      </c>
      <c r="G49" s="21">
        <f t="shared" ref="G49:G54" si="10">(F49-E49)/E49</f>
        <v>-7.0071883040556098E-3</v>
      </c>
      <c r="H49" s="43">
        <v>19252.767500000002</v>
      </c>
      <c r="I49" s="21">
        <f t="shared" ref="I49:I54" si="11">(F49-H49)/H49</f>
        <v>-2.59702923229089E-2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6277.7777777777783</v>
      </c>
      <c r="F50" s="47">
        <v>5917.2222222222226</v>
      </c>
      <c r="G50" s="21">
        <f t="shared" si="10"/>
        <v>-5.7433628318584083E-2</v>
      </c>
      <c r="H50" s="47">
        <v>5928.333333333333</v>
      </c>
      <c r="I50" s="21">
        <f t="shared" si="11"/>
        <v>-1.8742385905724606E-3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19273.75</v>
      </c>
      <c r="F51" s="47">
        <v>19047.5</v>
      </c>
      <c r="G51" s="21">
        <f t="shared" si="10"/>
        <v>-1.1738763862766717E-2</v>
      </c>
      <c r="H51" s="47">
        <v>19047.5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2191.875</v>
      </c>
      <c r="F52" s="47">
        <v>2263</v>
      </c>
      <c r="G52" s="21">
        <f t="shared" si="10"/>
        <v>3.2449386940404903E-2</v>
      </c>
      <c r="H52" s="47">
        <v>2263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27092.694444444445</v>
      </c>
      <c r="F53" s="47">
        <v>27836</v>
      </c>
      <c r="G53" s="21">
        <f t="shared" si="10"/>
        <v>2.743564532054046E-2</v>
      </c>
      <c r="H53" s="47">
        <v>27836</v>
      </c>
      <c r="I53" s="21">
        <f t="shared" si="11"/>
        <v>0</v>
      </c>
    </row>
    <row r="54" spans="1:9" ht="16.5" customHeight="1" thickBot="1" x14ac:dyDescent="0.35">
      <c r="A54" s="38"/>
      <c r="B54" s="34" t="s">
        <v>46</v>
      </c>
      <c r="C54" s="15" t="s">
        <v>111</v>
      </c>
      <c r="D54" s="12" t="s">
        <v>110</v>
      </c>
      <c r="E54" s="50">
        <v>6034.4444444444443</v>
      </c>
      <c r="F54" s="50">
        <v>6079.7777777777774</v>
      </c>
      <c r="G54" s="31">
        <f t="shared" si="10"/>
        <v>7.5124286503405868E-3</v>
      </c>
      <c r="H54" s="50">
        <v>6024.2222222222226</v>
      </c>
      <c r="I54" s="31">
        <f t="shared" si="11"/>
        <v>9.222029584270772E-3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79755.640611111099</v>
      </c>
      <c r="F55" s="86">
        <f>SUM(F49:F54)</f>
        <v>79896.267500000002</v>
      </c>
      <c r="G55" s="110">
        <f t="shared" ref="G55" si="12">(F55-E55)/E55</f>
        <v>1.7632218588099621E-3</v>
      </c>
      <c r="H55" s="86">
        <f>SUM(H49:H54)</f>
        <v>80351.823055555549</v>
      </c>
      <c r="I55" s="111">
        <f t="shared" ref="I55" si="13">(F55-H55)/H55</f>
        <v>-5.6695111353052274E-3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42</v>
      </c>
      <c r="C57" s="19" t="s">
        <v>198</v>
      </c>
      <c r="D57" s="20" t="s">
        <v>114</v>
      </c>
      <c r="E57" s="43">
        <v>2155.8333333333335</v>
      </c>
      <c r="F57" s="66">
        <v>2028</v>
      </c>
      <c r="G57" s="22">
        <f t="shared" ref="G57:G65" si="14">(F57-E57)/E57</f>
        <v>-5.929648241206037E-2</v>
      </c>
      <c r="H57" s="66">
        <v>2031.6666666666667</v>
      </c>
      <c r="I57" s="22">
        <f t="shared" ref="I57:I65" si="15">(F57-H57)/H57</f>
        <v>-1.8047579983593482E-3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3764.1785714285716</v>
      </c>
      <c r="F59" s="70">
        <v>3419.75</v>
      </c>
      <c r="G59" s="21">
        <f t="shared" si="14"/>
        <v>-9.1501655644847607E-2</v>
      </c>
      <c r="H59" s="70">
        <v>3419.75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2031.6666666666667</v>
      </c>
      <c r="F60" s="70">
        <v>2977</v>
      </c>
      <c r="G60" s="21">
        <f t="shared" si="14"/>
        <v>0.46529942575881866</v>
      </c>
      <c r="H60" s="70">
        <v>2977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5500</v>
      </c>
      <c r="F61" s="105">
        <v>4750</v>
      </c>
      <c r="G61" s="21">
        <f t="shared" si="14"/>
        <v>-0.13636363636363635</v>
      </c>
      <c r="H61" s="105">
        <v>4750</v>
      </c>
      <c r="I61" s="21">
        <f t="shared" si="15"/>
        <v>0</v>
      </c>
    </row>
    <row r="62" spans="1:9" ht="17.25" thickBot="1" x14ac:dyDescent="0.35">
      <c r="A62" s="118"/>
      <c r="B62" s="100" t="s">
        <v>55</v>
      </c>
      <c r="C62" s="16" t="s">
        <v>122</v>
      </c>
      <c r="D62" s="12" t="s">
        <v>120</v>
      </c>
      <c r="E62" s="50">
        <v>5039.5</v>
      </c>
      <c r="F62" s="73">
        <v>4812.5</v>
      </c>
      <c r="G62" s="29">
        <f t="shared" si="14"/>
        <v>-4.504415120547673E-2</v>
      </c>
      <c r="H62" s="73">
        <v>4812.5</v>
      </c>
      <c r="I62" s="29">
        <f t="shared" si="15"/>
        <v>0</v>
      </c>
    </row>
    <row r="63" spans="1:9" ht="16.5" x14ac:dyDescent="0.3">
      <c r="A63" s="118"/>
      <c r="B63" s="101" t="s">
        <v>56</v>
      </c>
      <c r="C63" s="14" t="s">
        <v>123</v>
      </c>
      <c r="D63" s="11" t="s">
        <v>120</v>
      </c>
      <c r="E63" s="43">
        <v>21548.75</v>
      </c>
      <c r="F63" s="68">
        <v>21658.75</v>
      </c>
      <c r="G63" s="21">
        <f t="shared" si="14"/>
        <v>5.1047044492139914E-3</v>
      </c>
      <c r="H63" s="68">
        <v>21658.75</v>
      </c>
      <c r="I63" s="21">
        <f t="shared" si="15"/>
        <v>0</v>
      </c>
    </row>
    <row r="64" spans="1:9" ht="16.5" x14ac:dyDescent="0.3">
      <c r="A64" s="118"/>
      <c r="B64" s="99" t="s">
        <v>43</v>
      </c>
      <c r="C64" s="15" t="s">
        <v>119</v>
      </c>
      <c r="D64" s="13" t="s">
        <v>114</v>
      </c>
      <c r="E64" s="47">
        <v>4765.9583333333339</v>
      </c>
      <c r="F64" s="47">
        <v>4621.1111111111113</v>
      </c>
      <c r="G64" s="21">
        <f t="shared" si="14"/>
        <v>-3.039204543798766E-2</v>
      </c>
      <c r="H64" s="47">
        <v>4601.875</v>
      </c>
      <c r="I64" s="21">
        <f t="shared" si="15"/>
        <v>4.1800594564414097E-3</v>
      </c>
    </row>
    <row r="65" spans="1:9" ht="16.5" customHeight="1" thickBot="1" x14ac:dyDescent="0.35">
      <c r="A65" s="119"/>
      <c r="B65" s="100" t="s">
        <v>54</v>
      </c>
      <c r="C65" s="16" t="s">
        <v>121</v>
      </c>
      <c r="D65" s="12" t="s">
        <v>120</v>
      </c>
      <c r="E65" s="50">
        <v>5120</v>
      </c>
      <c r="F65" s="73">
        <v>4563.125</v>
      </c>
      <c r="G65" s="29">
        <f t="shared" si="14"/>
        <v>-0.1087646484375</v>
      </c>
      <c r="H65" s="73">
        <v>4475.625</v>
      </c>
      <c r="I65" s="29">
        <f t="shared" si="15"/>
        <v>1.9550342130987292E-2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53675.886904761908</v>
      </c>
      <c r="F66" s="106">
        <f>SUM(F57:F65)</f>
        <v>52580.236111111109</v>
      </c>
      <c r="G66" s="108">
        <f t="shared" ref="G66" si="16">(F66-E66)/E66</f>
        <v>-2.0412346340822122E-2</v>
      </c>
      <c r="H66" s="106">
        <f>SUM(H57:H65)</f>
        <v>52477.166666666672</v>
      </c>
      <c r="I66" s="111">
        <f t="shared" ref="I66" si="17">(F66-H66)/H66</f>
        <v>1.9640817329016993E-3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6478.75</v>
      </c>
      <c r="F68" s="54">
        <v>6377.5</v>
      </c>
      <c r="G68" s="21">
        <f t="shared" ref="G68:G73" si="18">(F68-E68)/E68</f>
        <v>-1.56280146633224E-2</v>
      </c>
      <c r="H68" s="54">
        <v>6377.5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46526.857142857145</v>
      </c>
      <c r="G69" s="21">
        <f t="shared" si="18"/>
        <v>-1.1047930795096462E-2</v>
      </c>
      <c r="H69" s="46">
        <v>46526.857142857145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11498.75</v>
      </c>
      <c r="F70" s="46">
        <v>10549.714285714286</v>
      </c>
      <c r="G70" s="21">
        <f t="shared" si="18"/>
        <v>-8.253381578743027E-2</v>
      </c>
      <c r="H70" s="46">
        <v>10549.714285714286</v>
      </c>
      <c r="I70" s="21">
        <f t="shared" si="19"/>
        <v>0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3869.1666666666665</v>
      </c>
      <c r="F71" s="46">
        <v>3765</v>
      </c>
      <c r="G71" s="21">
        <f t="shared" si="18"/>
        <v>-2.6922248546198541E-2</v>
      </c>
      <c r="H71" s="46">
        <v>3765</v>
      </c>
      <c r="I71" s="21">
        <f t="shared" si="19"/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7613.45</v>
      </c>
      <c r="F72" s="46">
        <v>6936</v>
      </c>
      <c r="G72" s="21">
        <f t="shared" si="18"/>
        <v>-8.8980685497376338E-2</v>
      </c>
      <c r="H72" s="46">
        <v>6877</v>
      </c>
      <c r="I72" s="21">
        <f t="shared" si="19"/>
        <v>8.5793223789443068E-3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3642.1428571428573</v>
      </c>
      <c r="F73" s="58">
        <v>3185</v>
      </c>
      <c r="G73" s="31">
        <f t="shared" si="18"/>
        <v>-0.12551480682486768</v>
      </c>
      <c r="H73" s="58">
        <v>2985</v>
      </c>
      <c r="I73" s="31">
        <f t="shared" si="19"/>
        <v>6.7001675041876041E-2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80148.884523809524</v>
      </c>
      <c r="F74" s="86">
        <f>SUM(F68:F73)</f>
        <v>77340.071428571435</v>
      </c>
      <c r="G74" s="110">
        <f t="shared" ref="G74" si="20">(F74-E74)/E74</f>
        <v>-3.5044943069715277E-2</v>
      </c>
      <c r="H74" s="86">
        <f>SUM(H68:H73)</f>
        <v>77081.071428571435</v>
      </c>
      <c r="I74" s="111">
        <f t="shared" ref="I74" si="21">(F74-H74)/H74</f>
        <v>3.3600985974878025E-3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1618.125</v>
      </c>
      <c r="F76" s="43">
        <v>1565</v>
      </c>
      <c r="G76" s="21">
        <f>(F76-E76)/E76</f>
        <v>-3.2831208960988796E-2</v>
      </c>
      <c r="H76" s="43">
        <v>1597.5</v>
      </c>
      <c r="I76" s="21">
        <f>(F76-H76)/H76</f>
        <v>-2.0344287949921751E-2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2780.3333333333335</v>
      </c>
      <c r="F77" s="47">
        <v>2796.625</v>
      </c>
      <c r="G77" s="21">
        <f>(F77-E77)/E77</f>
        <v>5.8596091595731377E-3</v>
      </c>
      <c r="H77" s="47">
        <v>2796.625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1337.625</v>
      </c>
      <c r="F78" s="47">
        <v>1330</v>
      </c>
      <c r="G78" s="21">
        <f>(F78-E78)/E78</f>
        <v>-5.700401831604523E-3</v>
      </c>
      <c r="H78" s="47">
        <v>1330</v>
      </c>
      <c r="I78" s="21">
        <f>(F78-H78)/H78</f>
        <v>0</v>
      </c>
    </row>
    <row r="79" spans="1:9" ht="16.5" x14ac:dyDescent="0.3">
      <c r="A79" s="37"/>
      <c r="B79" s="34" t="s">
        <v>68</v>
      </c>
      <c r="C79" s="15" t="s">
        <v>138</v>
      </c>
      <c r="D79" s="13" t="s">
        <v>134</v>
      </c>
      <c r="E79" s="47">
        <v>3725.8</v>
      </c>
      <c r="F79" s="47">
        <v>3880.3333333333335</v>
      </c>
      <c r="G79" s="21">
        <f>(F79-E79)/E79</f>
        <v>4.147655089734642E-2</v>
      </c>
      <c r="H79" s="47">
        <v>3844.2222222222222</v>
      </c>
      <c r="I79" s="21">
        <f>(F79-H79)/H79</f>
        <v>9.3936065668536288E-3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2205.375</v>
      </c>
      <c r="F80" s="50">
        <v>2292.5</v>
      </c>
      <c r="G80" s="21">
        <f>(F80-E80)/E80</f>
        <v>3.9505752989854336E-2</v>
      </c>
      <c r="H80" s="50">
        <v>2250.8333333333335</v>
      </c>
      <c r="I80" s="21">
        <f>(F80-H80)/H80</f>
        <v>1.8511662347278718E-2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11667.258333333335</v>
      </c>
      <c r="F81" s="86">
        <f>SUM(F76:F80)</f>
        <v>11864.458333333334</v>
      </c>
      <c r="G81" s="110">
        <f t="shared" ref="G81" si="22">(F81-E81)/E81</f>
        <v>1.6901999970001424E-2</v>
      </c>
      <c r="H81" s="86">
        <f>SUM(H76:H80)</f>
        <v>11819.180555555557</v>
      </c>
      <c r="I81" s="111">
        <f t="shared" ref="I81" si="23">(F81-H81)/H81</f>
        <v>3.8308728396990893E-3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1935.8</v>
      </c>
      <c r="F83" s="43">
        <v>1926.8</v>
      </c>
      <c r="G83" s="22">
        <f t="shared" ref="G83:G89" si="24">(F83-E83)/E83</f>
        <v>-4.6492406240314079E-3</v>
      </c>
      <c r="H83" s="43">
        <v>1928.3</v>
      </c>
      <c r="I83" s="22">
        <f t="shared" ref="I83:I89" si="25">(F83-H83)/H83</f>
        <v>-7.7788725820671057E-4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1458.3333333333333</v>
      </c>
      <c r="G84" s="21">
        <f t="shared" si="24"/>
        <v>-5.5203766845266945E-3</v>
      </c>
      <c r="H84" s="47">
        <v>1458.3333333333333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802.55555555555566</v>
      </c>
      <c r="F85" s="47">
        <v>933.28571428571433</v>
      </c>
      <c r="G85" s="21">
        <f t="shared" si="24"/>
        <v>0.16289234785704387</v>
      </c>
      <c r="H85" s="47">
        <v>933.28571428571433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1510.5000000000002</v>
      </c>
      <c r="F86" s="47">
        <v>1514.2222222222222</v>
      </c>
      <c r="G86" s="21">
        <f t="shared" si="24"/>
        <v>2.4642318584719917E-3</v>
      </c>
      <c r="H86" s="47">
        <v>1514.2222222222222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8830</v>
      </c>
      <c r="F87" s="61">
        <v>8899.3333333333339</v>
      </c>
      <c r="G87" s="21">
        <f t="shared" si="24"/>
        <v>7.8520196300491431E-3</v>
      </c>
      <c r="H87" s="61">
        <v>8899.3333333333339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3988.8</v>
      </c>
      <c r="F88" s="61">
        <v>3891.3</v>
      </c>
      <c r="G88" s="21">
        <f t="shared" si="24"/>
        <v>-2.4443441636582429E-2</v>
      </c>
      <c r="H88" s="61">
        <v>3891.3</v>
      </c>
      <c r="I88" s="21">
        <f t="shared" si="25"/>
        <v>0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1297.7222222222222</v>
      </c>
      <c r="F89" s="138">
        <v>1215.5555555555557</v>
      </c>
      <c r="G89" s="23">
        <f t="shared" si="24"/>
        <v>-6.3316066612440491E-2</v>
      </c>
      <c r="H89" s="138">
        <v>1181.1111111111111</v>
      </c>
      <c r="I89" s="23">
        <f t="shared" si="25"/>
        <v>2.9162746942615347E-2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19831.806349206348</v>
      </c>
      <c r="F90" s="86">
        <f>SUM(F83:F89)</f>
        <v>19838.830158730158</v>
      </c>
      <c r="G90" s="120">
        <f t="shared" ref="G90:G91" si="26">(F90-E90)/E90</f>
        <v>3.5416892441016921E-4</v>
      </c>
      <c r="H90" s="86">
        <f>SUM(H83:H89)</f>
        <v>19805.885714285712</v>
      </c>
      <c r="I90" s="111">
        <f t="shared" ref="I90:I91" si="27">(F90-H90)/H90</f>
        <v>1.6633663810693847E-3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356059.89310912701</v>
      </c>
      <c r="F91" s="106">
        <f>SUM(F32,F39,F47,F55,F66,F74,F81,F90)</f>
        <v>347434.22919841268</v>
      </c>
      <c r="G91" s="108">
        <f t="shared" si="26"/>
        <v>-2.4225317362746863E-2</v>
      </c>
      <c r="H91" s="106">
        <f>SUM(H32,H39,H47,H55,H66,H74,H81,H90)</f>
        <v>348636.76353174605</v>
      </c>
      <c r="I91" s="121">
        <f t="shared" si="27"/>
        <v>-3.4492470649150949E-3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10" zoomScaleNormal="100" workbookViewId="0">
      <selection activeCell="E32" sqref="E32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2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1083.33</v>
      </c>
      <c r="E16" s="135">
        <v>1250</v>
      </c>
      <c r="F16" s="135">
        <v>1000</v>
      </c>
      <c r="G16" s="135">
        <v>1500</v>
      </c>
      <c r="H16" s="136">
        <v>1000</v>
      </c>
      <c r="I16" s="83">
        <v>1166.6659999999999</v>
      </c>
    </row>
    <row r="17" spans="1:9" ht="16.5" x14ac:dyDescent="0.3">
      <c r="A17" s="92"/>
      <c r="B17" s="141" t="s">
        <v>5</v>
      </c>
      <c r="C17" s="15" t="s">
        <v>164</v>
      </c>
      <c r="D17" s="93">
        <v>1083.33</v>
      </c>
      <c r="E17" s="93">
        <v>1000</v>
      </c>
      <c r="F17" s="93">
        <v>1000</v>
      </c>
      <c r="G17" s="93">
        <v>1125</v>
      </c>
      <c r="H17" s="32">
        <v>1000</v>
      </c>
      <c r="I17" s="83">
        <v>1041.6659999999999</v>
      </c>
    </row>
    <row r="18" spans="1:9" ht="16.5" x14ac:dyDescent="0.3">
      <c r="A18" s="92"/>
      <c r="B18" s="141" t="s">
        <v>6</v>
      </c>
      <c r="C18" s="15" t="s">
        <v>165</v>
      </c>
      <c r="D18" s="93">
        <v>833.33</v>
      </c>
      <c r="E18" s="93">
        <v>1250</v>
      </c>
      <c r="F18" s="93">
        <v>875</v>
      </c>
      <c r="G18" s="93">
        <v>1000</v>
      </c>
      <c r="H18" s="32">
        <v>1250</v>
      </c>
      <c r="I18" s="83">
        <v>1041.6659999999999</v>
      </c>
    </row>
    <row r="19" spans="1:9" ht="16.5" x14ac:dyDescent="0.3">
      <c r="A19" s="92"/>
      <c r="B19" s="141" t="s">
        <v>7</v>
      </c>
      <c r="C19" s="15" t="s">
        <v>166</v>
      </c>
      <c r="D19" s="93">
        <v>833.33</v>
      </c>
      <c r="E19" s="93">
        <v>350</v>
      </c>
      <c r="F19" s="93">
        <v>1000</v>
      </c>
      <c r="G19" s="93">
        <v>1000</v>
      </c>
      <c r="H19" s="32">
        <v>750</v>
      </c>
      <c r="I19" s="83">
        <v>786.66599999999994</v>
      </c>
    </row>
    <row r="20" spans="1:9" ht="16.5" x14ac:dyDescent="0.3">
      <c r="A20" s="92"/>
      <c r="B20" s="141" t="s">
        <v>8</v>
      </c>
      <c r="C20" s="15" t="s">
        <v>167</v>
      </c>
      <c r="D20" s="93">
        <v>1916.67</v>
      </c>
      <c r="E20" s="93">
        <v>1750</v>
      </c>
      <c r="F20" s="93">
        <v>2125</v>
      </c>
      <c r="G20" s="93">
        <v>1500</v>
      </c>
      <c r="H20" s="32">
        <v>1583</v>
      </c>
      <c r="I20" s="83">
        <v>1774.934</v>
      </c>
    </row>
    <row r="21" spans="1:9" ht="16.5" x14ac:dyDescent="0.3">
      <c r="A21" s="92"/>
      <c r="B21" s="141" t="s">
        <v>9</v>
      </c>
      <c r="C21" s="15" t="s">
        <v>168</v>
      </c>
      <c r="D21" s="93">
        <v>1250</v>
      </c>
      <c r="E21" s="93">
        <v>1500</v>
      </c>
      <c r="F21" s="93">
        <v>1125</v>
      </c>
      <c r="G21" s="93">
        <v>1500</v>
      </c>
      <c r="H21" s="32">
        <v>1000</v>
      </c>
      <c r="I21" s="83">
        <v>1275</v>
      </c>
    </row>
    <row r="22" spans="1:9" ht="16.5" x14ac:dyDescent="0.3">
      <c r="A22" s="92"/>
      <c r="B22" s="141" t="s">
        <v>10</v>
      </c>
      <c r="C22" s="15" t="s">
        <v>169</v>
      </c>
      <c r="D22" s="93">
        <v>1333.33</v>
      </c>
      <c r="E22" s="93">
        <v>1000</v>
      </c>
      <c r="F22" s="93">
        <v>1125</v>
      </c>
      <c r="G22" s="93">
        <v>1500</v>
      </c>
      <c r="H22" s="32">
        <v>1083</v>
      </c>
      <c r="I22" s="83">
        <v>1208.2660000000001</v>
      </c>
    </row>
    <row r="23" spans="1:9" ht="16.5" x14ac:dyDescent="0.3">
      <c r="A23" s="92"/>
      <c r="B23" s="141" t="s">
        <v>11</v>
      </c>
      <c r="C23" s="15" t="s">
        <v>170</v>
      </c>
      <c r="D23" s="93">
        <v>375</v>
      </c>
      <c r="E23" s="93">
        <v>350</v>
      </c>
      <c r="F23" s="93">
        <v>250</v>
      </c>
      <c r="G23" s="93">
        <v>500</v>
      </c>
      <c r="H23" s="32">
        <v>283</v>
      </c>
      <c r="I23" s="83">
        <v>351.6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375</v>
      </c>
      <c r="E25" s="93">
        <v>500</v>
      </c>
      <c r="F25" s="93">
        <v>500</v>
      </c>
      <c r="G25" s="93">
        <v>500</v>
      </c>
      <c r="H25" s="32">
        <v>500</v>
      </c>
      <c r="I25" s="83">
        <v>475</v>
      </c>
    </row>
    <row r="26" spans="1:9" ht="16.5" x14ac:dyDescent="0.3">
      <c r="A26" s="92"/>
      <c r="B26" s="141" t="s">
        <v>14</v>
      </c>
      <c r="C26" s="15" t="s">
        <v>173</v>
      </c>
      <c r="D26" s="93">
        <v>375</v>
      </c>
      <c r="E26" s="93">
        <v>500</v>
      </c>
      <c r="F26" s="93">
        <v>500</v>
      </c>
      <c r="G26" s="93">
        <v>500</v>
      </c>
      <c r="H26" s="32">
        <v>500</v>
      </c>
      <c r="I26" s="83">
        <v>475</v>
      </c>
    </row>
    <row r="27" spans="1:9" ht="16.5" x14ac:dyDescent="0.3">
      <c r="A27" s="92"/>
      <c r="B27" s="141" t="s">
        <v>15</v>
      </c>
      <c r="C27" s="15" t="s">
        <v>174</v>
      </c>
      <c r="D27" s="93">
        <v>1000</v>
      </c>
      <c r="E27" s="93">
        <v>1000</v>
      </c>
      <c r="F27" s="93">
        <v>875</v>
      </c>
      <c r="G27" s="93">
        <v>1500</v>
      </c>
      <c r="H27" s="32">
        <v>1000</v>
      </c>
      <c r="I27" s="83">
        <v>1075</v>
      </c>
    </row>
    <row r="28" spans="1:9" ht="16.5" x14ac:dyDescent="0.3">
      <c r="A28" s="92"/>
      <c r="B28" s="141" t="s">
        <v>16</v>
      </c>
      <c r="C28" s="15" t="s">
        <v>175</v>
      </c>
      <c r="D28" s="93">
        <v>375</v>
      </c>
      <c r="E28" s="93">
        <v>350</v>
      </c>
      <c r="F28" s="93">
        <v>500</v>
      </c>
      <c r="G28" s="93">
        <v>500</v>
      </c>
      <c r="H28" s="32">
        <v>500</v>
      </c>
      <c r="I28" s="83">
        <v>445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93">
        <v>1000</v>
      </c>
      <c r="H29" s="32">
        <v>1000</v>
      </c>
      <c r="I29" s="83">
        <v>1125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1250</v>
      </c>
      <c r="G30" s="93">
        <v>1000</v>
      </c>
      <c r="H30" s="32">
        <v>916</v>
      </c>
      <c r="I30" s="83">
        <v>1166.5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1000</v>
      </c>
      <c r="E31" s="49">
        <v>1250</v>
      </c>
      <c r="F31" s="49"/>
      <c r="G31" s="49">
        <v>1125</v>
      </c>
      <c r="H31" s="134">
        <v>1083</v>
      </c>
      <c r="I31" s="85">
        <v>1114.5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/>
      <c r="E33" s="135">
        <v>2500</v>
      </c>
      <c r="F33" s="135">
        <v>1500</v>
      </c>
      <c r="G33" s="135">
        <v>3000</v>
      </c>
      <c r="H33" s="136">
        <v>1500</v>
      </c>
      <c r="I33" s="83">
        <v>2125</v>
      </c>
    </row>
    <row r="34" spans="1:9" ht="16.5" x14ac:dyDescent="0.3">
      <c r="A34" s="92"/>
      <c r="B34" s="141" t="s">
        <v>27</v>
      </c>
      <c r="C34" s="15" t="s">
        <v>180</v>
      </c>
      <c r="D34" s="93">
        <v>1750</v>
      </c>
      <c r="E34" s="93">
        <v>2500</v>
      </c>
      <c r="F34" s="93">
        <v>1500</v>
      </c>
      <c r="G34" s="93">
        <v>3000</v>
      </c>
      <c r="H34" s="32">
        <v>1333</v>
      </c>
      <c r="I34" s="83">
        <v>2016.6</v>
      </c>
    </row>
    <row r="35" spans="1:9" ht="16.5" x14ac:dyDescent="0.3">
      <c r="A35" s="92"/>
      <c r="B35" s="140" t="s">
        <v>28</v>
      </c>
      <c r="C35" s="15" t="s">
        <v>181</v>
      </c>
      <c r="D35" s="93">
        <v>1500</v>
      </c>
      <c r="E35" s="93">
        <v>1250</v>
      </c>
      <c r="F35" s="93">
        <v>1500</v>
      </c>
      <c r="G35" s="93">
        <v>2000</v>
      </c>
      <c r="H35" s="32">
        <v>1583</v>
      </c>
      <c r="I35" s="83">
        <v>1566.6</v>
      </c>
    </row>
    <row r="36" spans="1:9" ht="16.5" x14ac:dyDescent="0.3">
      <c r="A36" s="92"/>
      <c r="B36" s="141" t="s">
        <v>29</v>
      </c>
      <c r="C36" s="15" t="s">
        <v>182</v>
      </c>
      <c r="D36" s="93">
        <v>1500</v>
      </c>
      <c r="E36" s="93">
        <v>1500</v>
      </c>
      <c r="F36" s="93"/>
      <c r="G36" s="93"/>
      <c r="H36" s="32">
        <v>1000</v>
      </c>
      <c r="I36" s="83">
        <v>1333.3333333333333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1666.67</v>
      </c>
      <c r="E37" s="137">
        <v>1000</v>
      </c>
      <c r="F37" s="137">
        <v>1000</v>
      </c>
      <c r="G37" s="137">
        <v>2250</v>
      </c>
      <c r="H37" s="138">
        <v>1666</v>
      </c>
      <c r="I37" s="83">
        <v>1516.5340000000001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26500</v>
      </c>
      <c r="E39" s="42">
        <v>28000</v>
      </c>
      <c r="F39" s="42">
        <v>25000</v>
      </c>
      <c r="G39" s="42">
        <v>20000</v>
      </c>
      <c r="H39" s="136">
        <v>24666</v>
      </c>
      <c r="I39" s="84">
        <v>24833.200000000001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13000</v>
      </c>
      <c r="E40" s="49">
        <v>18000</v>
      </c>
      <c r="F40" s="49">
        <v>16000</v>
      </c>
      <c r="G40" s="49">
        <v>15000</v>
      </c>
      <c r="H40" s="134">
        <v>16333</v>
      </c>
      <c r="I40" s="85">
        <v>15666.6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05-08-2019</vt:lpstr>
      <vt:lpstr>By Order</vt:lpstr>
      <vt:lpstr>All Stores</vt:lpstr>
      <vt:lpstr>'05-08-2019'!Print_Titles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2019-08-08T11:36:34Z</cp:lastPrinted>
  <dcterms:created xsi:type="dcterms:W3CDTF">2010-10-20T06:23:14Z</dcterms:created>
  <dcterms:modified xsi:type="dcterms:W3CDTF">2019-08-08T12:16:58Z</dcterms:modified>
</cp:coreProperties>
</file>