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9-08-209" sheetId="9" r:id="rId4"/>
    <sheet name="By Order" sheetId="11" r:id="rId5"/>
    <sheet name="All Stores" sheetId="12" r:id="rId6"/>
  </sheets>
  <definedNames>
    <definedName name="_xlnm.Print_Titles" localSheetId="3">'19-08-209'!$12:$14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7" i="11"/>
  <c r="G87" i="11"/>
  <c r="I88" i="11"/>
  <c r="G88" i="11"/>
  <c r="I86" i="11"/>
  <c r="G86" i="11"/>
  <c r="I85" i="11"/>
  <c r="G85" i="11"/>
  <c r="I83" i="11"/>
  <c r="G83" i="11"/>
  <c r="I84" i="11"/>
  <c r="G84" i="11"/>
  <c r="I80" i="11"/>
  <c r="G80" i="11"/>
  <c r="I76" i="11"/>
  <c r="G76" i="11"/>
  <c r="I77" i="11"/>
  <c r="G77" i="11"/>
  <c r="I79" i="11"/>
  <c r="G79" i="11"/>
  <c r="I78" i="11"/>
  <c r="G78" i="11"/>
  <c r="I68" i="11"/>
  <c r="G68" i="11"/>
  <c r="I69" i="11"/>
  <c r="G69" i="11"/>
  <c r="I73" i="11"/>
  <c r="G73" i="11"/>
  <c r="I71" i="11"/>
  <c r="G71" i="11"/>
  <c r="I70" i="11"/>
  <c r="G70" i="11"/>
  <c r="I72" i="11"/>
  <c r="G72" i="11"/>
  <c r="I57" i="11"/>
  <c r="G57" i="11"/>
  <c r="I64" i="11"/>
  <c r="G64" i="11"/>
  <c r="I65" i="11"/>
  <c r="G65" i="11"/>
  <c r="I58" i="11"/>
  <c r="G58" i="11"/>
  <c r="I63" i="11"/>
  <c r="G63" i="11"/>
  <c r="I62" i="11"/>
  <c r="G62" i="11"/>
  <c r="I61" i="11"/>
  <c r="G61" i="11"/>
  <c r="I60" i="11"/>
  <c r="G60" i="11"/>
  <c r="I59" i="11"/>
  <c r="G59" i="11"/>
  <c r="I53" i="11"/>
  <c r="G53" i="11"/>
  <c r="I50" i="11"/>
  <c r="G50" i="11"/>
  <c r="I49" i="11"/>
  <c r="G49" i="11"/>
  <c r="I52" i="11"/>
  <c r="G52" i="11"/>
  <c r="I51" i="11"/>
  <c r="G51" i="11"/>
  <c r="I54" i="11"/>
  <c r="G54" i="11"/>
  <c r="I43" i="11"/>
  <c r="G43" i="11"/>
  <c r="I42" i="11"/>
  <c r="G42" i="11"/>
  <c r="I45" i="11"/>
  <c r="G45" i="11"/>
  <c r="I46" i="11"/>
  <c r="G46" i="11"/>
  <c r="I44" i="11"/>
  <c r="G44" i="11"/>
  <c r="I41" i="11"/>
  <c r="G41" i="11"/>
  <c r="I38" i="11"/>
  <c r="G38" i="11"/>
  <c r="I34" i="11"/>
  <c r="G34" i="11"/>
  <c r="I37" i="11"/>
  <c r="G37" i="11"/>
  <c r="I36" i="11"/>
  <c r="G36" i="11"/>
  <c r="I35" i="11"/>
  <c r="G35" i="11"/>
  <c r="I19" i="11"/>
  <c r="G19" i="11"/>
  <c r="I18" i="11"/>
  <c r="G18" i="11"/>
  <c r="I23" i="11"/>
  <c r="G23" i="11"/>
  <c r="I25" i="11"/>
  <c r="G25" i="11"/>
  <c r="I27" i="11"/>
  <c r="G27" i="11"/>
  <c r="I16" i="11"/>
  <c r="G16" i="11"/>
  <c r="I20" i="11"/>
  <c r="G20" i="11"/>
  <c r="I17" i="11"/>
  <c r="G17" i="11"/>
  <c r="I24" i="11"/>
  <c r="G24" i="11"/>
  <c r="I26" i="11"/>
  <c r="G26" i="11"/>
  <c r="I29" i="11"/>
  <c r="G29" i="11"/>
  <c r="I30" i="11"/>
  <c r="G30" i="11"/>
  <c r="I21" i="11"/>
  <c r="G21" i="11"/>
  <c r="I28" i="11"/>
  <c r="G28" i="11"/>
  <c r="I31" i="11"/>
  <c r="G31" i="11"/>
  <c r="I22" i="11"/>
  <c r="G22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<sst xmlns="http://schemas.openxmlformats.org/spreadsheetml/2006/main" count="848" uniqueCount="225">
  <si>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</si>
  <si>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</si>
  <si>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</si>
  <si>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</si>
  <si>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</si>
  <si>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</si>
  <si>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</si>
  <si>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</si>
  <si>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</si>
  <si>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</si>
  <si>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</si>
  <si>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</si>
  <si>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</si>
  <si>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</si>
  <si>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</si>
  <si>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</si>
  <si>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</si>
  <si>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</si>
  <si>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</si>
  <si>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</si>
  <si>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</si>
  <si>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</si>
  <si>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</si>
  <si>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</si>
  <si>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</si>
  <si>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</si>
  <si>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</si>
  <si>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</si>
  <si>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</si>
  <si>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</si>
  <si>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</si>
  <si>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</si>
  <si>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</si>
  <si>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</si>
  <si>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</si>
  <si>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</si>
  <si>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</si>
  <si>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</si>
  <si>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</si>
  <si>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</si>
  <si>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</si>
  <si>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</si>
  <si>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</si>
  <si>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</si>
  <si>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</si>
  <si>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</si>
  <si>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</si>
  <si>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</si>
  <si>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</si>
  <si>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</si>
  <si>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</si>
  <si>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</si>
  <si>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</si>
  <si>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</si>
  <si>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</si>
  <si>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</si>
  <si>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</si>
  <si>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</si>
  <si>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</si>
  <si>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</si>
  <si>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</si>
  <si>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</si>
  <si>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</si>
  <si>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</si>
  <si>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</si>
  <si>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</si>
  <si>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</si>
  <si>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</si>
  <si>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</si>
  <si>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</si>
  <si>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</si>
  <si>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</si>
  <si>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</si>
  <si>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</si>
  <si>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</si>
  <si>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</si>
  <si>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</si>
  <si>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</si>
  <si>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</si>
  <si>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</si>
  <si>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</si>
  <si>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</si>
  <si>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</si>
  <si>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</si>
  <si>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</si>
  <si>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</si>
  <si>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</si>
  <si>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</si>
  <si>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</si>
  <si>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</si>
  <si>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</si>
  <si>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</si>
  <si>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</si>
  <si>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</si>
  <si>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</si>
  <si>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</si>
  <si>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</si>
  <si>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</si>
  <si>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</si>
  <si>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</si>
  <si>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</si>
  <si>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</si>
  <si>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</si>
  <si>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</si>
  <si>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</si>
  <si>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</si>
  <si>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</si>
  <si>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</si>
  <si>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</si>
  <si>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</si>
  <si>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</si>
  <si>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</si>
  <si>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</si>
  <si>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</si>
  <si>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</si>
  <si>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</si>
  <si>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</si>
  <si>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</si>
  <si>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</si>
  <si>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</si>
  <si>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</si>
  <si>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</si>
  <si>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</si>
  <si>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</si>
  <si>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</si>
  <si>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</si>
  <si>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</si>
  <si>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</si>
  <si>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</si>
  <si>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</si>
  <si>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</si>
  <si>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</si>
  <si>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</si>
  <si>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</si>
  <si>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</si>
  <si>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</si>
  <si>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</si>
  <si>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</si>
  <si>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</si>
  <si>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</si>
  <si>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</si>
  <si>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</si>
  <si>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</si>
  <si>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</si>
  <si>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</si>
  <si>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</si>
  <si>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</si>
  <si>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</si>
  <si>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</si>
  <si>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</si>
  <si>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</si>
  <si>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</si>
  <si>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</si>
  <si>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</si>
  <si>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</si>
  <si>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</si>
  <si>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</si>
  <si>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</si>
  <si>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</si>
  <si>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</si>
  <si>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</si>
  <si>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</si>
  <si>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</si>
  <si>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</si>
  <si>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</si>
  <si>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</si>
  <si>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</si>
  <si>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</si>
  <si>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</si>
  <si>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</si>
  <si>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</si>
  <si>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</si>
  <si>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</si>
  <si>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</si>
  <si>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</si>
  <si>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</si>
  <si>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</si>
  <si>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</si>
  <si>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</si>
  <si>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</si>
  <si>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</si>
  <si>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</si>
  <si>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</si>
  <si>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</si>
  <si>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</si>
  <si>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</si>
  <si>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</si>
  <si>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</si>
  <si>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</si>
  <si>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</si>
  <si>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</si>
  <si>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</si>
  <si>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</si>
  <si>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</si>
  <si>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</si>
  <si>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</si>
  <si>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</si>
  <si>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</si>
  <si>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</si>
  <si>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</si>
  <si>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</si>
  <si>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</si>
  <si>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</si>
  <si>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</si>
  <si>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</si>
  <si>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</si>
  <si>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</si>
  <si>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</si>
  <si>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</si>
  <si>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</si>
  <si>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</si>
  <si>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</si>
  <si>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</si>
  <si>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</si>
  <si>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</si>
  <si>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</si>
  <si>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</si>
  <si>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05-08-2019 (ل.ل.)</t>
  </si>
  <si>
    <t>معدل الأسعار في آب 2018 (ل.ل.)</t>
  </si>
  <si>
    <t>معدل أسعار المحلات والملاحم في 05-08-2019 (ل.ل.)</t>
  </si>
  <si>
    <t>المعدل العام للأسعار في 05-08-2019  (ل.ل.)</t>
  </si>
  <si>
    <t xml:space="preserve"> التاريخ 19 آب 2019</t>
  </si>
  <si>
    <t>معدل أسعار المحلات والملاحم في 19-08-2019 (ل.ل.)</t>
  </si>
  <si>
    <t>معدل أسعار  السوبرماركات في 19-08-2019 (ل.ل.)</t>
  </si>
  <si>
    <t>المعدل العام للأسعار في 19-08-2019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</si>
</sst>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223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1785.56925</v>
      </c>
      <c r="F15" s="43">
        <v>1088.7</v>
      </c>
      <c r="G15" s="45">
        <f t="shared" ref="G15:G30" si="0">(F15-E15)/E15</f>
        <v>-0.39027847841801711</v>
      </c>
      <c r="H15" s="43">
        <v>1098.7</v>
      </c>
      <c r="I15" s="45">
        <f>(F15-H15)/H15</f>
        <v>-9.1016656048056796E-3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1543</v>
      </c>
      <c r="F16" s="47">
        <v>1483.1111111111111</v>
      </c>
      <c r="G16" s="48">
        <f t="shared" si="0"/>
        <v>-3.8813278605890421E-2</v>
      </c>
      <c r="H16" s="47">
        <v>1154.1111111111111</v>
      </c>
      <c r="I16" s="44">
        <f t="shared" ref="I16:I30" si="1">(F16-H16)/H16</f>
        <v>0.28506787330316741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1359.1157499999999</v>
      </c>
      <c r="F17" s="47">
        <v>1309.8</v>
      </c>
      <c r="G17" s="48">
        <f t="shared" si="0"/>
        <v>-3.6285172914816109E-2</v>
      </c>
      <c r="H17" s="47">
        <v>1157.3</v>
      </c>
      <c r="I17" s="44">
        <f>(F17-H17)/H17</f>
        <v>0.13177222846280134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1003.9875</v>
      </c>
      <c r="F18" s="47">
        <v>613.79999999999995</v>
      </c>
      <c r="G18" s="48">
        <f t="shared" si="0"/>
        <v>-0.38863780674560194</v>
      </c>
      <c r="H18" s="47">
        <v>607.79999999999995</v>
      </c>
      <c r="I18" s="44">
        <f t="shared" si="1"/>
        <v>9.8716683119447202E-3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2581.2792500000005</v>
      </c>
      <c r="F19" s="47">
        <v>2867.5</v>
      </c>
      <c r="G19" s="48">
        <f>(F19-E19)/E19</f>
        <v>0.11088329555974986</v>
      </c>
      <c r="H19" s="47">
        <v>2184.8000000000002</v>
      </c>
      <c r="I19" s="44">
        <f>(F19-H19)/H19</f>
        <v>0.31247711461003286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1583.0867499999999</v>
      </c>
      <c r="F20" s="47">
        <v>1364.8</v>
      </c>
      <c r="G20" s="48">
        <f t="shared" si="0"/>
        <v>-0.13788678984269181</v>
      </c>
      <c r="H20" s="47">
        <v>1214.8</v>
      </c>
      <c r="I20" s="44">
        <f t="shared" si="1"/>
        <v>0.12347711557458019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1285.73675</v>
      </c>
      <c r="F21" s="47">
        <v>1388.8</v>
      </c>
      <c r="G21" s="48">
        <f t="shared" si="0"/>
        <v>8.0158905001354225E-2</v>
      </c>
      <c r="H21" s="47">
        <v>1369.8</v>
      </c>
      <c r="I21" s="44">
        <f t="shared" si="1"/>
        <v>1.387063804935027E-2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438.16849999999999</v>
      </c>
      <c r="F22" s="47">
        <v>404.8</v>
      </c>
      <c r="G22" s="48">
        <f t="shared" si="0"/>
        <v>-7.6154493077434784E-2</v>
      </c>
      <c r="H22" s="47">
        <v>394.8</v>
      </c>
      <c r="I22" s="44">
        <f t="shared" si="1"/>
        <v>2.5329280648429583E-2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557.24374999999998</v>
      </c>
      <c r="F23" s="47">
        <v>534.79999999999995</v>
      </c>
      <c r="G23" s="48">
        <f t="shared" si="0"/>
        <v>-4.0276360210410658E-2</v>
      </c>
      <c r="H23" s="47">
        <v>549.70000000000005</v>
      </c>
      <c r="I23" s="44">
        <f t="shared" si="1"/>
        <v>-2.710569401491739E-2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566.15</v>
      </c>
      <c r="F24" s="47">
        <v>555</v>
      </c>
      <c r="G24" s="48">
        <f t="shared" si="0"/>
        <v>-1.9694427271924362E-2</v>
      </c>
      <c r="H24" s="47">
        <v>514.79999999999995</v>
      </c>
      <c r="I24" s="44">
        <f t="shared" si="1"/>
        <v>7.8088578088578178E-2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562.71249999999998</v>
      </c>
      <c r="F25" s="47">
        <v>527.29999999999995</v>
      </c>
      <c r="G25" s="48">
        <f t="shared" si="0"/>
        <v>-6.2931781327054265E-2</v>
      </c>
      <c r="H25" s="47">
        <v>531.29999999999995</v>
      </c>
      <c r="I25" s="44">
        <f t="shared" si="1"/>
        <v>-7.5287031808770949E-3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1264.7292499999999</v>
      </c>
      <c r="F26" s="47">
        <v>1238.8</v>
      </c>
      <c r="G26" s="48">
        <f t="shared" si="0"/>
        <v>-2.0501818867555973E-2</v>
      </c>
      <c r="H26" s="47">
        <v>1040</v>
      </c>
      <c r="I26" s="44">
        <f t="shared" si="1"/>
        <v>0.19115384615384612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554.58749999999998</v>
      </c>
      <c r="F27" s="47">
        <v>525</v>
      </c>
      <c r="G27" s="48">
        <f t="shared" si="0"/>
        <v>-5.3350463182094764E-2</v>
      </c>
      <c r="H27" s="47">
        <v>517.29999999999995</v>
      </c>
      <c r="I27" s="44">
        <f t="shared" si="1"/>
        <v>1.4884979702300495E-2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1002.2375</v>
      </c>
      <c r="F28" s="47">
        <v>899.8</v>
      </c>
      <c r="G28" s="48">
        <f t="shared" si="0"/>
        <v>-0.10220880779256414</v>
      </c>
      <c r="H28" s="47">
        <v>898.8</v>
      </c>
      <c r="I28" s="44">
        <f t="shared" si="1"/>
        <v>1.1125945705384957E-3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1377.8084166666667</v>
      </c>
      <c r="F29" s="47">
        <v>1578</v>
      </c>
      <c r="G29" s="48">
        <f t="shared" si="0"/>
        <v>0.1452971116388278</v>
      </c>
      <c r="H29" s="47">
        <v>1585.5</v>
      </c>
      <c r="I29" s="44">
        <f t="shared" si="1"/>
        <v>-4.7303689687795648E-3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1126.5774999999999</v>
      </c>
      <c r="F30" s="50">
        <v>1159.9000000000001</v>
      </c>
      <c r="G30" s="51">
        <f t="shared" si="0"/>
        <v>2.9578524335875891E-2</v>
      </c>
      <c r="H30" s="50">
        <v>1104.7</v>
      </c>
      <c r="I30" s="56">
        <f t="shared" si="1"/>
        <v>4.996831719018742E-2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2348.6712499999999</v>
      </c>
      <c r="F32" s="43">
        <v>2178.5714285714284</v>
      </c>
      <c r="G32" s="45">
        <f>(F32-E32)/E32</f>
        <v>-7.24238530311858E-2</v>
      </c>
      <c r="H32" s="43">
        <v>2083.3333333333335</v>
      </c>
      <c r="I32" s="44">
        <f>(F32-H32)/H32</f>
        <v>4.5714285714285575E-2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2189.9317499999997</v>
      </c>
      <c r="F33" s="47">
        <v>2104.8000000000002</v>
      </c>
      <c r="G33" s="48">
        <f>(F33-E33)/E33</f>
        <v>-3.887415669460912E-2</v>
      </c>
      <c r="H33" s="47">
        <v>1859.7777777777778</v>
      </c>
      <c r="I33" s="44">
        <f>(F33-H33)/H33</f>
        <v>0.13174811805472583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1993.7137499999999</v>
      </c>
      <c r="F34" s="47">
        <v>2216.6666666666665</v>
      </c>
      <c r="G34" s="48">
        <f>(F34-E34)/E34</f>
        <v>0.1118279475509795</v>
      </c>
      <c r="H34" s="47">
        <v>2023.3333333333333</v>
      </c>
      <c r="I34" s="44">
        <f>(F34-H34)/H34</f>
        <v>9.5551894563426651E-2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1614.5822916666666</v>
      </c>
      <c r="F35" s="47">
        <v>1875</v>
      </c>
      <c r="G35" s="48">
        <f>(F35-E35)/E35</f>
        <v>0.16129107180069152</v>
      </c>
      <c r="H35" s="47">
        <v>1875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2425.0407500000001</v>
      </c>
      <c r="F36" s="50">
        <v>1929.8</v>
      </c>
      <c r="G36" s="51">
        <f>(F36-E36)/E36</f>
        <v>-0.20421955796000546</v>
      </c>
      <c r="H36" s="50">
        <v>1808.8</v>
      </c>
      <c r="I36" s="56">
        <f>(F36-H36)/H36</f>
        <v>6.6895179124281293E-2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27139.982499999998</v>
      </c>
      <c r="F38" s="43">
        <v>27745.555555555555</v>
      </c>
      <c r="G38" s="45">
        <f t="shared" ref="G38:G43" si="2">(F38-E38)/E38</f>
        <v>2.2312949374803631E-2</v>
      </c>
      <c r="H38" s="43">
        <v>28023.333333333332</v>
      </c>
      <c r="I38" s="44">
        <f t="shared" ref="I38:I43" si="3">(F38-H38)/H38</f>
        <v>-9.9123746084611893E-3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15120.157500000001</v>
      </c>
      <c r="F39" s="57">
        <v>15853.111111111111</v>
      </c>
      <c r="G39" s="48">
        <f t="shared" si="2"/>
        <v>4.8475262979972934E-2</v>
      </c>
      <c r="H39" s="57">
        <v>15853.111111111111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10907.875</v>
      </c>
      <c r="F40" s="57">
        <v>11266</v>
      </c>
      <c r="G40" s="48">
        <f t="shared" si="2"/>
        <v>3.2831784375966906E-2</v>
      </c>
      <c r="H40" s="57">
        <v>11016</v>
      </c>
      <c r="I40" s="44">
        <f t="shared" si="3"/>
        <v>2.2694262890341321E-2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5929.9000000000005</v>
      </c>
      <c r="F41" s="47">
        <v>5577.666666666667</v>
      </c>
      <c r="G41" s="48">
        <f t="shared" si="2"/>
        <v>-5.9399540183364567E-2</v>
      </c>
      <c r="H41" s="47">
        <v>5505.5</v>
      </c>
      <c r="I41" s="44">
        <f t="shared" si="3"/>
        <v>1.3108104017194982E-2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9976</v>
      </c>
      <c r="G42" s="48">
        <f t="shared" si="2"/>
        <v>7.4519919747770909E-4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12750</v>
      </c>
      <c r="F43" s="50">
        <v>12670</v>
      </c>
      <c r="G43" s="51">
        <f t="shared" si="2"/>
        <v>-6.2745098039215684E-3</v>
      </c>
      <c r="H43" s="50">
        <v>12670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6277.7777777777783</v>
      </c>
      <c r="F45" s="43">
        <v>6046.666666666667</v>
      </c>
      <c r="G45" s="45">
        <f t="shared" ref="G45:G50" si="4">(F45-E45)/E45</f>
        <v>-3.681415929203543E-2</v>
      </c>
      <c r="H45" s="43">
        <v>5917.2222222222226</v>
      </c>
      <c r="I45" s="44">
        <f t="shared" ref="I45:I50" si="5">(F45-H45)/H45</f>
        <v>2.1875880199042325E-2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6034.4444444444443</v>
      </c>
      <c r="F46" s="47">
        <v>6057.5555555555557</v>
      </c>
      <c r="G46" s="48">
        <f t="shared" si="4"/>
        <v>3.8298655864482016E-3</v>
      </c>
      <c r="H46" s="47">
        <v>6079.7777777777774</v>
      </c>
      <c r="I46" s="87">
        <f t="shared" si="5"/>
        <v>-3.6551043532292017E-3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18885.098944444446</v>
      </c>
      <c r="F48" s="47">
        <v>18181.339250000001</v>
      </c>
      <c r="G48" s="48">
        <f t="shared" si="4"/>
        <v>-3.7265343248385499E-2</v>
      </c>
      <c r="H48" s="47">
        <v>18752.767500000002</v>
      </c>
      <c r="I48" s="87">
        <f t="shared" si="5"/>
        <v>-3.0471675713997989E-2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2191.875</v>
      </c>
      <c r="F49" s="47">
        <v>2235.8333333333335</v>
      </c>
      <c r="G49" s="48">
        <f t="shared" si="4"/>
        <v>2.0055127839559046E-2</v>
      </c>
      <c r="H49" s="47">
        <v>2263</v>
      </c>
      <c r="I49" s="44">
        <f t="shared" si="5"/>
        <v>-1.2004713507143843E-2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27092.694444444445</v>
      </c>
      <c r="F50" s="50">
        <v>27884.444444444445</v>
      </c>
      <c r="G50" s="56">
        <f t="shared" si="4"/>
        <v>2.9223745228572278E-2</v>
      </c>
      <c r="H50" s="50">
        <v>27836</v>
      </c>
      <c r="I50" s="59">
        <f t="shared" si="5"/>
        <v>1.7403522217432552E-3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3764.1785714285716</v>
      </c>
      <c r="F53" s="70">
        <v>3419.75</v>
      </c>
      <c r="G53" s="48">
        <f t="shared" si="6"/>
        <v>-9.1501655644847607E-2</v>
      </c>
      <c r="H53" s="70">
        <v>3419.75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2031.6666666666667</v>
      </c>
      <c r="F54" s="70">
        <v>2977</v>
      </c>
      <c r="G54" s="48">
        <f t="shared" si="6"/>
        <v>0.46529942575881866</v>
      </c>
      <c r="H54" s="70">
        <v>2977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4750</v>
      </c>
      <c r="G55" s="48">
        <f t="shared" si="6"/>
        <v>-0.13636363636363635</v>
      </c>
      <c r="H55" s="70">
        <v>4750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2028</v>
      </c>
      <c r="G56" s="55">
        <f t="shared" si="6"/>
        <v>-5.929648241206037E-2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4765.9583333333339</v>
      </c>
      <c r="F57" s="50">
        <v>4541</v>
      </c>
      <c r="G57" s="51">
        <f t="shared" si="6"/>
        <v>-4.7201070089086784E-2</v>
      </c>
      <c r="H57" s="50">
        <v>4621.1111111111113</v>
      </c>
      <c r="I57" s="126">
        <f t="shared" si="7"/>
        <v>-1.733589805241649E-2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5120</v>
      </c>
      <c r="F58" s="68">
        <v>4615</v>
      </c>
      <c r="G58" s="44">
        <f t="shared" si="6"/>
        <v>-9.86328125E-2</v>
      </c>
      <c r="H58" s="68">
        <v>4563.125</v>
      </c>
      <c r="I58" s="44">
        <f t="shared" si="7"/>
        <v>1.1368305711546364E-2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5039.5</v>
      </c>
      <c r="F59" s="70">
        <v>4825</v>
      </c>
      <c r="G59" s="48">
        <f t="shared" si="6"/>
        <v>-4.2563746403413039E-2</v>
      </c>
      <c r="H59" s="70">
        <v>4812.5</v>
      </c>
      <c r="I59" s="44">
        <f t="shared" si="7"/>
        <v>2.5974025974025974E-3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21548.75</v>
      </c>
      <c r="F60" s="73">
        <v>21117.142857142859</v>
      </c>
      <c r="G60" s="51">
        <f t="shared" si="6"/>
        <v>-2.0029335476867163E-2</v>
      </c>
      <c r="H60" s="73">
        <v>21658.75</v>
      </c>
      <c r="I60" s="51">
        <f t="shared" si="7"/>
        <v>-2.5006389697334392E-2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6478.75</v>
      </c>
      <c r="F62" s="54">
        <v>6430.5555555555557</v>
      </c>
      <c r="G62" s="45">
        <f t="shared" ref="G62:G67" si="8">(F62-E62)/E62</f>
        <v>-7.4388492293180541E-3</v>
      </c>
      <c r="H62" s="54">
        <v>6377.5</v>
      </c>
      <c r="I62" s="44">
        <f t="shared" ref="I62:I67" si="9">(F62-H62)/H62</f>
        <v>8.3191776645324435E-3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46392.25</v>
      </c>
      <c r="G63" s="48">
        <f t="shared" si="8"/>
        <v>-1.3909074242838887E-2</v>
      </c>
      <c r="H63" s="46">
        <v>46526.857142857145</v>
      </c>
      <c r="I63" s="44">
        <f t="shared" si="9"/>
        <v>-2.8931062857704753E-3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11498.75</v>
      </c>
      <c r="F64" s="46">
        <v>10605</v>
      </c>
      <c r="G64" s="48">
        <f t="shared" si="8"/>
        <v>-7.7725839765191873E-2</v>
      </c>
      <c r="H64" s="46">
        <v>10549.714285714286</v>
      </c>
      <c r="I64" s="87">
        <f t="shared" si="9"/>
        <v>5.240493987650259E-3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7613.45</v>
      </c>
      <c r="F65" s="46">
        <v>7386</v>
      </c>
      <c r="G65" s="48">
        <f t="shared" si="8"/>
        <v>-2.9874761113555592E-2</v>
      </c>
      <c r="H65" s="46">
        <v>6936</v>
      </c>
      <c r="I65" s="87">
        <f t="shared" si="9"/>
        <v>6.4878892733564009E-2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3869.1666666666665</v>
      </c>
      <c r="F66" s="46">
        <v>3704.375</v>
      </c>
      <c r="G66" s="48">
        <f t="shared" si="8"/>
        <v>-4.2590997200086113E-2</v>
      </c>
      <c r="H66" s="46">
        <v>3765</v>
      </c>
      <c r="I66" s="87">
        <f t="shared" si="9"/>
        <v>-1.6102257636122178E-2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3642.1428571428573</v>
      </c>
      <c r="F67" s="58">
        <v>2985</v>
      </c>
      <c r="G67" s="51">
        <f t="shared" si="8"/>
        <v>-0.18042753481074725</v>
      </c>
      <c r="H67" s="58">
        <v>3185</v>
      </c>
      <c r="I67" s="88">
        <f t="shared" si="9"/>
        <v>-6.2794348508634218E-2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3844.2222222222222</v>
      </c>
      <c r="G69" s="45">
        <f>(F69-E69)/E69</f>
        <v>3.1784374422197108E-2</v>
      </c>
      <c r="H69" s="43">
        <v>3880.3333333333335</v>
      </c>
      <c r="I69" s="44">
        <f>(F69-H69)/H69</f>
        <v>-9.306187899092341E-3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2796.625</v>
      </c>
      <c r="G70" s="48">
        <f>(F70-E70)/E70</f>
        <v>5.8596091595731377E-3</v>
      </c>
      <c r="H70" s="47">
        <v>2796.625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1337.625</v>
      </c>
      <c r="F71" s="47">
        <v>1313.3333333333333</v>
      </c>
      <c r="G71" s="48">
        <f>(F71-E71)/E71</f>
        <v>-1.8160296545494246E-2</v>
      </c>
      <c r="H71" s="47">
        <v>1330</v>
      </c>
      <c r="I71" s="44">
        <f>(F71-H71)/H71</f>
        <v>-1.2531328320802062E-2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2205.375</v>
      </c>
      <c r="F72" s="47">
        <v>2250.7142857142858</v>
      </c>
      <c r="G72" s="48">
        <f>(F72-E72)/E72</f>
        <v>2.0558537987546689E-2</v>
      </c>
      <c r="H72" s="47">
        <v>2292.5</v>
      </c>
      <c r="I72" s="44">
        <f>(F72-H72)/H72</f>
        <v>-1.8227138183517653E-2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1618.125</v>
      </c>
      <c r="F73" s="50">
        <v>1641</v>
      </c>
      <c r="G73" s="48">
        <f>(F73-E73)/E73</f>
        <v>1.4136732329084589E-2</v>
      </c>
      <c r="H73" s="50">
        <v>1565</v>
      </c>
      <c r="I73" s="59">
        <f>(F73-H73)/H73</f>
        <v>4.856230031948882E-2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1297.7222222222222</v>
      </c>
      <c r="F76" s="32">
        <v>1181.1111111111111</v>
      </c>
      <c r="G76" s="48">
        <f t="shared" si="10"/>
        <v>-8.9858298728541453E-2</v>
      </c>
      <c r="H76" s="32">
        <v>1215.5555555555557</v>
      </c>
      <c r="I76" s="44">
        <f t="shared" si="11"/>
        <v>-2.8336380255941599E-2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802.55555555555566</v>
      </c>
      <c r="F77" s="47">
        <v>933.28571428571433</v>
      </c>
      <c r="G77" s="48">
        <f t="shared" si="10"/>
        <v>0.16289234785704387</v>
      </c>
      <c r="H77" s="47">
        <v>933.28571428571433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1510.5000000000002</v>
      </c>
      <c r="F78" s="47">
        <v>1514.2222222222222</v>
      </c>
      <c r="G78" s="48">
        <f t="shared" si="10"/>
        <v>2.4642318584719917E-3</v>
      </c>
      <c r="H78" s="47">
        <v>1514.2222222222222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1935.8</v>
      </c>
      <c r="F79" s="61">
        <v>1931.8</v>
      </c>
      <c r="G79" s="48">
        <f t="shared" si="10"/>
        <v>-2.0663291662361815E-3</v>
      </c>
      <c r="H79" s="61">
        <v>1926.8</v>
      </c>
      <c r="I79" s="44">
        <f t="shared" si="11"/>
        <v>2.594976126219639E-3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3956.3</v>
      </c>
      <c r="G81" s="51">
        <f t="shared" si="10"/>
        <v>-8.1478138788608091E-3</v>
      </c>
      <c r="H81" s="50">
        <v>3891.3</v>
      </c>
      <c r="I81" s="56">
        <f t="shared" si="11"/>
        <v>1.6703929278133269E-2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222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1785.56925</v>
      </c>
      <c r="F15" s="83">
        <v>1175</v>
      </c>
      <c r="G15" s="44">
        <f>(F15-E15)/E15</f>
        <v>-0.34194655289902648</v>
      </c>
      <c r="H15" s="83">
        <v>1166.6659999999999</v>
      </c>
      <c r="I15" s="127">
        <f>(F15-H15)/H15</f>
        <v>7.1434326533901396E-3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1543</v>
      </c>
      <c r="F16" s="83">
        <v>1183.2</v>
      </c>
      <c r="G16" s="48">
        <f t="shared" ref="G16:G39" si="0">(F16-E16)/E16</f>
        <v>-0.23318211276733633</v>
      </c>
      <c r="H16" s="83">
        <v>1041.6659999999999</v>
      </c>
      <c r="I16" s="48">
        <f>(F16-H16)/H16</f>
        <v>0.13587272695854535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1359.1157499999999</v>
      </c>
      <c r="F17" s="83">
        <v>1000</v>
      </c>
      <c r="G17" s="48">
        <f t="shared" si="0"/>
        <v>-0.26422749497237447</v>
      </c>
      <c r="H17" s="83">
        <v>1041.6659999999999</v>
      </c>
      <c r="I17" s="48">
        <f t="shared" ref="I17:I29" si="1">(F17-H17)/H17</f>
        <v>-3.9999385599606731E-2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1003.9875</v>
      </c>
      <c r="F18" s="83">
        <v>752.5</v>
      </c>
      <c r="G18" s="48">
        <f t="shared" si="0"/>
        <v>-0.25048867640284361</v>
      </c>
      <c r="H18" s="83">
        <v>786.66599999999994</v>
      </c>
      <c r="I18" s="48">
        <f t="shared" si="1"/>
        <v>-4.3431392738468348E-2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2581.2792500000005</v>
      </c>
      <c r="F19" s="83">
        <v>1750</v>
      </c>
      <c r="G19" s="48">
        <f t="shared" si="0"/>
        <v>-0.32204158073947264</v>
      </c>
      <c r="H19" s="83">
        <v>1774.934</v>
      </c>
      <c r="I19" s="48">
        <f t="shared" si="1"/>
        <v>-1.404784628611541E-2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1583.0867499999999</v>
      </c>
      <c r="F20" s="83">
        <v>1316.6</v>
      </c>
      <c r="G20" s="48">
        <f t="shared" si="0"/>
        <v>-0.16833363680164717</v>
      </c>
      <c r="H20" s="83">
        <v>1275</v>
      </c>
      <c r="I20" s="48">
        <f t="shared" si="1"/>
        <v>3.2627450980392082E-2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1285.73675</v>
      </c>
      <c r="F21" s="83">
        <v>1270.7</v>
      </c>
      <c r="G21" s="48">
        <f t="shared" si="0"/>
        <v>-1.169504566156329E-2</v>
      </c>
      <c r="H21" s="83">
        <v>1208.2660000000001</v>
      </c>
      <c r="I21" s="48">
        <f t="shared" si="1"/>
        <v>5.1672396641136938E-2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438.16849999999999</v>
      </c>
      <c r="F22" s="83">
        <v>345</v>
      </c>
      <c r="G22" s="48">
        <f t="shared" si="0"/>
        <v>-0.21263167023645013</v>
      </c>
      <c r="H22" s="83">
        <v>351.6</v>
      </c>
      <c r="I22" s="48">
        <f t="shared" si="1"/>
        <v>-1.8771331058020542E-2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557.24374999999998</v>
      </c>
      <c r="F23" s="83">
        <v>437.5</v>
      </c>
      <c r="G23" s="48">
        <f t="shared" si="0"/>
        <v>-0.21488576587893535</v>
      </c>
      <c r="H23" s="83">
        <v>462.5</v>
      </c>
      <c r="I23" s="48">
        <f t="shared" si="1"/>
        <v>-5.4054054054054057E-2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566.15</v>
      </c>
      <c r="F24" s="83">
        <v>405</v>
      </c>
      <c r="G24" s="48">
        <f t="shared" si="0"/>
        <v>-0.28464187936059343</v>
      </c>
      <c r="H24" s="83">
        <v>475</v>
      </c>
      <c r="I24" s="48">
        <f t="shared" si="1"/>
        <v>-0.14736842105263157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562.71249999999998</v>
      </c>
      <c r="F25" s="83">
        <v>405</v>
      </c>
      <c r="G25" s="48">
        <f t="shared" si="0"/>
        <v>-0.28027189728324853</v>
      </c>
      <c r="H25" s="83">
        <v>475</v>
      </c>
      <c r="I25" s="48">
        <f t="shared" si="1"/>
        <v>-0.14736842105263157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1264.7292499999999</v>
      </c>
      <c r="F26" s="83">
        <v>975</v>
      </c>
      <c r="G26" s="48">
        <f t="shared" si="0"/>
        <v>-0.22908401145936957</v>
      </c>
      <c r="H26" s="83">
        <v>1075</v>
      </c>
      <c r="I26" s="48">
        <f t="shared" si="1"/>
        <v>-9.3023255813953487E-2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554.58749999999998</v>
      </c>
      <c r="F27" s="83">
        <v>455</v>
      </c>
      <c r="G27" s="48">
        <f t="shared" si="0"/>
        <v>-0.17957040142448213</v>
      </c>
      <c r="H27" s="83">
        <v>445</v>
      </c>
      <c r="I27" s="48">
        <f t="shared" si="1"/>
        <v>2.247191011235955E-2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1002.2375</v>
      </c>
      <c r="F28" s="83">
        <v>1125</v>
      </c>
      <c r="G28" s="48">
        <f t="shared" si="0"/>
        <v>0.12248843213310223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1377.8084166666667</v>
      </c>
      <c r="F29" s="83">
        <v>1083.25</v>
      </c>
      <c r="G29" s="48">
        <f t="shared" si="0"/>
        <v>-0.21378764500458794</v>
      </c>
      <c r="H29" s="83">
        <v>1166.5</v>
      </c>
      <c r="I29" s="48">
        <f t="shared" si="1"/>
        <v>-7.1367338191170165E-2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1126.5774999999999</v>
      </c>
      <c r="F30" s="95">
        <v>987.5</v>
      </c>
      <c r="G30" s="51">
        <f t="shared" si="0"/>
        <v>-0.1234513382346087</v>
      </c>
      <c r="H30" s="95">
        <v>1114.5</v>
      </c>
      <c r="I30" s="51">
        <f>(F30-H30)/H30</f>
        <v>-0.11395244504262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2348.6712499999999</v>
      </c>
      <c r="F32" s="83">
        <v>2016.6</v>
      </c>
      <c r="G32" s="44">
        <f t="shared" si="0"/>
        <v>-0.14138685863336556</v>
      </c>
      <c r="H32" s="83">
        <v>2125</v>
      </c>
      <c r="I32" s="45">
        <f>(F32-H32)/H32</f>
        <v>-5.1011764705882395E-2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2189.9317499999997</v>
      </c>
      <c r="F33" s="83">
        <v>1991.6</v>
      </c>
      <c r="G33" s="48">
        <f t="shared" si="0"/>
        <v>-9.0565265333040559E-2</v>
      </c>
      <c r="H33" s="83">
        <v>2016.6</v>
      </c>
      <c r="I33" s="48">
        <f>(F33-H33)/H33</f>
        <v>-1.2397104036497075E-2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1993.7137499999999</v>
      </c>
      <c r="F34" s="83">
        <v>1783.2</v>
      </c>
      <c r="G34" s="48">
        <f>(F34-E34)/E34</f>
        <v>-0.10558875365132024</v>
      </c>
      <c r="H34" s="83">
        <v>1566.6</v>
      </c>
      <c r="I34" s="48">
        <f>(F34-H34)/H34</f>
        <v>0.13826120260436625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1614.5822916666666</v>
      </c>
      <c r="F35" s="83">
        <v>1250</v>
      </c>
      <c r="G35" s="48">
        <f t="shared" si="0"/>
        <v>-0.22580595213287233</v>
      </c>
      <c r="H35" s="83">
        <v>1333.3333333333333</v>
      </c>
      <c r="I35" s="48">
        <f>(F35-H35)/H35</f>
        <v>-6.2499999999999944E-2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2425.0407500000001</v>
      </c>
      <c r="F36" s="83">
        <v>1845.7</v>
      </c>
      <c r="G36" s="55">
        <f t="shared" si="0"/>
        <v>-0.23889938756699244</v>
      </c>
      <c r="H36" s="83">
        <v>1516.5340000000001</v>
      </c>
      <c r="I36" s="48">
        <f>(F36-H36)/H36</f>
        <v>0.21705151351700649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27139.982499999998</v>
      </c>
      <c r="F38" s="84">
        <v>23733.200000000001</v>
      </c>
      <c r="G38" s="45">
        <f t="shared" si="0"/>
        <v>-0.1255263337034207</v>
      </c>
      <c r="H38" s="84">
        <v>24833.200000000001</v>
      </c>
      <c r="I38" s="45">
        <f>(F38-H38)/H38</f>
        <v>-4.4295539841824653E-2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15120.157500000001</v>
      </c>
      <c r="F39" s="85">
        <v>15966.6</v>
      </c>
      <c r="G39" s="51">
        <f t="shared" si="0"/>
        <v>5.5981063689316671E-2</v>
      </c>
      <c r="H39" s="85">
        <v>15666.6</v>
      </c>
      <c r="I39" s="51">
        <f>(F39-H39)/H39</f>
        <v>1.9149017655394278E-2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222</v>
      </c>
      <c r="F12" s="164" t="s">
        <v>186</v>
      </c>
      <c r="G12" s="149" t="s">
        <v>218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1088.7</v>
      </c>
      <c r="E15" s="83">
        <v>1175</v>
      </c>
      <c r="F15" s="67">
        <f t="shared" ref="F15:F30" si="0">D15-E15</f>
        <v>-86.299999999999955</v>
      </c>
      <c r="G15" s="42">
        <v>1785.56925</v>
      </c>
      <c r="H15" s="66">
        <f>AVERAGE(D15:E15)</f>
        <v>1131.8499999999999</v>
      </c>
      <c r="I15" s="69">
        <f>(H15-G15)/G15</f>
        <v>-0.36611251565852182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1483.1111111111111</v>
      </c>
      <c r="E16" s="83">
        <v>1183.2</v>
      </c>
      <c r="F16" s="71">
        <f t="shared" si="0"/>
        <v>299.91111111111104</v>
      </c>
      <c r="G16" s="46">
        <v>1543</v>
      </c>
      <c r="H16" s="68">
        <f t="shared" ref="H16:H30" si="1">AVERAGE(D16:E16)</f>
        <v>1333.1555555555556</v>
      </c>
      <c r="I16" s="72">
        <f t="shared" ref="I16:I39" si="2">(H16-G16)/G16</f>
        <v>-0.13599769568661338</v>
      </c>
    </row>
    <row r="17" spans="1:9" ht="16.5" x14ac:dyDescent="0.3">
      <c r="A17" s="37"/>
      <c r="B17" s="34" t="s">
        <v>6</v>
      </c>
      <c r="C17" s="15" t="s">
        <v>165</v>
      </c>
      <c r="D17" s="47">
        <v>1309.8</v>
      </c>
      <c r="E17" s="83">
        <v>1000</v>
      </c>
      <c r="F17" s="71">
        <f t="shared" si="0"/>
        <v>309.79999999999995</v>
      </c>
      <c r="G17" s="46">
        <v>1359.1157499999999</v>
      </c>
      <c r="H17" s="68">
        <f t="shared" si="1"/>
        <v>1154.9000000000001</v>
      </c>
      <c r="I17" s="72">
        <f t="shared" si="2"/>
        <v>-0.15025633394359519</v>
      </c>
    </row>
    <row r="18" spans="1:9" ht="16.5" x14ac:dyDescent="0.3">
      <c r="A18" s="37"/>
      <c r="B18" s="34" t="s">
        <v>7</v>
      </c>
      <c r="C18" s="15" t="s">
        <v>166</v>
      </c>
      <c r="D18" s="47">
        <v>613.79999999999995</v>
      </c>
      <c r="E18" s="83">
        <v>752.5</v>
      </c>
      <c r="F18" s="71">
        <f t="shared" si="0"/>
        <v>-138.70000000000005</v>
      </c>
      <c r="G18" s="46">
        <v>1003.9875</v>
      </c>
      <c r="H18" s="68">
        <f t="shared" si="1"/>
        <v>683.15</v>
      </c>
      <c r="I18" s="72">
        <f t="shared" si="2"/>
        <v>-0.31956324157422278</v>
      </c>
    </row>
    <row r="19" spans="1:9" ht="16.5" x14ac:dyDescent="0.3">
      <c r="A19" s="37"/>
      <c r="B19" s="34" t="s">
        <v>8</v>
      </c>
      <c r="C19" s="15" t="s">
        <v>167</v>
      </c>
      <c r="D19" s="47">
        <v>2867.5</v>
      </c>
      <c r="E19" s="83">
        <v>1750</v>
      </c>
      <c r="F19" s="71">
        <f t="shared" si="0"/>
        <v>1117.5</v>
      </c>
      <c r="G19" s="46">
        <v>2581.2792500000005</v>
      </c>
      <c r="H19" s="68">
        <f t="shared" si="1"/>
        <v>2308.75</v>
      </c>
      <c r="I19" s="72">
        <f t="shared" si="2"/>
        <v>-0.10557914258986138</v>
      </c>
    </row>
    <row r="20" spans="1:9" ht="16.5" x14ac:dyDescent="0.3">
      <c r="A20" s="37"/>
      <c r="B20" s="34" t="s">
        <v>9</v>
      </c>
      <c r="C20" s="15" t="s">
        <v>168</v>
      </c>
      <c r="D20" s="47">
        <v>1364.8</v>
      </c>
      <c r="E20" s="83">
        <v>1316.6</v>
      </c>
      <c r="F20" s="71">
        <f t="shared" si="0"/>
        <v>48.200000000000045</v>
      </c>
      <c r="G20" s="46">
        <v>1583.0867499999999</v>
      </c>
      <c r="H20" s="68">
        <f t="shared" si="1"/>
        <v>1340.6999999999998</v>
      </c>
      <c r="I20" s="72">
        <f t="shared" si="2"/>
        <v>-0.15311021332216956</v>
      </c>
    </row>
    <row r="21" spans="1:9" ht="16.5" x14ac:dyDescent="0.3">
      <c r="A21" s="37"/>
      <c r="B21" s="34" t="s">
        <v>10</v>
      </c>
      <c r="C21" s="15" t="s">
        <v>169</v>
      </c>
      <c r="D21" s="47">
        <v>1388.8</v>
      </c>
      <c r="E21" s="83">
        <v>1270.7</v>
      </c>
      <c r="F21" s="71">
        <f t="shared" si="0"/>
        <v>118.09999999999991</v>
      </c>
      <c r="G21" s="46">
        <v>1285.73675</v>
      </c>
      <c r="H21" s="68">
        <f t="shared" si="1"/>
        <v>1329.75</v>
      </c>
      <c r="I21" s="72">
        <f t="shared" si="2"/>
        <v>3.4231929669895467E-2</v>
      </c>
    </row>
    <row r="22" spans="1:9" ht="16.5" x14ac:dyDescent="0.3">
      <c r="A22" s="37"/>
      <c r="B22" s="34" t="s">
        <v>11</v>
      </c>
      <c r="C22" s="15" t="s">
        <v>170</v>
      </c>
      <c r="D22" s="47">
        <v>404.8</v>
      </c>
      <c r="E22" s="83">
        <v>345</v>
      </c>
      <c r="F22" s="71">
        <f t="shared" si="0"/>
        <v>59.800000000000011</v>
      </c>
      <c r="G22" s="46">
        <v>438.16849999999999</v>
      </c>
      <c r="H22" s="68">
        <f t="shared" si="1"/>
        <v>374.9</v>
      </c>
      <c r="I22" s="72">
        <f t="shared" si="2"/>
        <v>-0.14439308165694251</v>
      </c>
    </row>
    <row r="23" spans="1:9" ht="16.5" x14ac:dyDescent="0.3">
      <c r="A23" s="37"/>
      <c r="B23" s="34" t="s">
        <v>12</v>
      </c>
      <c r="C23" s="15" t="s">
        <v>171</v>
      </c>
      <c r="D23" s="47">
        <v>534.79999999999995</v>
      </c>
      <c r="E23" s="83">
        <v>437.5</v>
      </c>
      <c r="F23" s="71">
        <f t="shared" si="0"/>
        <v>97.299999999999955</v>
      </c>
      <c r="G23" s="46">
        <v>557.24374999999998</v>
      </c>
      <c r="H23" s="68">
        <f t="shared" si="1"/>
        <v>486.15</v>
      </c>
      <c r="I23" s="72">
        <f t="shared" si="2"/>
        <v>-0.12758106304467301</v>
      </c>
    </row>
    <row r="24" spans="1:9" ht="16.5" x14ac:dyDescent="0.3">
      <c r="A24" s="37"/>
      <c r="B24" s="34" t="s">
        <v>13</v>
      </c>
      <c r="C24" s="15" t="s">
        <v>172</v>
      </c>
      <c r="D24" s="47">
        <v>555</v>
      </c>
      <c r="E24" s="83">
        <v>405</v>
      </c>
      <c r="F24" s="71">
        <f t="shared" si="0"/>
        <v>150</v>
      </c>
      <c r="G24" s="46">
        <v>566.15</v>
      </c>
      <c r="H24" s="68">
        <f t="shared" si="1"/>
        <v>480</v>
      </c>
      <c r="I24" s="72">
        <f t="shared" si="2"/>
        <v>-0.15216815331625891</v>
      </c>
    </row>
    <row r="25" spans="1:9" ht="16.5" x14ac:dyDescent="0.3">
      <c r="A25" s="37"/>
      <c r="B25" s="34" t="s">
        <v>14</v>
      </c>
      <c r="C25" s="15" t="s">
        <v>173</v>
      </c>
      <c r="D25" s="47">
        <v>527.29999999999995</v>
      </c>
      <c r="E25" s="83">
        <v>405</v>
      </c>
      <c r="F25" s="71">
        <f t="shared" si="0"/>
        <v>122.29999999999995</v>
      </c>
      <c r="G25" s="46">
        <v>562.71249999999998</v>
      </c>
      <c r="H25" s="68">
        <f t="shared" si="1"/>
        <v>466.15</v>
      </c>
      <c r="I25" s="72">
        <f t="shared" si="2"/>
        <v>-0.17160183930515138</v>
      </c>
    </row>
    <row r="26" spans="1:9" ht="16.5" x14ac:dyDescent="0.3">
      <c r="A26" s="37"/>
      <c r="B26" s="34" t="s">
        <v>15</v>
      </c>
      <c r="C26" s="15" t="s">
        <v>174</v>
      </c>
      <c r="D26" s="47">
        <v>1238.8</v>
      </c>
      <c r="E26" s="83">
        <v>975</v>
      </c>
      <c r="F26" s="71">
        <f t="shared" si="0"/>
        <v>263.79999999999995</v>
      </c>
      <c r="G26" s="46">
        <v>1264.7292499999999</v>
      </c>
      <c r="H26" s="68">
        <f t="shared" si="1"/>
        <v>1106.9000000000001</v>
      </c>
      <c r="I26" s="72">
        <f t="shared" si="2"/>
        <v>-0.12479291516346269</v>
      </c>
    </row>
    <row r="27" spans="1:9" ht="16.5" x14ac:dyDescent="0.3">
      <c r="A27" s="37"/>
      <c r="B27" s="34" t="s">
        <v>16</v>
      </c>
      <c r="C27" s="15" t="s">
        <v>175</v>
      </c>
      <c r="D27" s="47">
        <v>525</v>
      </c>
      <c r="E27" s="83">
        <v>455</v>
      </c>
      <c r="F27" s="71">
        <f t="shared" si="0"/>
        <v>70</v>
      </c>
      <c r="G27" s="46">
        <v>554.58749999999998</v>
      </c>
      <c r="H27" s="68">
        <f t="shared" si="1"/>
        <v>490</v>
      </c>
      <c r="I27" s="72">
        <f t="shared" si="2"/>
        <v>-0.11646043230328844</v>
      </c>
    </row>
    <row r="28" spans="1:9" ht="16.5" x14ac:dyDescent="0.3">
      <c r="A28" s="37"/>
      <c r="B28" s="34" t="s">
        <v>17</v>
      </c>
      <c r="C28" s="15" t="s">
        <v>176</v>
      </c>
      <c r="D28" s="47">
        <v>899.8</v>
      </c>
      <c r="E28" s="83">
        <v>1125</v>
      </c>
      <c r="F28" s="71">
        <f t="shared" si="0"/>
        <v>-225.20000000000005</v>
      </c>
      <c r="G28" s="46">
        <v>1002.2375</v>
      </c>
      <c r="H28" s="68">
        <f t="shared" si="1"/>
        <v>1012.4</v>
      </c>
      <c r="I28" s="72">
        <f t="shared" si="2"/>
        <v>1.0139812170269047E-2</v>
      </c>
    </row>
    <row r="29" spans="1:9" ht="16.5" x14ac:dyDescent="0.3">
      <c r="A29" s="37"/>
      <c r="B29" s="34" t="s">
        <v>18</v>
      </c>
      <c r="C29" s="15" t="s">
        <v>177</v>
      </c>
      <c r="D29" s="47">
        <v>1578</v>
      </c>
      <c r="E29" s="83">
        <v>1083.25</v>
      </c>
      <c r="F29" s="71">
        <f t="shared" si="0"/>
        <v>494.75</v>
      </c>
      <c r="G29" s="46">
        <v>1377.8084166666667</v>
      </c>
      <c r="H29" s="68">
        <f t="shared" si="1"/>
        <v>1330.625</v>
      </c>
      <c r="I29" s="72">
        <f t="shared" si="2"/>
        <v>-3.4245266682880068E-2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1159.9000000000001</v>
      </c>
      <c r="E30" s="95">
        <v>987.5</v>
      </c>
      <c r="F30" s="74">
        <f t="shared" si="0"/>
        <v>172.40000000000009</v>
      </c>
      <c r="G30" s="49">
        <v>1126.5774999999999</v>
      </c>
      <c r="H30" s="107">
        <f t="shared" si="1"/>
        <v>1073.7</v>
      </c>
      <c r="I30" s="75">
        <f t="shared" si="2"/>
        <v>-4.6936406949366405E-2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2178.5714285714284</v>
      </c>
      <c r="E32" s="83">
        <v>2016.6</v>
      </c>
      <c r="F32" s="67">
        <f>D32-E32</f>
        <v>161.97142857142853</v>
      </c>
      <c r="G32" s="54">
        <v>2348.6712499999999</v>
      </c>
      <c r="H32" s="68">
        <f>AVERAGE(D32:E32)</f>
        <v>2097.5857142857139</v>
      </c>
      <c r="I32" s="78">
        <f t="shared" si="2"/>
        <v>-0.10690535583227577</v>
      </c>
    </row>
    <row r="33" spans="1:9" ht="16.5" x14ac:dyDescent="0.3">
      <c r="A33" s="37"/>
      <c r="B33" s="34" t="s">
        <v>27</v>
      </c>
      <c r="C33" s="15" t="s">
        <v>180</v>
      </c>
      <c r="D33" s="47">
        <v>2104.8000000000002</v>
      </c>
      <c r="E33" s="83">
        <v>1991.6</v>
      </c>
      <c r="F33" s="79">
        <f>D33-E33</f>
        <v>113.20000000000027</v>
      </c>
      <c r="G33" s="46">
        <v>2189.9317499999997</v>
      </c>
      <c r="H33" s="68">
        <f>AVERAGE(D33:E33)</f>
        <v>2048.1999999999998</v>
      </c>
      <c r="I33" s="72">
        <f t="shared" si="2"/>
        <v>-6.471971101382494E-2</v>
      </c>
    </row>
    <row r="34" spans="1:9" ht="16.5" x14ac:dyDescent="0.3">
      <c r="A34" s="37"/>
      <c r="B34" s="39" t="s">
        <v>28</v>
      </c>
      <c r="C34" s="15" t="s">
        <v>181</v>
      </c>
      <c r="D34" s="47">
        <v>2216.6666666666665</v>
      </c>
      <c r="E34" s="83">
        <v>1783.2</v>
      </c>
      <c r="F34" s="71">
        <f>D34-E34</f>
        <v>433.46666666666647</v>
      </c>
      <c r="G34" s="46">
        <v>1993.7137499999999</v>
      </c>
      <c r="H34" s="68">
        <f>AVERAGE(D34:E34)</f>
        <v>1999.9333333333334</v>
      </c>
      <c r="I34" s="72">
        <f t="shared" si="2"/>
        <v>3.119596949829685E-3</v>
      </c>
    </row>
    <row r="35" spans="1:9" ht="16.5" x14ac:dyDescent="0.3">
      <c r="A35" s="37"/>
      <c r="B35" s="34" t="s">
        <v>29</v>
      </c>
      <c r="C35" s="15" t="s">
        <v>182</v>
      </c>
      <c r="D35" s="47">
        <v>1875</v>
      </c>
      <c r="E35" s="83">
        <v>1250</v>
      </c>
      <c r="F35" s="79">
        <f>D35-E35</f>
        <v>625</v>
      </c>
      <c r="G35" s="46">
        <v>1614.5822916666666</v>
      </c>
      <c r="H35" s="68">
        <f>AVERAGE(D35:E35)</f>
        <v>1562.5</v>
      </c>
      <c r="I35" s="72">
        <f t="shared" si="2"/>
        <v>-3.2257440166090397E-2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1929.8</v>
      </c>
      <c r="E36" s="83">
        <v>1845.7</v>
      </c>
      <c r="F36" s="71">
        <f>D36-E36</f>
        <v>84.099999999999909</v>
      </c>
      <c r="G36" s="49">
        <v>2425.0407500000001</v>
      </c>
      <c r="H36" s="68">
        <f>AVERAGE(D36:E36)</f>
        <v>1887.75</v>
      </c>
      <c r="I36" s="80">
        <f t="shared" si="2"/>
        <v>-0.22155947276349897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27745.555555555555</v>
      </c>
      <c r="E38" s="84">
        <v>23733.200000000001</v>
      </c>
      <c r="F38" s="67">
        <f>D38-E38</f>
        <v>4012.355555555554</v>
      </c>
      <c r="G38" s="46">
        <v>27139.982499999998</v>
      </c>
      <c r="H38" s="67">
        <f>AVERAGE(D38:E38)</f>
        <v>25739.37777777778</v>
      </c>
      <c r="I38" s="78">
        <f t="shared" si="2"/>
        <v>-5.1606692164308465E-2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15853.111111111111</v>
      </c>
      <c r="E39" s="85">
        <v>15966.6</v>
      </c>
      <c r="F39" s="74">
        <f>D39-E39</f>
        <v>-113.48888888888905</v>
      </c>
      <c r="G39" s="46">
        <v>15120.157500000001</v>
      </c>
      <c r="H39" s="81">
        <f>AVERAGE(D39:E39)</f>
        <v>15909.855555555556</v>
      </c>
      <c r="I39" s="75">
        <f t="shared" si="2"/>
        <v>5.2228163334644799E-2</v>
      </c>
    </row>
    <row r="40" spans="1:9" ht="15.75" customHeight="1" thickBot="1" x14ac:dyDescent="0.25">
      <c r="A40" s="159"/>
      <c r="B40" s="160"/>
      <c r="C40" s="161"/>
      <c r="D40" s="86">
        <f>SUM(D15:D39)</f>
        <v>71443.415873015867</v>
      </c>
      <c r="E40" s="86">
        <f t="shared" ref="E40" si="3">SUM(E15:E39)</f>
        <v>63253.15</v>
      </c>
      <c r="F40" s="86">
        <f>SUM(F15:F39)</f>
        <v>8190.265873015871</v>
      </c>
      <c r="G40" s="86">
        <f>SUM(G15:G39)</f>
        <v>71424.069958333333</v>
      </c>
      <c r="H40" s="86">
        <f>AVERAGE(D40:E40)</f>
        <v>67348.282936507938</v>
      </c>
      <c r="I40" s="75">
        <f>(H40-G40)/G40</f>
        <v>-5.7064614550852225E-2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1785.56925</v>
      </c>
      <c r="F16" s="42">
        <v>1131.8499999999999</v>
      </c>
      <c r="G16" s="21">
        <f>(F16-E16)/E16</f>
        <v>-0.36611251565852182</v>
      </c>
      <c r="H16" s="42">
        <v>1132.683</v>
      </c>
      <c r="I16" s="21">
        <f>(F16-H16)/H16</f>
        <v>-7.354220024491263E-4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1543</v>
      </c>
      <c r="F17" s="46">
        <v>1333.1555555555556</v>
      </c>
      <c r="G17" s="21">
        <f t="shared" ref="G17:G80" si="0">(F17-E17)/E17</f>
        <v>-0.13599769568661338</v>
      </c>
      <c r="H17" s="46">
        <v>1097.8885555555555</v>
      </c>
      <c r="I17" s="21">
        <f t="shared" ref="I17:I31" si="1">(F17-H17)/H17</f>
        <v>0.21429042028856002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1359.1157499999999</v>
      </c>
      <c r="F18" s="46">
        <v>1154.9000000000001</v>
      </c>
      <c r="G18" s="21">
        <f t="shared" si="0"/>
        <v>-0.15025633394359519</v>
      </c>
      <c r="H18" s="46">
        <v>1099.4829999999999</v>
      </c>
      <c r="I18" s="21">
        <f t="shared" si="1"/>
        <v>5.0402780215792461E-2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1003.9875</v>
      </c>
      <c r="F19" s="46">
        <v>683.15</v>
      </c>
      <c r="G19" s="21">
        <f t="shared" si="0"/>
        <v>-0.31956324157422278</v>
      </c>
      <c r="H19" s="46">
        <v>697.23299999999995</v>
      </c>
      <c r="I19" s="21">
        <f t="shared" si="1"/>
        <v>-2.0198412869155608E-2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2581.2792500000005</v>
      </c>
      <c r="F20" s="46">
        <v>2308.75</v>
      </c>
      <c r="G20" s="21">
        <f>(F20-E20)/E20</f>
        <v>-0.10557914258986138</v>
      </c>
      <c r="H20" s="46">
        <v>1979.8670000000002</v>
      </c>
      <c r="I20" s="21">
        <f t="shared" si="1"/>
        <v>0.16611368339388444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1583.0867499999999</v>
      </c>
      <c r="F21" s="46">
        <v>1340.6999999999998</v>
      </c>
      <c r="G21" s="21">
        <f t="shared" si="0"/>
        <v>-0.15311021332216956</v>
      </c>
      <c r="H21" s="46">
        <v>1244.9000000000001</v>
      </c>
      <c r="I21" s="21">
        <f t="shared" si="1"/>
        <v>7.6953972206602717E-2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1285.73675</v>
      </c>
      <c r="F22" s="46">
        <v>1329.75</v>
      </c>
      <c r="G22" s="21">
        <f t="shared" si="0"/>
        <v>3.4231929669895467E-2</v>
      </c>
      <c r="H22" s="46">
        <v>1289.0329999999999</v>
      </c>
      <c r="I22" s="21">
        <f t="shared" si="1"/>
        <v>3.1587244081416145E-2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438.16849999999999</v>
      </c>
      <c r="F23" s="46">
        <v>374.9</v>
      </c>
      <c r="G23" s="21">
        <f t="shared" si="0"/>
        <v>-0.14439308165694251</v>
      </c>
      <c r="H23" s="46">
        <v>373.20000000000005</v>
      </c>
      <c r="I23" s="21">
        <f t="shared" si="1"/>
        <v>4.5551982851016384E-3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557.24374999999998</v>
      </c>
      <c r="F24" s="46">
        <v>486.15</v>
      </c>
      <c r="G24" s="21">
        <f t="shared" si="0"/>
        <v>-0.12758106304467301</v>
      </c>
      <c r="H24" s="46">
        <v>506.1</v>
      </c>
      <c r="I24" s="21">
        <f t="shared" si="1"/>
        <v>-3.941908713692955E-2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566.15</v>
      </c>
      <c r="F25" s="46">
        <v>480</v>
      </c>
      <c r="G25" s="21">
        <f t="shared" si="0"/>
        <v>-0.15216815331625891</v>
      </c>
      <c r="H25" s="46">
        <v>494.9</v>
      </c>
      <c r="I25" s="21">
        <f t="shared" si="1"/>
        <v>-3.0107092341887205E-2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562.71249999999998</v>
      </c>
      <c r="F26" s="46">
        <v>466.15</v>
      </c>
      <c r="G26" s="21">
        <f t="shared" si="0"/>
        <v>-0.17160183930515138</v>
      </c>
      <c r="H26" s="46">
        <v>503.15</v>
      </c>
      <c r="I26" s="21">
        <f t="shared" si="1"/>
        <v>-7.353671867236411E-2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1264.7292499999999</v>
      </c>
      <c r="F27" s="46">
        <v>1106.9000000000001</v>
      </c>
      <c r="G27" s="21">
        <f t="shared" si="0"/>
        <v>-0.12479291516346269</v>
      </c>
      <c r="H27" s="46">
        <v>1057.5</v>
      </c>
      <c r="I27" s="21">
        <f t="shared" si="1"/>
        <v>4.6713947990543819E-2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554.58749999999998</v>
      </c>
      <c r="F28" s="46">
        <v>490</v>
      </c>
      <c r="G28" s="21">
        <f t="shared" si="0"/>
        <v>-0.11646043230328844</v>
      </c>
      <c r="H28" s="46">
        <v>481.15</v>
      </c>
      <c r="I28" s="21">
        <f t="shared" si="1"/>
        <v>1.839343240153803E-2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1002.2375</v>
      </c>
      <c r="F29" s="46">
        <v>1012.4</v>
      </c>
      <c r="G29" s="21">
        <f t="shared" si="0"/>
        <v>1.0139812170269047E-2</v>
      </c>
      <c r="H29" s="46">
        <v>1011.9</v>
      </c>
      <c r="I29" s="21">
        <f t="shared" si="1"/>
        <v>4.9411997232928155E-4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1377.8084166666667</v>
      </c>
      <c r="F30" s="46">
        <v>1330.625</v>
      </c>
      <c r="G30" s="21">
        <f t="shared" si="0"/>
        <v>-3.4245266682880068E-2</v>
      </c>
      <c r="H30" s="46">
        <v>1376</v>
      </c>
      <c r="I30" s="21">
        <f t="shared" si="1"/>
        <v>-3.2976017441860468E-2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1126.5774999999999</v>
      </c>
      <c r="F31" s="49">
        <v>1073.7</v>
      </c>
      <c r="G31" s="23">
        <f t="shared" si="0"/>
        <v>-4.6936406949366405E-2</v>
      </c>
      <c r="H31" s="49">
        <v>1109.5999999999999</v>
      </c>
      <c r="I31" s="23">
        <f t="shared" si="1"/>
        <v>-3.2354001441960947E-2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2348.6712499999999</v>
      </c>
      <c r="F33" s="54">
        <v>2097.5857142857139</v>
      </c>
      <c r="G33" s="21">
        <f t="shared" si="0"/>
        <v>-0.10690535583227577</v>
      </c>
      <c r="H33" s="54">
        <v>2104.166666666667</v>
      </c>
      <c r="I33" s="21">
        <f>(F33-H33)/H33</f>
        <v>-3.1275813295618318E-3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2189.9317499999997</v>
      </c>
      <c r="F34" s="46">
        <v>2048.1999999999998</v>
      </c>
      <c r="G34" s="21">
        <f t="shared" si="0"/>
        <v>-6.471971101382494E-2</v>
      </c>
      <c r="H34" s="46">
        <v>1938.1888888888889</v>
      </c>
      <c r="I34" s="21">
        <f>(F34-H34)/H34</f>
        <v>5.6759747072008725E-2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1993.7137499999999</v>
      </c>
      <c r="F35" s="46">
        <v>1999.9333333333334</v>
      </c>
      <c r="G35" s="21">
        <f t="shared" si="0"/>
        <v>3.119596949829685E-3</v>
      </c>
      <c r="H35" s="46">
        <v>1794.9666666666667</v>
      </c>
      <c r="I35" s="21">
        <f>(F35-H35)/H35</f>
        <v>0.11418967854556261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1614.5822916666666</v>
      </c>
      <c r="F36" s="46">
        <v>1562.5</v>
      </c>
      <c r="G36" s="21">
        <f t="shared" si="0"/>
        <v>-3.2257440166090397E-2</v>
      </c>
      <c r="H36" s="46">
        <v>1604.1666666666665</v>
      </c>
      <c r="I36" s="21">
        <f>(F36-H36)/H36</f>
        <v>-2.5974025974025882E-2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2425.0407500000001</v>
      </c>
      <c r="F37" s="49">
        <v>1887.75</v>
      </c>
      <c r="G37" s="23">
        <f t="shared" si="0"/>
        <v>-0.22155947276349897</v>
      </c>
      <c r="H37" s="49">
        <v>1662.6669999999999</v>
      </c>
      <c r="I37" s="23">
        <f>(F37-H37)/H37</f>
        <v>0.13537467213819732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27139.982499999998</v>
      </c>
      <c r="F39" s="46">
        <v>25739.37777777778</v>
      </c>
      <c r="G39" s="21">
        <f t="shared" si="0"/>
        <v>-5.1606692164308465E-2</v>
      </c>
      <c r="H39" s="46">
        <v>26428.266666666666</v>
      </c>
      <c r="I39" s="21">
        <f t="shared" ref="I39:I44" si="2">(F39-H39)/H39</f>
        <v>-2.6066366651194942E-2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15120.157500000001</v>
      </c>
      <c r="F40" s="46">
        <v>15909.855555555556</v>
      </c>
      <c r="G40" s="21">
        <f t="shared" si="0"/>
        <v>5.2228163334644799E-2</v>
      </c>
      <c r="H40" s="46">
        <v>15759.855555555556</v>
      </c>
      <c r="I40" s="21">
        <f t="shared" si="2"/>
        <v>9.5178537310339137E-3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10907.875</v>
      </c>
      <c r="F41" s="57">
        <v>11266</v>
      </c>
      <c r="G41" s="21">
        <f t="shared" si="0"/>
        <v>3.2831784375966906E-2</v>
      </c>
      <c r="H41" s="57">
        <v>11016</v>
      </c>
      <c r="I41" s="21">
        <f t="shared" si="2"/>
        <v>2.2694262890341321E-2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5929.9000000000005</v>
      </c>
      <c r="F42" s="47">
        <v>5577.666666666667</v>
      </c>
      <c r="G42" s="21">
        <f t="shared" si="0"/>
        <v>-5.9399540183364567E-2</v>
      </c>
      <c r="H42" s="47">
        <v>5505.5</v>
      </c>
      <c r="I42" s="21">
        <f t="shared" si="2"/>
        <v>1.3108104017194982E-2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9976</v>
      </c>
      <c r="G43" s="21">
        <f t="shared" si="0"/>
        <v>7.4519919747770909E-4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12750</v>
      </c>
      <c r="F44" s="50">
        <v>12670</v>
      </c>
      <c r="G44" s="31">
        <f t="shared" si="0"/>
        <v>-6.2745098039215684E-3</v>
      </c>
      <c r="H44" s="50">
        <v>12670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6277.7777777777783</v>
      </c>
      <c r="F46" s="43">
        <v>6046.666666666667</v>
      </c>
      <c r="G46" s="21">
        <f t="shared" si="0"/>
        <v>-3.681415929203543E-2</v>
      </c>
      <c r="H46" s="43">
        <v>5917.2222222222226</v>
      </c>
      <c r="I46" s="21">
        <f t="shared" ref="I46:I51" si="3">(F46-H46)/H46</f>
        <v>2.1875880199042325E-2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6034.4444444444443</v>
      </c>
      <c r="F47" s="47">
        <v>6057.5555555555557</v>
      </c>
      <c r="G47" s="21">
        <f t="shared" si="0"/>
        <v>3.8298655864482016E-3</v>
      </c>
      <c r="H47" s="47">
        <v>6079.7777777777774</v>
      </c>
      <c r="I47" s="21">
        <f t="shared" si="3"/>
        <v>-3.6551043532292017E-3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18885.098944444446</v>
      </c>
      <c r="F49" s="47">
        <v>18181.339250000001</v>
      </c>
      <c r="G49" s="21">
        <f t="shared" si="0"/>
        <v>-3.7265343248385499E-2</v>
      </c>
      <c r="H49" s="47">
        <v>18752.767500000002</v>
      </c>
      <c r="I49" s="21">
        <f t="shared" si="3"/>
        <v>-3.0471675713997989E-2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2191.875</v>
      </c>
      <c r="F50" s="47">
        <v>2235.8333333333335</v>
      </c>
      <c r="G50" s="21">
        <f t="shared" si="0"/>
        <v>2.0055127839559046E-2</v>
      </c>
      <c r="H50" s="47">
        <v>2263</v>
      </c>
      <c r="I50" s="21">
        <f t="shared" si="3"/>
        <v>-1.2004713507143843E-2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27092.694444444445</v>
      </c>
      <c r="F51" s="50">
        <v>27884.444444444445</v>
      </c>
      <c r="G51" s="31">
        <f t="shared" si="0"/>
        <v>2.9223745228572278E-2</v>
      </c>
      <c r="H51" s="50">
        <v>27836</v>
      </c>
      <c r="I51" s="31">
        <f t="shared" si="3"/>
        <v>1.7403522217432552E-3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3764.1785714285716</v>
      </c>
      <c r="F54" s="70">
        <v>3419.75</v>
      </c>
      <c r="G54" s="21">
        <f t="shared" si="0"/>
        <v>-9.1501655644847607E-2</v>
      </c>
      <c r="H54" s="70">
        <v>3419.75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2977</v>
      </c>
      <c r="G55" s="21">
        <f t="shared" si="0"/>
        <v>0.46529942575881866</v>
      </c>
      <c r="H55" s="70">
        <v>2977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4750</v>
      </c>
      <c r="G56" s="21">
        <f t="shared" si="0"/>
        <v>-0.13636363636363635</v>
      </c>
      <c r="H56" s="70">
        <v>4750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2028</v>
      </c>
      <c r="G57" s="21">
        <f t="shared" si="0"/>
        <v>-5.929648241206037E-2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4765.9583333333339</v>
      </c>
      <c r="F58" s="50">
        <v>4541</v>
      </c>
      <c r="G58" s="29">
        <f t="shared" si="0"/>
        <v>-4.7201070089086784E-2</v>
      </c>
      <c r="H58" s="50">
        <v>4621.1111111111113</v>
      </c>
      <c r="I58" s="29">
        <f t="shared" si="4"/>
        <v>-1.733589805241649E-2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5120</v>
      </c>
      <c r="F59" s="68">
        <v>4615</v>
      </c>
      <c r="G59" s="21">
        <f t="shared" si="0"/>
        <v>-9.86328125E-2</v>
      </c>
      <c r="H59" s="68">
        <v>4563.125</v>
      </c>
      <c r="I59" s="21">
        <f t="shared" si="4"/>
        <v>1.1368305711546364E-2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4825</v>
      </c>
      <c r="G60" s="21">
        <f t="shared" si="0"/>
        <v>-4.2563746403413039E-2</v>
      </c>
      <c r="H60" s="70">
        <v>4812.5</v>
      </c>
      <c r="I60" s="21">
        <f t="shared" si="4"/>
        <v>2.5974025974025974E-3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21548.75</v>
      </c>
      <c r="F61" s="73">
        <v>21117.142857142859</v>
      </c>
      <c r="G61" s="29">
        <f t="shared" si="0"/>
        <v>-2.0029335476867163E-2</v>
      </c>
      <c r="H61" s="73">
        <v>21658.75</v>
      </c>
      <c r="I61" s="29">
        <f t="shared" si="4"/>
        <v>-2.5006389697334392E-2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6478.75</v>
      </c>
      <c r="F63" s="54">
        <v>6430.5555555555557</v>
      </c>
      <c r="G63" s="21">
        <f t="shared" si="0"/>
        <v>-7.4388492293180541E-3</v>
      </c>
      <c r="H63" s="54">
        <v>6377.5</v>
      </c>
      <c r="I63" s="21">
        <f t="shared" ref="I63:I74" si="5">(F63-H63)/H63</f>
        <v>8.3191776645324435E-3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46392.25</v>
      </c>
      <c r="G64" s="21">
        <f t="shared" si="0"/>
        <v>-1.3909074242838887E-2</v>
      </c>
      <c r="H64" s="46">
        <v>46526.857142857145</v>
      </c>
      <c r="I64" s="21">
        <f t="shared" si="5"/>
        <v>-2.8931062857704753E-3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10605</v>
      </c>
      <c r="G65" s="21">
        <f t="shared" si="0"/>
        <v>-7.7725839765191873E-2</v>
      </c>
      <c r="H65" s="46">
        <v>10549.714285714286</v>
      </c>
      <c r="I65" s="21">
        <f t="shared" si="5"/>
        <v>5.240493987650259E-3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7613.45</v>
      </c>
      <c r="F66" s="46">
        <v>7386</v>
      </c>
      <c r="G66" s="21">
        <f t="shared" si="0"/>
        <v>-2.9874761113555592E-2</v>
      </c>
      <c r="H66" s="46">
        <v>6936</v>
      </c>
      <c r="I66" s="21">
        <f t="shared" si="5"/>
        <v>6.4878892733564009E-2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3869.1666666666665</v>
      </c>
      <c r="F67" s="46">
        <v>3704.375</v>
      </c>
      <c r="G67" s="21">
        <f t="shared" si="0"/>
        <v>-4.2590997200086113E-2</v>
      </c>
      <c r="H67" s="46">
        <v>3765</v>
      </c>
      <c r="I67" s="21">
        <f t="shared" si="5"/>
        <v>-1.6102257636122178E-2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3642.1428571428573</v>
      </c>
      <c r="F68" s="58">
        <v>2985</v>
      </c>
      <c r="G68" s="31">
        <f t="shared" si="0"/>
        <v>-0.18042753481074725</v>
      </c>
      <c r="H68" s="58">
        <v>3185</v>
      </c>
      <c r="I68" s="31">
        <f t="shared" si="5"/>
        <v>-6.2794348508634218E-2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3844.2222222222222</v>
      </c>
      <c r="G70" s="21">
        <f t="shared" si="0"/>
        <v>3.1784374422197108E-2</v>
      </c>
      <c r="H70" s="43">
        <v>3880.3333333333335</v>
      </c>
      <c r="I70" s="21">
        <f t="shared" si="5"/>
        <v>-9.306187899092341E-3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2796.625</v>
      </c>
      <c r="G71" s="21">
        <f t="shared" si="0"/>
        <v>5.8596091595731377E-3</v>
      </c>
      <c r="H71" s="47">
        <v>2796.625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1337.625</v>
      </c>
      <c r="F72" s="47">
        <v>1313.3333333333333</v>
      </c>
      <c r="G72" s="21">
        <f t="shared" si="0"/>
        <v>-1.8160296545494246E-2</v>
      </c>
      <c r="H72" s="47">
        <v>1330</v>
      </c>
      <c r="I72" s="21">
        <f t="shared" si="5"/>
        <v>-1.2531328320802062E-2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2205.375</v>
      </c>
      <c r="F73" s="47">
        <v>2250.7142857142858</v>
      </c>
      <c r="G73" s="21">
        <f t="shared" si="0"/>
        <v>2.0558537987546689E-2</v>
      </c>
      <c r="H73" s="47">
        <v>2292.5</v>
      </c>
      <c r="I73" s="21">
        <f t="shared" si="5"/>
        <v>-1.8227138183517653E-2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1618.125</v>
      </c>
      <c r="F74" s="50">
        <v>1641</v>
      </c>
      <c r="G74" s="21">
        <f t="shared" si="0"/>
        <v>1.4136732329084589E-2</v>
      </c>
      <c r="H74" s="50">
        <v>1565</v>
      </c>
      <c r="I74" s="21">
        <f t="shared" si="5"/>
        <v>4.856230031948882E-2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1297.7222222222222</v>
      </c>
      <c r="F77" s="32">
        <v>1181.1111111111111</v>
      </c>
      <c r="G77" s="21">
        <f t="shared" si="0"/>
        <v>-8.9858298728541453E-2</v>
      </c>
      <c r="H77" s="32">
        <v>1215.5555555555557</v>
      </c>
      <c r="I77" s="21">
        <f t="shared" si="6"/>
        <v>-2.8336380255941599E-2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802.55555555555566</v>
      </c>
      <c r="F78" s="47">
        <v>933.28571428571433</v>
      </c>
      <c r="G78" s="21">
        <f t="shared" si="0"/>
        <v>0.16289234785704387</v>
      </c>
      <c r="H78" s="47">
        <v>933.28571428571433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1510.5000000000002</v>
      </c>
      <c r="F79" s="47">
        <v>1514.2222222222222</v>
      </c>
      <c r="G79" s="21">
        <f t="shared" si="0"/>
        <v>2.4642318584719917E-3</v>
      </c>
      <c r="H79" s="47">
        <v>1514.2222222222222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1935.8</v>
      </c>
      <c r="F80" s="61">
        <v>1931.8</v>
      </c>
      <c r="G80" s="21">
        <f t="shared" si="0"/>
        <v>-2.0663291662361815E-3</v>
      </c>
      <c r="H80" s="61">
        <v>1926.8</v>
      </c>
      <c r="I80" s="21">
        <f t="shared" si="6"/>
        <v>2.594976126219639E-3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3956.3</v>
      </c>
      <c r="G82" s="23">
        <f>(F82-E82)/E82</f>
        <v>-8.1478138788608091E-3</v>
      </c>
      <c r="H82" s="50">
        <v>3891.3</v>
      </c>
      <c r="I82" s="23">
        <f t="shared" si="6"/>
        <v>1.6703929278133269E-2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zoomScaleNormal="100" workbookViewId="0">
      <selection activeCell="E90" sqref="E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562.71249999999998</v>
      </c>
      <c r="F16" s="42">
        <v>466.15</v>
      </c>
      <c r="G16" s="21">
        <f t="shared" ref="G16:G31" si="0">(F16-E16)/E16</f>
        <v>-0.17160183930515138</v>
      </c>
      <c r="H16" s="42">
        <v>503.15</v>
      </c>
      <c r="I16" s="21">
        <f t="shared" ref="I16:I31" si="1">(F16-H16)/H16</f>
        <v>-7.353671867236411E-2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557.24374999999998</v>
      </c>
      <c r="F17" s="46">
        <v>486.15</v>
      </c>
      <c r="G17" s="21">
        <f t="shared" si="0"/>
        <v>-0.12758106304467301</v>
      </c>
      <c r="H17" s="46">
        <v>506.1</v>
      </c>
      <c r="I17" s="21">
        <f t="shared" si="1"/>
        <v>-3.941908713692955E-2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1377.8084166666667</v>
      </c>
      <c r="F18" s="46">
        <v>1330.625</v>
      </c>
      <c r="G18" s="21">
        <f t="shared" si="0"/>
        <v>-3.4245266682880068E-2</v>
      </c>
      <c r="H18" s="46">
        <v>1376</v>
      </c>
      <c r="I18" s="21">
        <f t="shared" si="1"/>
        <v>-3.2976017441860468E-2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1126.5774999999999</v>
      </c>
      <c r="F19" s="46">
        <v>1073.7</v>
      </c>
      <c r="G19" s="21">
        <f t="shared" si="0"/>
        <v>-4.6936406949366405E-2</v>
      </c>
      <c r="H19" s="46">
        <v>1109.5999999999999</v>
      </c>
      <c r="I19" s="21">
        <f t="shared" si="1"/>
        <v>-3.2354001441960947E-2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566.15</v>
      </c>
      <c r="F20" s="46">
        <v>480</v>
      </c>
      <c r="G20" s="21">
        <f t="shared" si="0"/>
        <v>-0.15216815331625891</v>
      </c>
      <c r="H20" s="46">
        <v>494.9</v>
      </c>
      <c r="I20" s="21">
        <f t="shared" si="1"/>
        <v>-3.0107092341887205E-2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1003.9875</v>
      </c>
      <c r="F21" s="46">
        <v>683.15</v>
      </c>
      <c r="G21" s="21">
        <f t="shared" si="0"/>
        <v>-0.31956324157422278</v>
      </c>
      <c r="H21" s="46">
        <v>697.23299999999995</v>
      </c>
      <c r="I21" s="21">
        <f t="shared" si="1"/>
        <v>-2.0198412869155608E-2</v>
      </c>
    </row>
    <row r="22" spans="1:9" ht="16.5" x14ac:dyDescent="0.3">
      <c r="A22" s="37"/>
      <c r="B22" s="34" t="s">
        <v>4</v>
      </c>
      <c r="C22" s="15" t="s">
        <v>84</v>
      </c>
      <c r="D22" s="11" t="s">
        <v>161</v>
      </c>
      <c r="E22" s="46">
        <v>1785.56925</v>
      </c>
      <c r="F22" s="46">
        <v>1131.8499999999999</v>
      </c>
      <c r="G22" s="21">
        <f t="shared" si="0"/>
        <v>-0.36611251565852182</v>
      </c>
      <c r="H22" s="46">
        <v>1132.683</v>
      </c>
      <c r="I22" s="21">
        <f t="shared" si="1"/>
        <v>-7.354220024491263E-4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1002.2375</v>
      </c>
      <c r="F23" s="46">
        <v>1012.4</v>
      </c>
      <c r="G23" s="21">
        <f t="shared" si="0"/>
        <v>1.0139812170269047E-2</v>
      </c>
      <c r="H23" s="46">
        <v>1011.9</v>
      </c>
      <c r="I23" s="21">
        <f t="shared" si="1"/>
        <v>4.9411997232928155E-4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438.16849999999999</v>
      </c>
      <c r="F24" s="46">
        <v>374.9</v>
      </c>
      <c r="G24" s="21">
        <f t="shared" si="0"/>
        <v>-0.14439308165694251</v>
      </c>
      <c r="H24" s="46">
        <v>373.20000000000005</v>
      </c>
      <c r="I24" s="21">
        <f t="shared" si="1"/>
        <v>4.5551982851016384E-3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554.58749999999998</v>
      </c>
      <c r="F25" s="46">
        <v>490</v>
      </c>
      <c r="G25" s="21">
        <f t="shared" si="0"/>
        <v>-0.11646043230328844</v>
      </c>
      <c r="H25" s="46">
        <v>481.15</v>
      </c>
      <c r="I25" s="21">
        <f t="shared" si="1"/>
        <v>1.839343240153803E-2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1285.73675</v>
      </c>
      <c r="F26" s="46">
        <v>1329.75</v>
      </c>
      <c r="G26" s="21">
        <f t="shared" si="0"/>
        <v>3.4231929669895467E-2</v>
      </c>
      <c r="H26" s="46">
        <v>1289.0329999999999</v>
      </c>
      <c r="I26" s="21">
        <f t="shared" si="1"/>
        <v>3.1587244081416145E-2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1264.7292499999999</v>
      </c>
      <c r="F27" s="46">
        <v>1106.9000000000001</v>
      </c>
      <c r="G27" s="21">
        <f t="shared" si="0"/>
        <v>-0.12479291516346269</v>
      </c>
      <c r="H27" s="46">
        <v>1057.5</v>
      </c>
      <c r="I27" s="21">
        <f t="shared" si="1"/>
        <v>4.6713947990543819E-2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1359.1157499999999</v>
      </c>
      <c r="F28" s="46">
        <v>1154.9000000000001</v>
      </c>
      <c r="G28" s="21">
        <f t="shared" si="0"/>
        <v>-0.15025633394359519</v>
      </c>
      <c r="H28" s="46">
        <v>1099.4829999999999</v>
      </c>
      <c r="I28" s="21">
        <f t="shared" si="1"/>
        <v>5.0402780215792461E-2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1583.0867499999999</v>
      </c>
      <c r="F29" s="46">
        <v>1340.6999999999998</v>
      </c>
      <c r="G29" s="21">
        <f t="shared" si="0"/>
        <v>-0.15311021332216956</v>
      </c>
      <c r="H29" s="46">
        <v>1244.9000000000001</v>
      </c>
      <c r="I29" s="21">
        <f t="shared" si="1"/>
        <v>7.6953972206602717E-2</v>
      </c>
    </row>
    <row r="30" spans="1:9" ht="16.5" x14ac:dyDescent="0.3">
      <c r="A30" s="37"/>
      <c r="B30" s="34" t="s">
        <v>8</v>
      </c>
      <c r="C30" s="15" t="s">
        <v>89</v>
      </c>
      <c r="D30" s="13" t="s">
        <v>161</v>
      </c>
      <c r="E30" s="46">
        <v>2581.2792500000005</v>
      </c>
      <c r="F30" s="46">
        <v>2308.75</v>
      </c>
      <c r="G30" s="21">
        <f t="shared" si="0"/>
        <v>-0.10557914258986138</v>
      </c>
      <c r="H30" s="46">
        <v>1979.8670000000002</v>
      </c>
      <c r="I30" s="21">
        <f t="shared" si="1"/>
        <v>0.16611368339388444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1543</v>
      </c>
      <c r="F31" s="49">
        <v>1333.1555555555556</v>
      </c>
      <c r="G31" s="23">
        <f t="shared" si="0"/>
        <v>-0.13599769568661338</v>
      </c>
      <c r="H31" s="49">
        <v>1097.8885555555555</v>
      </c>
      <c r="I31" s="23">
        <f t="shared" si="1"/>
        <v>0.21429042028856002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18591.99016666667</v>
      </c>
      <c r="F32" s="107">
        <f>SUM(F16:F31)</f>
        <v>16103.080555555554</v>
      </c>
      <c r="G32" s="108">
        <f t="shared" ref="G32" si="2">(F32-E32)/E32</f>
        <v>-0.13386999394897747</v>
      </c>
      <c r="H32" s="107">
        <f>SUM(H16:H31)</f>
        <v>15454.587555555554</v>
      </c>
      <c r="I32" s="111">
        <f t="shared" ref="I32" si="3">(F32-H32)/H32</f>
        <v>4.1961197454724875E-2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1614.5822916666666</v>
      </c>
      <c r="F34" s="54">
        <v>1562.5</v>
      </c>
      <c r="G34" s="21">
        <f>(F34-E34)/E34</f>
        <v>-3.2257440166090397E-2</v>
      </c>
      <c r="H34" s="54">
        <v>1604.1666666666665</v>
      </c>
      <c r="I34" s="21">
        <f>(F34-H34)/H34</f>
        <v>-2.5974025974025882E-2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2348.6712499999999</v>
      </c>
      <c r="F35" s="46">
        <v>2097.5857142857139</v>
      </c>
      <c r="G35" s="21">
        <f>(F35-E35)/E35</f>
        <v>-0.10690535583227577</v>
      </c>
      <c r="H35" s="46">
        <v>2104.166666666667</v>
      </c>
      <c r="I35" s="21">
        <f>(F35-H35)/H35</f>
        <v>-3.1275813295618318E-3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2189.9317499999997</v>
      </c>
      <c r="F36" s="46">
        <v>2048.1999999999998</v>
      </c>
      <c r="G36" s="21">
        <f>(F36-E36)/E36</f>
        <v>-6.471971101382494E-2</v>
      </c>
      <c r="H36" s="46">
        <v>1938.1888888888889</v>
      </c>
      <c r="I36" s="21">
        <f>(F36-H36)/H36</f>
        <v>5.6759747072008725E-2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1993.7137499999999</v>
      </c>
      <c r="F37" s="46">
        <v>1999.9333333333334</v>
      </c>
      <c r="G37" s="21">
        <f>(F37-E37)/E37</f>
        <v>3.119596949829685E-3</v>
      </c>
      <c r="H37" s="46">
        <v>1794.9666666666667</v>
      </c>
      <c r="I37" s="21">
        <f>(F37-H37)/H37</f>
        <v>0.11418967854556261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2425.0407500000001</v>
      </c>
      <c r="F38" s="49">
        <v>1887.75</v>
      </c>
      <c r="G38" s="23">
        <f>(F38-E38)/E38</f>
        <v>-0.22155947276349897</v>
      </c>
      <c r="H38" s="49">
        <v>1662.6669999999999</v>
      </c>
      <c r="I38" s="23">
        <f>(F38-H38)/H38</f>
        <v>0.13537467213819732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10571.939791666668</v>
      </c>
      <c r="F39" s="109">
        <f>SUM(F34:F38)</f>
        <v>9595.9690476190481</v>
      </c>
      <c r="G39" s="110">
        <f t="shared" ref="G39" si="4">(F39-E39)/E39</f>
        <v>-9.2317092537447909E-2</v>
      </c>
      <c r="H39" s="109">
        <f>SUM(H34:H38)</f>
        <v>9104.1558888888885</v>
      </c>
      <c r="I39" s="111">
        <f t="shared" ref="I39" si="5">(F39-H39)/H39</f>
        <v>5.4020731271790932E-2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27139.982499999998</v>
      </c>
      <c r="F41" s="46">
        <v>25739.37777777778</v>
      </c>
      <c r="G41" s="21">
        <f t="shared" ref="G41:G46" si="6">(F41-E41)/E41</f>
        <v>-5.1606692164308465E-2</v>
      </c>
      <c r="H41" s="46">
        <v>26428.266666666666</v>
      </c>
      <c r="I41" s="21">
        <f t="shared" ref="I41:I46" si="7">(F41-H41)/H41</f>
        <v>-2.6066366651194942E-2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9968.5714285714294</v>
      </c>
      <c r="F42" s="46">
        <v>9976</v>
      </c>
      <c r="G42" s="21">
        <f t="shared" si="6"/>
        <v>7.4519919747770909E-4</v>
      </c>
      <c r="H42" s="46">
        <v>9976</v>
      </c>
      <c r="I42" s="21">
        <f t="shared" si="7"/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12750</v>
      </c>
      <c r="F43" s="57">
        <v>12670</v>
      </c>
      <c r="G43" s="21">
        <f t="shared" si="6"/>
        <v>-6.2745098039215684E-3</v>
      </c>
      <c r="H43" s="57">
        <v>12670</v>
      </c>
      <c r="I43" s="21">
        <f t="shared" si="7"/>
        <v>0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15120.157500000001</v>
      </c>
      <c r="F44" s="47">
        <v>15909.855555555556</v>
      </c>
      <c r="G44" s="21">
        <f t="shared" si="6"/>
        <v>5.2228163334644799E-2</v>
      </c>
      <c r="H44" s="47">
        <v>15759.855555555556</v>
      </c>
      <c r="I44" s="21">
        <f t="shared" si="7"/>
        <v>9.5178537310339137E-3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5929.9000000000005</v>
      </c>
      <c r="F45" s="47">
        <v>5577.666666666667</v>
      </c>
      <c r="G45" s="21">
        <f t="shared" si="6"/>
        <v>-5.9399540183364567E-2</v>
      </c>
      <c r="H45" s="47">
        <v>5505.5</v>
      </c>
      <c r="I45" s="21">
        <f t="shared" si="7"/>
        <v>1.3108104017194982E-2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10907.875</v>
      </c>
      <c r="F46" s="50">
        <v>11266</v>
      </c>
      <c r="G46" s="31">
        <f t="shared" si="6"/>
        <v>3.2831784375966906E-2</v>
      </c>
      <c r="H46" s="50">
        <v>11016</v>
      </c>
      <c r="I46" s="31">
        <f t="shared" si="7"/>
        <v>2.2694262890341321E-2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81816.486428571428</v>
      </c>
      <c r="F47" s="86">
        <f>SUM(F41:F46)</f>
        <v>81138.900000000009</v>
      </c>
      <c r="G47" s="110">
        <f t="shared" ref="G47" si="8">(F47-E47)/E47</f>
        <v>-8.2817835151473493E-3</v>
      </c>
      <c r="H47" s="109">
        <f>SUM(H41:H46)</f>
        <v>81355.622222222213</v>
      </c>
      <c r="I47" s="111">
        <f t="shared" ref="I47" si="9">(F47-H47)/H47</f>
        <v>-2.6638874647191496E-3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18885.098944444446</v>
      </c>
      <c r="F49" s="43">
        <v>18181.339250000001</v>
      </c>
      <c r="G49" s="21">
        <f t="shared" ref="G49:G54" si="10">(F49-E49)/E49</f>
        <v>-3.7265343248385499E-2</v>
      </c>
      <c r="H49" s="43">
        <v>18752.767500000002</v>
      </c>
      <c r="I49" s="21">
        <f t="shared" ref="I49:I54" si="11">(F49-H49)/H49</f>
        <v>-3.0471675713997989E-2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2191.875</v>
      </c>
      <c r="F50" s="47">
        <v>2235.8333333333335</v>
      </c>
      <c r="G50" s="21">
        <f t="shared" si="10"/>
        <v>2.0055127839559046E-2</v>
      </c>
      <c r="H50" s="47">
        <v>2263</v>
      </c>
      <c r="I50" s="21">
        <f t="shared" si="11"/>
        <v>-1.2004713507143843E-2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6034.4444444444443</v>
      </c>
      <c r="F51" s="47">
        <v>6057.5555555555557</v>
      </c>
      <c r="G51" s="21">
        <f t="shared" si="10"/>
        <v>3.8298655864482016E-3</v>
      </c>
      <c r="H51" s="47">
        <v>6079.7777777777774</v>
      </c>
      <c r="I51" s="21">
        <f t="shared" si="11"/>
        <v>-3.6551043532292017E-3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19047.5</v>
      </c>
      <c r="G52" s="21">
        <f t="shared" si="10"/>
        <v>-1.1738763862766717E-2</v>
      </c>
      <c r="H52" s="47">
        <v>19047.5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27092.694444444445</v>
      </c>
      <c r="F53" s="47">
        <v>27884.444444444445</v>
      </c>
      <c r="G53" s="21">
        <f t="shared" si="10"/>
        <v>2.9223745228572278E-2</v>
      </c>
      <c r="H53" s="47">
        <v>27836</v>
      </c>
      <c r="I53" s="21">
        <f t="shared" si="11"/>
        <v>1.7403522217432552E-3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6277.7777777777783</v>
      </c>
      <c r="F54" s="50">
        <v>6046.666666666667</v>
      </c>
      <c r="G54" s="31">
        <f t="shared" si="10"/>
        <v>-3.681415929203543E-2</v>
      </c>
      <c r="H54" s="50">
        <v>5917.2222222222226</v>
      </c>
      <c r="I54" s="31">
        <f t="shared" si="11"/>
        <v>2.1875880199042325E-2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79755.640611111128</v>
      </c>
      <c r="F55" s="86">
        <f>SUM(F49:F54)</f>
        <v>79453.339250000005</v>
      </c>
      <c r="G55" s="110">
        <f t="shared" ref="G55" si="12">(F55-E55)/E55</f>
        <v>-3.7903445924927933E-3</v>
      </c>
      <c r="H55" s="86">
        <f>SUM(H49:H54)</f>
        <v>79896.267500000002</v>
      </c>
      <c r="I55" s="111">
        <f t="shared" ref="I55" si="13">(F55-H55)/H55</f>
        <v>-5.5437915169190754E-3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21548.75</v>
      </c>
      <c r="F57" s="66">
        <v>21117.142857142859</v>
      </c>
      <c r="G57" s="22">
        <f t="shared" ref="G57:G65" si="14">(F57-E57)/E57</f>
        <v>-2.0029335476867163E-2</v>
      </c>
      <c r="H57" s="66">
        <v>21658.75</v>
      </c>
      <c r="I57" s="22">
        <f t="shared" ref="I57:I65" si="15">(F57-H57)/H57</f>
        <v>-2.5006389697334392E-2</v>
      </c>
    </row>
    <row r="58" spans="1:9" ht="16.5" x14ac:dyDescent="0.3">
      <c r="A58" s="118"/>
      <c r="B58" s="99" t="s">
        <v>43</v>
      </c>
      <c r="C58" s="15" t="s">
        <v>119</v>
      </c>
      <c r="D58" s="11" t="s">
        <v>114</v>
      </c>
      <c r="E58" s="47">
        <v>4765.9583333333339</v>
      </c>
      <c r="F58" s="47">
        <v>4541</v>
      </c>
      <c r="G58" s="21">
        <f t="shared" si="14"/>
        <v>-4.7201070089086784E-2</v>
      </c>
      <c r="H58" s="47">
        <v>4621.1111111111113</v>
      </c>
      <c r="I58" s="21">
        <f t="shared" si="15"/>
        <v>-1.733589805241649E-2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3764.1785714285716</v>
      </c>
      <c r="F60" s="70">
        <v>3419.75</v>
      </c>
      <c r="G60" s="21">
        <f t="shared" si="14"/>
        <v>-9.1501655644847607E-2</v>
      </c>
      <c r="H60" s="70">
        <v>3419.75</v>
      </c>
      <c r="I60" s="21">
        <f t="shared" si="15"/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2031.6666666666667</v>
      </c>
      <c r="F61" s="105">
        <v>2977</v>
      </c>
      <c r="G61" s="21">
        <f t="shared" si="14"/>
        <v>0.46529942575881866</v>
      </c>
      <c r="H61" s="105">
        <v>2977</v>
      </c>
      <c r="I61" s="21">
        <f t="shared" si="15"/>
        <v>0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5500</v>
      </c>
      <c r="F62" s="73">
        <v>4750</v>
      </c>
      <c r="G62" s="29">
        <f t="shared" si="14"/>
        <v>-0.13636363636363635</v>
      </c>
      <c r="H62" s="73">
        <v>4750</v>
      </c>
      <c r="I62" s="29">
        <f t="shared" si="15"/>
        <v>0</v>
      </c>
    </row>
    <row r="63" spans="1:9" ht="16.5" x14ac:dyDescent="0.3">
      <c r="A63" s="118"/>
      <c r="B63" s="101" t="s">
        <v>42</v>
      </c>
      <c r="C63" s="14" t="s">
        <v>198</v>
      </c>
      <c r="D63" s="11" t="s">
        <v>114</v>
      </c>
      <c r="E63" s="43">
        <v>2155.8333333333335</v>
      </c>
      <c r="F63" s="68">
        <v>2028</v>
      </c>
      <c r="G63" s="21">
        <f t="shared" si="14"/>
        <v>-5.929648241206037E-2</v>
      </c>
      <c r="H63" s="68">
        <v>2028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5039.5</v>
      </c>
      <c r="F64" s="70">
        <v>4825</v>
      </c>
      <c r="G64" s="21">
        <f t="shared" si="14"/>
        <v>-4.2563746403413039E-2</v>
      </c>
      <c r="H64" s="70">
        <v>4812.5</v>
      </c>
      <c r="I64" s="21">
        <f t="shared" si="15"/>
        <v>2.5974025974025974E-3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5120</v>
      </c>
      <c r="F65" s="73">
        <v>4615</v>
      </c>
      <c r="G65" s="29">
        <f t="shared" si="14"/>
        <v>-9.86328125E-2</v>
      </c>
      <c r="H65" s="73">
        <v>4563.125</v>
      </c>
      <c r="I65" s="29">
        <f t="shared" si="15"/>
        <v>1.1368305711546364E-2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53675.886904761908</v>
      </c>
      <c r="F66" s="106">
        <f>SUM(F57:F65)</f>
        <v>52022.892857142855</v>
      </c>
      <c r="G66" s="108">
        <f t="shared" ref="G66" si="16">(F66-E66)/E66</f>
        <v>-3.0795840421826474E-2</v>
      </c>
      <c r="H66" s="106">
        <f>SUM(H57:H65)</f>
        <v>52580.236111111109</v>
      </c>
      <c r="I66" s="111">
        <f t="shared" ref="I66" si="17">(F66-H66)/H66</f>
        <v>-1.059986213813289E-2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3642.1428571428573</v>
      </c>
      <c r="F68" s="54">
        <v>2985</v>
      </c>
      <c r="G68" s="21">
        <f t="shared" ref="G68:G73" si="18">(F68-E68)/E68</f>
        <v>-0.18042753481074725</v>
      </c>
      <c r="H68" s="54">
        <v>3185</v>
      </c>
      <c r="I68" s="21">
        <f t="shared" ref="I68:I73" si="19">(F68-H68)/H68</f>
        <v>-6.2794348508634218E-2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3869.1666666666665</v>
      </c>
      <c r="F69" s="46">
        <v>3704.375</v>
      </c>
      <c r="G69" s="21">
        <f t="shared" si="18"/>
        <v>-4.2590997200086113E-2</v>
      </c>
      <c r="H69" s="46">
        <v>3765</v>
      </c>
      <c r="I69" s="21">
        <f t="shared" si="19"/>
        <v>-1.6102257636122178E-2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46392.25</v>
      </c>
      <c r="G70" s="21">
        <f t="shared" si="18"/>
        <v>-1.3909074242838887E-2</v>
      </c>
      <c r="H70" s="46">
        <v>46526.857142857145</v>
      </c>
      <c r="I70" s="21">
        <f t="shared" si="19"/>
        <v>-2.8931062857704753E-3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11498.75</v>
      </c>
      <c r="F71" s="46">
        <v>10605</v>
      </c>
      <c r="G71" s="21">
        <f t="shared" si="18"/>
        <v>-7.7725839765191873E-2</v>
      </c>
      <c r="H71" s="46">
        <v>10549.714285714286</v>
      </c>
      <c r="I71" s="21">
        <f t="shared" si="19"/>
        <v>5.240493987650259E-3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6478.75</v>
      </c>
      <c r="F72" s="46">
        <v>6430.5555555555557</v>
      </c>
      <c r="G72" s="21">
        <f t="shared" si="18"/>
        <v>-7.4388492293180541E-3</v>
      </c>
      <c r="H72" s="46">
        <v>6377.5</v>
      </c>
      <c r="I72" s="21">
        <f t="shared" si="19"/>
        <v>8.3191776645324435E-3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7613.45</v>
      </c>
      <c r="F73" s="58">
        <v>7386</v>
      </c>
      <c r="G73" s="31">
        <f t="shared" si="18"/>
        <v>-2.9874761113555592E-2</v>
      </c>
      <c r="H73" s="58">
        <v>6936</v>
      </c>
      <c r="I73" s="31">
        <f t="shared" si="19"/>
        <v>6.4878892733564009E-2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80148.884523809524</v>
      </c>
      <c r="F74" s="86">
        <f>SUM(F68:F73)</f>
        <v>77503.180555555562</v>
      </c>
      <c r="G74" s="110">
        <f t="shared" ref="G74" si="20">(F74-E74)/E74</f>
        <v>-3.3009866375220888E-2</v>
      </c>
      <c r="H74" s="86">
        <f>SUM(H68:H73)</f>
        <v>77340.071428571435</v>
      </c>
      <c r="I74" s="111">
        <f t="shared" ref="I74" si="21">(F74-H74)/H74</f>
        <v>2.1089859883924346E-3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2205.375</v>
      </c>
      <c r="F76" s="43">
        <v>2250.7142857142858</v>
      </c>
      <c r="G76" s="21">
        <f>(F76-E76)/E76</f>
        <v>2.0558537987546689E-2</v>
      </c>
      <c r="H76" s="43">
        <v>2292.5</v>
      </c>
      <c r="I76" s="21">
        <f>(F76-H76)/H76</f>
        <v>-1.8227138183517653E-2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1337.625</v>
      </c>
      <c r="F77" s="47">
        <v>1313.3333333333333</v>
      </c>
      <c r="G77" s="21">
        <f>(F77-E77)/E77</f>
        <v>-1.8160296545494246E-2</v>
      </c>
      <c r="H77" s="47">
        <v>1330</v>
      </c>
      <c r="I77" s="21">
        <f>(F77-H77)/H77</f>
        <v>-1.2531328320802062E-2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3725.8</v>
      </c>
      <c r="F78" s="47">
        <v>3844.2222222222222</v>
      </c>
      <c r="G78" s="21">
        <f>(F78-E78)/E78</f>
        <v>3.1784374422197108E-2</v>
      </c>
      <c r="H78" s="47">
        <v>3880.3333333333335</v>
      </c>
      <c r="I78" s="21">
        <f>(F78-H78)/H78</f>
        <v>-9.306187899092341E-3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2780.3333333333335</v>
      </c>
      <c r="F79" s="47">
        <v>2796.625</v>
      </c>
      <c r="G79" s="21">
        <f>(F79-E79)/E79</f>
        <v>5.8596091595731377E-3</v>
      </c>
      <c r="H79" s="47">
        <v>2796.625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1618.125</v>
      </c>
      <c r="F80" s="50">
        <v>1641</v>
      </c>
      <c r="G80" s="21">
        <f>(F80-E80)/E80</f>
        <v>1.4136732329084589E-2</v>
      </c>
      <c r="H80" s="50">
        <v>1565</v>
      </c>
      <c r="I80" s="21">
        <f>(F80-H80)/H80</f>
        <v>4.856230031948882E-2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11667.258333333333</v>
      </c>
      <c r="F81" s="86">
        <f>SUM(F76:F80)</f>
        <v>11845.894841269841</v>
      </c>
      <c r="G81" s="110">
        <f t="shared" ref="G81" si="22">(F81-E81)/E81</f>
        <v>1.5310924197687783E-2</v>
      </c>
      <c r="H81" s="86">
        <f>SUM(H76:H80)</f>
        <v>11864.458333333334</v>
      </c>
      <c r="I81" s="111">
        <f t="shared" ref="I81" si="23">(F81-H81)/H81</f>
        <v>-1.5646303895171187E-3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1297.7222222222222</v>
      </c>
      <c r="F83" s="136">
        <v>1181.1111111111111</v>
      </c>
      <c r="G83" s="22">
        <f t="shared" ref="G83:G89" si="24">(F83-E83)/E83</f>
        <v>-8.9858298728541453E-2</v>
      </c>
      <c r="H83" s="136">
        <v>1215.5555555555557</v>
      </c>
      <c r="I83" s="22">
        <f t="shared" ref="I83:I89" si="25">(F83-H83)/H83</f>
        <v>-2.8336380255941599E-2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1458.3333333333333</v>
      </c>
      <c r="G84" s="21">
        <f t="shared" si="24"/>
        <v>-5.5203766845266945E-3</v>
      </c>
      <c r="H84" s="47">
        <v>1458.3333333333333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802.55555555555566</v>
      </c>
      <c r="F85" s="47">
        <v>933.28571428571433</v>
      </c>
      <c r="G85" s="21">
        <f t="shared" si="24"/>
        <v>0.16289234785704387</v>
      </c>
      <c r="H85" s="47">
        <v>933.28571428571433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1510.5000000000002</v>
      </c>
      <c r="F86" s="47">
        <v>1514.2222222222222</v>
      </c>
      <c r="G86" s="21">
        <f t="shared" si="24"/>
        <v>2.4642318584719917E-3</v>
      </c>
      <c r="H86" s="47">
        <v>1514.2222222222222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8830</v>
      </c>
      <c r="F87" s="61">
        <v>8899.3333333333339</v>
      </c>
      <c r="G87" s="21">
        <f t="shared" si="24"/>
        <v>7.8520196300491431E-3</v>
      </c>
      <c r="H87" s="61">
        <v>8899.3333333333339</v>
      </c>
      <c r="I87" s="21">
        <f t="shared" si="25"/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1935.8</v>
      </c>
      <c r="F88" s="61">
        <v>1931.8</v>
      </c>
      <c r="G88" s="21">
        <f t="shared" si="24"/>
        <v>-2.0663291662361815E-3</v>
      </c>
      <c r="H88" s="61">
        <v>1926.8</v>
      </c>
      <c r="I88" s="21">
        <f t="shared" si="25"/>
        <v>2.594976126219639E-3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3988.8</v>
      </c>
      <c r="F89" s="50">
        <v>3956.3</v>
      </c>
      <c r="G89" s="23">
        <f t="shared" si="24"/>
        <v>-8.1478138788608091E-3</v>
      </c>
      <c r="H89" s="50">
        <v>3891.3</v>
      </c>
      <c r="I89" s="23">
        <f t="shared" si="25"/>
        <v>1.6703929278133269E-2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19831.806349206348</v>
      </c>
      <c r="F90" s="86">
        <f>SUM(F83:F89)</f>
        <v>19874.385714285712</v>
      </c>
      <c r="G90" s="120">
        <f t="shared" ref="G90:G91" si="26">(F90-E90)/E90</f>
        <v>2.1470240445882489E-3</v>
      </c>
      <c r="H90" s="86">
        <f>SUM(H83:H89)</f>
        <v>19838.830158730158</v>
      </c>
      <c r="I90" s="111">
        <f t="shared" ref="I90:I91" si="27">(F90-H90)/H90</f>
        <v>1.7922203714168287E-3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356059.89310912706</v>
      </c>
      <c r="F91" s="106">
        <f>SUM(F32,F39,F47,F55,F66,F74,F81,F90)</f>
        <v>347537.64282142854</v>
      </c>
      <c r="G91" s="108">
        <f t="shared" si="26"/>
        <v>-2.3934878520807119E-2</v>
      </c>
      <c r="H91" s="106">
        <f>SUM(H32,H39,H47,H55,H66,H74,H81,H90)</f>
        <v>347434.22919841268</v>
      </c>
      <c r="I91" s="121">
        <f t="shared" si="27"/>
        <v>2.9764949542954942E-4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1125</v>
      </c>
      <c r="E16" s="135">
        <v>1250</v>
      </c>
      <c r="F16" s="135">
        <v>1000</v>
      </c>
      <c r="G16" s="135">
        <v>1500</v>
      </c>
      <c r="H16" s="136">
        <v>1000</v>
      </c>
      <c r="I16" s="83">
        <v>1175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1000</v>
      </c>
      <c r="F17" s="93">
        <v>1000</v>
      </c>
      <c r="G17" s="93">
        <v>1250</v>
      </c>
      <c r="H17" s="32">
        <v>1166</v>
      </c>
      <c r="I17" s="83">
        <v>1183.2</v>
      </c>
    </row>
    <row r="18" spans="1:9" ht="16.5" x14ac:dyDescent="0.3">
      <c r="A18" s="92"/>
      <c r="B18" s="141" t="s">
        <v>6</v>
      </c>
      <c r="C18" s="15" t="s">
        <v>165</v>
      </c>
      <c r="D18" s="93">
        <v>875</v>
      </c>
      <c r="E18" s="93">
        <v>1000</v>
      </c>
      <c r="F18" s="93">
        <v>875</v>
      </c>
      <c r="G18" s="93">
        <v>1000</v>
      </c>
      <c r="H18" s="32">
        <v>1250</v>
      </c>
      <c r="I18" s="83">
        <v>1000</v>
      </c>
    </row>
    <row r="19" spans="1:9" ht="16.5" x14ac:dyDescent="0.3">
      <c r="A19" s="92"/>
      <c r="B19" s="141" t="s">
        <v>7</v>
      </c>
      <c r="C19" s="15" t="s">
        <v>166</v>
      </c>
      <c r="D19" s="93">
        <v>687.5</v>
      </c>
      <c r="E19" s="93">
        <v>500</v>
      </c>
      <c r="F19" s="93">
        <v>1000</v>
      </c>
      <c r="G19" s="93">
        <v>825</v>
      </c>
      <c r="H19" s="32">
        <v>750</v>
      </c>
      <c r="I19" s="83">
        <v>752.5</v>
      </c>
    </row>
    <row r="20" spans="1:9" ht="16.5" x14ac:dyDescent="0.3">
      <c r="A20" s="92"/>
      <c r="B20" s="141" t="s">
        <v>8</v>
      </c>
      <c r="C20" s="15" t="s">
        <v>167</v>
      </c>
      <c r="D20" s="93">
        <v>1875</v>
      </c>
      <c r="E20" s="93">
        <v>1500</v>
      </c>
      <c r="F20" s="93">
        <v>1875</v>
      </c>
      <c r="G20" s="93">
        <v>2000</v>
      </c>
      <c r="H20" s="32">
        <v>1500</v>
      </c>
      <c r="I20" s="83">
        <v>1750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1500</v>
      </c>
      <c r="F21" s="93">
        <v>1000</v>
      </c>
      <c r="G21" s="93">
        <v>2000</v>
      </c>
      <c r="H21" s="32">
        <v>1083</v>
      </c>
      <c r="I21" s="83">
        <v>1316.6</v>
      </c>
    </row>
    <row r="22" spans="1:9" ht="16.5" x14ac:dyDescent="0.3">
      <c r="A22" s="92"/>
      <c r="B22" s="141" t="s">
        <v>10</v>
      </c>
      <c r="C22" s="15" t="s">
        <v>169</v>
      </c>
      <c r="D22" s="93">
        <v>1187.5</v>
      </c>
      <c r="E22" s="93">
        <v>1250</v>
      </c>
      <c r="F22" s="93">
        <v>1250</v>
      </c>
      <c r="G22" s="93">
        <v>1500</v>
      </c>
      <c r="H22" s="32">
        <v>1166</v>
      </c>
      <c r="I22" s="83">
        <v>1270.7</v>
      </c>
    </row>
    <row r="23" spans="1:9" ht="16.5" x14ac:dyDescent="0.3">
      <c r="A23" s="92"/>
      <c r="B23" s="141" t="s">
        <v>11</v>
      </c>
      <c r="C23" s="15" t="s">
        <v>170</v>
      </c>
      <c r="D23" s="93">
        <v>275</v>
      </c>
      <c r="E23" s="93">
        <v>250</v>
      </c>
      <c r="F23" s="93">
        <v>250</v>
      </c>
      <c r="G23" s="93">
        <v>500</v>
      </c>
      <c r="H23" s="32">
        <v>450</v>
      </c>
      <c r="I23" s="83">
        <v>345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93">
        <v>500</v>
      </c>
      <c r="H24" s="32">
        <v>500</v>
      </c>
      <c r="I24" s="83">
        <v>437.5</v>
      </c>
    </row>
    <row r="25" spans="1:9" ht="16.5" x14ac:dyDescent="0.3">
      <c r="A25" s="92"/>
      <c r="B25" s="141" t="s">
        <v>13</v>
      </c>
      <c r="C25" s="15" t="s">
        <v>172</v>
      </c>
      <c r="D25" s="93">
        <v>275</v>
      </c>
      <c r="E25" s="93">
        <v>250</v>
      </c>
      <c r="F25" s="93">
        <v>500</v>
      </c>
      <c r="G25" s="93">
        <v>500</v>
      </c>
      <c r="H25" s="32">
        <v>500</v>
      </c>
      <c r="I25" s="83">
        <v>405</v>
      </c>
    </row>
    <row r="26" spans="1:9" ht="16.5" x14ac:dyDescent="0.3">
      <c r="A26" s="92"/>
      <c r="B26" s="141" t="s">
        <v>14</v>
      </c>
      <c r="C26" s="15" t="s">
        <v>173</v>
      </c>
      <c r="D26" s="93">
        <v>275</v>
      </c>
      <c r="E26" s="93">
        <v>250</v>
      </c>
      <c r="F26" s="93">
        <v>500</v>
      </c>
      <c r="G26" s="93">
        <v>500</v>
      </c>
      <c r="H26" s="32">
        <v>500</v>
      </c>
      <c r="I26" s="83">
        <v>405</v>
      </c>
    </row>
    <row r="27" spans="1:9" ht="16.5" x14ac:dyDescent="0.3">
      <c r="A27" s="92"/>
      <c r="B27" s="141" t="s">
        <v>15</v>
      </c>
      <c r="C27" s="15" t="s">
        <v>174</v>
      </c>
      <c r="D27" s="93">
        <v>875</v>
      </c>
      <c r="E27" s="93">
        <v>1000</v>
      </c>
      <c r="F27" s="93">
        <v>1000</v>
      </c>
      <c r="G27" s="93">
        <v>1000</v>
      </c>
      <c r="H27" s="32">
        <v>1000</v>
      </c>
      <c r="I27" s="83">
        <v>975</v>
      </c>
    </row>
    <row r="28" spans="1:9" ht="16.5" x14ac:dyDescent="0.3">
      <c r="A28" s="92"/>
      <c r="B28" s="141" t="s">
        <v>16</v>
      </c>
      <c r="C28" s="15" t="s">
        <v>175</v>
      </c>
      <c r="D28" s="93">
        <v>275</v>
      </c>
      <c r="E28" s="93">
        <v>500</v>
      </c>
      <c r="F28" s="93">
        <v>500</v>
      </c>
      <c r="G28" s="93">
        <v>500</v>
      </c>
      <c r="H28" s="32">
        <v>500</v>
      </c>
      <c r="I28" s="83">
        <v>455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833</v>
      </c>
      <c r="I30" s="83">
        <v>1083.25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1062.5</v>
      </c>
      <c r="E31" s="49">
        <v>1000</v>
      </c>
      <c r="F31" s="49">
        <v>750</v>
      </c>
      <c r="G31" s="49">
        <v>1125</v>
      </c>
      <c r="H31" s="134">
        <v>1000</v>
      </c>
      <c r="I31" s="85">
        <v>987.5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1750</v>
      </c>
      <c r="E33" s="135">
        <v>2500</v>
      </c>
      <c r="F33" s="135">
        <v>1500</v>
      </c>
      <c r="G33" s="135">
        <v>3000</v>
      </c>
      <c r="H33" s="136">
        <v>1333</v>
      </c>
      <c r="I33" s="83">
        <v>2016.6</v>
      </c>
    </row>
    <row r="34" spans="1:9" ht="16.5" x14ac:dyDescent="0.3">
      <c r="A34" s="92"/>
      <c r="B34" s="141" t="s">
        <v>27</v>
      </c>
      <c r="C34" s="15" t="s">
        <v>180</v>
      </c>
      <c r="D34" s="93">
        <v>1625</v>
      </c>
      <c r="E34" s="93">
        <v>2500</v>
      </c>
      <c r="F34" s="93">
        <v>1500</v>
      </c>
      <c r="G34" s="93">
        <v>3000</v>
      </c>
      <c r="H34" s="32">
        <v>1333</v>
      </c>
      <c r="I34" s="83">
        <v>1991.6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2000</v>
      </c>
      <c r="F35" s="93">
        <v>1500</v>
      </c>
      <c r="G35" s="93">
        <v>2000</v>
      </c>
      <c r="H35" s="32">
        <v>1666</v>
      </c>
      <c r="I35" s="83">
        <v>1783.2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1250</v>
      </c>
      <c r="F36" s="93"/>
      <c r="G36" s="93"/>
      <c r="H36" s="32">
        <v>1250</v>
      </c>
      <c r="I36" s="83">
        <v>1250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1812.5</v>
      </c>
      <c r="E37" s="137">
        <v>1500</v>
      </c>
      <c r="F37" s="137">
        <v>1000</v>
      </c>
      <c r="G37" s="137">
        <v>2750</v>
      </c>
      <c r="H37" s="138">
        <v>2166</v>
      </c>
      <c r="I37" s="83">
        <v>1845.7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21000</v>
      </c>
      <c r="E39" s="42">
        <v>28000</v>
      </c>
      <c r="F39" s="42">
        <v>25000</v>
      </c>
      <c r="G39" s="42">
        <v>20000</v>
      </c>
      <c r="H39" s="136">
        <v>24666</v>
      </c>
      <c r="I39" s="84">
        <v>23733.200000000001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13500</v>
      </c>
      <c r="E40" s="49">
        <v>18000</v>
      </c>
      <c r="F40" s="49">
        <v>17000</v>
      </c>
      <c r="G40" s="49">
        <v>15000</v>
      </c>
      <c r="H40" s="134">
        <v>16333</v>
      </c>
      <c r="I40" s="85">
        <v>15966.6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19-08-209</vt:lpstr>
      <vt:lpstr>By Order</vt:lpstr>
      <vt:lpstr>All Stores</vt:lpstr>
      <vt:lpstr>'19-08-209'!Print_Titles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2019-08-23T07:06:32Z</cp:lastPrinted>
  <dcterms:created xsi:type="dcterms:W3CDTF">2010-10-20T06:23:14Z</dcterms:created>
  <dcterms:modified xsi:type="dcterms:W3CDTF">2019-08-27T06:01:49Z</dcterms:modified>
</cp:coreProperties>
</file>