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6-08-2019" sheetId="9" r:id="rId4"/>
    <sheet name="By Order" sheetId="11" r:id="rId5"/>
    <sheet name="All Stores" sheetId="12" r:id="rId6"/>
  </sheets>
  <definedNames>
    <definedName name="_xlnm.Print_Titles" localSheetId="3">'26-08-2019'!$12:$14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4" i="11" l="1"/>
  <c r="G84" i="11"/>
  <c r="I89" i="11"/>
  <c r="G89" i="11"/>
  <c r="I83" i="11"/>
  <c r="G83" i="11"/>
  <c r="I88" i="11"/>
  <c r="G88" i="11"/>
  <c r="I87" i="11"/>
  <c r="G87" i="11"/>
  <c r="I86" i="11"/>
  <c r="G86" i="11"/>
  <c r="I85" i="11"/>
  <c r="G85" i="11"/>
  <c r="I76" i="11"/>
  <c r="G76" i="11"/>
  <c r="I80" i="11"/>
  <c r="G80" i="11"/>
  <c r="I79" i="11"/>
  <c r="G79" i="11"/>
  <c r="I78" i="11"/>
  <c r="G78" i="11"/>
  <c r="I77" i="11"/>
  <c r="G77" i="11"/>
  <c r="I73" i="11"/>
  <c r="G73" i="11"/>
  <c r="I72" i="11"/>
  <c r="G72" i="11"/>
  <c r="I68" i="11"/>
  <c r="G68" i="11"/>
  <c r="I71" i="11"/>
  <c r="G71" i="11"/>
  <c r="I70" i="11"/>
  <c r="G70" i="11"/>
  <c r="I69" i="11"/>
  <c r="G69" i="11"/>
  <c r="I60" i="11"/>
  <c r="G60" i="11"/>
  <c r="I65" i="11"/>
  <c r="G65" i="11"/>
  <c r="I59" i="11"/>
  <c r="G59" i="11"/>
  <c r="I58" i="11"/>
  <c r="G58" i="11"/>
  <c r="I57" i="11"/>
  <c r="G57" i="11"/>
  <c r="I64" i="11"/>
  <c r="G64" i="11"/>
  <c r="I63" i="11"/>
  <c r="G63" i="11"/>
  <c r="I62" i="11"/>
  <c r="G62" i="11"/>
  <c r="I61" i="11"/>
  <c r="G61" i="11"/>
  <c r="I54" i="11"/>
  <c r="G54" i="11"/>
  <c r="I53" i="11"/>
  <c r="G53" i="11"/>
  <c r="I49" i="11"/>
  <c r="G49" i="11"/>
  <c r="I52" i="11"/>
  <c r="G52" i="11"/>
  <c r="I50" i="11"/>
  <c r="G50" i="11"/>
  <c r="I51" i="11"/>
  <c r="G51" i="11"/>
  <c r="I44" i="11"/>
  <c r="G44" i="11"/>
  <c r="I43" i="11"/>
  <c r="G43" i="11"/>
  <c r="I41" i="11"/>
  <c r="G41" i="11"/>
  <c r="I45" i="11"/>
  <c r="G45" i="11"/>
  <c r="I42" i="11"/>
  <c r="G42" i="11"/>
  <c r="I46" i="11"/>
  <c r="G46" i="11"/>
  <c r="I35" i="11"/>
  <c r="G35" i="11"/>
  <c r="I36" i="11"/>
  <c r="G36" i="11"/>
  <c r="I34" i="11"/>
  <c r="G34" i="11"/>
  <c r="I37" i="11"/>
  <c r="G37" i="11"/>
  <c r="I38" i="11"/>
  <c r="G38" i="11"/>
  <c r="I29" i="11"/>
  <c r="G29" i="11"/>
  <c r="I27" i="11"/>
  <c r="G27" i="11"/>
  <c r="I16" i="11"/>
  <c r="G16" i="11"/>
  <c r="I21" i="11"/>
  <c r="G21" i="11"/>
  <c r="I28" i="11"/>
  <c r="G28" i="11"/>
  <c r="I30" i="11"/>
  <c r="G30" i="11"/>
  <c r="I24" i="11"/>
  <c r="G24" i="11"/>
  <c r="I17" i="11"/>
  <c r="G17" i="11"/>
  <c r="I19" i="11"/>
  <c r="G19" i="11"/>
  <c r="I22" i="11"/>
  <c r="G22" i="11"/>
  <c r="I31" i="11"/>
  <c r="G31" i="11"/>
  <c r="I23" i="11"/>
  <c r="G23" i="11"/>
  <c r="I26" i="11"/>
  <c r="G26" i="11"/>
  <c r="I25" i="11"/>
  <c r="G25" i="11"/>
  <c r="I20" i="11"/>
  <c r="G20" i="11"/>
  <c r="I18" i="11"/>
  <c r="G18" i="11"/>
  <c r="D40" i="8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<sst xmlns="http://schemas.openxmlformats.org/spreadsheetml/2006/main" count="848" uniqueCount="225">
  <si>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</si>
  <si>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</si>
  <si>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</si>
  <si>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</si>
  <si>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</si>
  <si>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</si>
  <si>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</si>
  <si>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</si>
  <si>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</si>
  <si>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</si>
  <si>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</si>
  <si>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</si>
  <si>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</si>
  <si>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</si>
  <si>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</si>
  <si>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</si>
  <si>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</si>
  <si>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</si>
  <si>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</si>
  <si>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</si>
  <si>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</si>
  <si>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</si>
  <si>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</si>
  <si>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</si>
  <si>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</si>
  <si>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</si>
  <si>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</si>
  <si>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</si>
  <si>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</si>
  <si>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</si>
  <si>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</si>
  <si>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</si>
  <si>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</si>
  <si>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</si>
  <si>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</si>
  <si>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</si>
  <si>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</si>
  <si>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</si>
  <si>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</si>
  <si>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</si>
  <si>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</si>
  <si>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</si>
  <si>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</si>
  <si>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</si>
  <si>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</si>
  <si>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</si>
  <si>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</si>
  <si>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</si>
  <si>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</si>
  <si>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</si>
  <si>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</si>
  <si>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</si>
  <si>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</si>
  <si>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</si>
  <si>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</si>
  <si>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</si>
  <si>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</si>
  <si>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</si>
  <si>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</si>
  <si>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</si>
  <si>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</si>
  <si>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</si>
  <si>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</si>
  <si>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</si>
  <si>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</si>
  <si>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</si>
  <si>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</si>
  <si>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</si>
  <si>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</si>
  <si>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</si>
  <si>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</si>
  <si>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</si>
  <si>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</si>
  <si>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</si>
  <si>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</si>
  <si>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</si>
  <si>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</si>
  <si>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</si>
  <si>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</si>
  <si>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</si>
  <si>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</si>
  <si>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</si>
  <si>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</si>
  <si>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</si>
  <si>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</si>
  <si>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</si>
  <si>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</si>
  <si>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</si>
  <si>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</si>
  <si>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</si>
  <si>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</si>
  <si>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</si>
  <si>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</si>
  <si>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</si>
  <si>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</si>
  <si>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</si>
  <si>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</si>
  <si>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</si>
  <si>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</si>
  <si>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</si>
  <si>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</si>
  <si>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</si>
  <si>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</si>
  <si>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</si>
  <si>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</si>
  <si>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</si>
  <si>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</si>
  <si>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</si>
  <si>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</si>
  <si>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</si>
  <si>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</si>
  <si>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</si>
  <si>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</si>
  <si>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</si>
  <si>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</si>
  <si>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</si>
  <si>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</si>
  <si>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</si>
  <si>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</si>
  <si>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</si>
  <si>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</si>
  <si>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</si>
  <si>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</si>
  <si>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</si>
  <si>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</si>
  <si>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</si>
  <si>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</si>
  <si>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</si>
  <si>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</si>
  <si>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</si>
  <si>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</si>
  <si>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</si>
  <si>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</si>
  <si>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</si>
  <si>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</si>
  <si>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</si>
  <si>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</si>
  <si>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</si>
  <si>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</si>
  <si>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</si>
  <si>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</si>
  <si>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</si>
  <si>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</si>
  <si>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</si>
  <si>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</si>
  <si>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</si>
  <si>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</si>
  <si>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</si>
  <si>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</si>
  <si>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</si>
  <si>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</si>
  <si>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</si>
  <si>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</si>
  <si>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</si>
  <si>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</si>
  <si>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</si>
  <si>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</si>
  <si>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</si>
  <si>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</si>
  <si>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</si>
  <si>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</si>
  <si>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</si>
  <si>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</si>
  <si>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</si>
  <si>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</si>
  <si>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</si>
  <si>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</si>
  <si>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</si>
  <si>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</si>
  <si>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</si>
  <si>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</si>
  <si>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</si>
  <si>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</si>
  <si>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</si>
  <si>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</si>
  <si>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</si>
  <si>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</si>
  <si>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</si>
  <si>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</si>
  <si>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</si>
  <si>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</si>
  <si>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</si>
  <si>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</si>
  <si>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</si>
  <si>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</si>
  <si>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</si>
  <si>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</si>
  <si>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</si>
  <si>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</si>
  <si>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</si>
  <si>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</si>
  <si>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</si>
  <si>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</si>
  <si>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</si>
  <si>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</si>
  <si>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</si>
  <si>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</si>
  <si>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</si>
  <si>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</si>
  <si>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</si>
  <si>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</si>
  <si>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</si>
  <si>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</si>
  <si>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</si>
  <si>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</si>
  <si>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</si>
  <si>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</si>
  <si>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</si>
  <si>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</si>
  <si>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</si>
  <si>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</si>
  <si>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</si>
  <si>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</si>
  <si>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</si>
  <si>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</si>
  <si>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</si>
  <si>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</si>
  <si>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آب 2018 (ل.ل.)</t>
  </si>
  <si>
    <t>معدل أسعار المحلات والملاحم في 19-08-2019 (ل.ل.)</t>
  </si>
  <si>
    <t>معدل أسعار  السوبرماركات في 19-08-2019 (ل.ل.)</t>
  </si>
  <si>
    <t>المعدل العام للأسعار في 19-08-2019  (ل.ل.)</t>
  </si>
  <si>
    <t xml:space="preserve"> التاريخ 26 آب 2019</t>
  </si>
  <si>
    <t>معدل أسعار  السوبرماركات في 26-08-2019 (ل.ل.)</t>
  </si>
  <si>
    <t>معدل أسعار المحلات والملاحم في 26-08-2019 (ل.ل.)</t>
  </si>
  <si>
    <t>المعدل العام للأسعار في 26-08-2019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</si>
</sst>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217</v>
      </c>
      <c r="F12" s="149" t="s">
        <v>222</v>
      </c>
      <c r="G12" s="149" t="s">
        <v>197</v>
      </c>
      <c r="H12" s="149" t="s">
        <v>219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1785.56925</v>
      </c>
      <c r="F15" s="43">
        <v>1063.8</v>
      </c>
      <c r="G15" s="45">
        <f t="shared" ref="G15:G30" si="0">(F15-E15)/E15</f>
        <v>-0.40422361104168886</v>
      </c>
      <c r="H15" s="43">
        <v>1088.7</v>
      </c>
      <c r="I15" s="45">
        <f>(F15-H15)/H15</f>
        <v>-2.2871314411683743E-2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1543</v>
      </c>
      <c r="F16" s="47">
        <v>1355.3333333333333</v>
      </c>
      <c r="G16" s="48">
        <f t="shared" si="0"/>
        <v>-0.12162454093756755</v>
      </c>
      <c r="H16" s="47">
        <v>1483.1111111111111</v>
      </c>
      <c r="I16" s="44">
        <f t="shared" ref="I16:I30" si="1">(F16-H16)/H16</f>
        <v>-8.6155229247827425E-2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1359.1157499999999</v>
      </c>
      <c r="F17" s="47">
        <v>1258.7</v>
      </c>
      <c r="G17" s="48">
        <f t="shared" si="0"/>
        <v>-7.3883147921727704E-2</v>
      </c>
      <c r="H17" s="47">
        <v>1309.8</v>
      </c>
      <c r="I17" s="44">
        <f>(F17-H17)/H17</f>
        <v>-3.9013589861047422E-2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1003.9875</v>
      </c>
      <c r="F18" s="47">
        <v>637.79999999999995</v>
      </c>
      <c r="G18" s="48">
        <f t="shared" si="0"/>
        <v>-0.36473312665745344</v>
      </c>
      <c r="H18" s="47">
        <v>613.79999999999995</v>
      </c>
      <c r="I18" s="44">
        <f t="shared" si="1"/>
        <v>3.9100684261974585E-2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2581.2792500000005</v>
      </c>
      <c r="F19" s="47">
        <v>2812.5</v>
      </c>
      <c r="G19" s="48">
        <f>(F19-E19)/E19</f>
        <v>8.9576030954419003E-2</v>
      </c>
      <c r="H19" s="47">
        <v>2867.5</v>
      </c>
      <c r="I19" s="44">
        <f>(F19-H19)/H19</f>
        <v>-1.9180470793374021E-2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1583.0867499999999</v>
      </c>
      <c r="F20" s="47">
        <v>1468.8</v>
      </c>
      <c r="G20" s="48">
        <f t="shared" si="0"/>
        <v>-7.2192348271501852E-2</v>
      </c>
      <c r="H20" s="47">
        <v>1364.8</v>
      </c>
      <c r="I20" s="44">
        <f t="shared" si="1"/>
        <v>7.6201641266119585E-2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1285.73675</v>
      </c>
      <c r="F21" s="47">
        <v>1387.8</v>
      </c>
      <c r="G21" s="48">
        <f t="shared" si="0"/>
        <v>7.9381140812845183E-2</v>
      </c>
      <c r="H21" s="47">
        <v>1388.8</v>
      </c>
      <c r="I21" s="44">
        <f t="shared" si="1"/>
        <v>-7.2004608294930878E-4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438.16849999999999</v>
      </c>
      <c r="F22" s="47">
        <v>404.8</v>
      </c>
      <c r="G22" s="48">
        <f t="shared" si="0"/>
        <v>-7.6154493077434784E-2</v>
      </c>
      <c r="H22" s="47">
        <v>404.8</v>
      </c>
      <c r="I22" s="44">
        <f t="shared" si="1"/>
        <v>0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557.24374999999998</v>
      </c>
      <c r="F23" s="47">
        <v>519.79999999999995</v>
      </c>
      <c r="G23" s="48">
        <f t="shared" si="0"/>
        <v>-6.719456252313287E-2</v>
      </c>
      <c r="H23" s="47">
        <v>534.79999999999995</v>
      </c>
      <c r="I23" s="44">
        <f t="shared" si="1"/>
        <v>-2.8047868362004489E-2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566.15</v>
      </c>
      <c r="F24" s="47">
        <v>535</v>
      </c>
      <c r="G24" s="48">
        <f t="shared" si="0"/>
        <v>-5.5020754217080241E-2</v>
      </c>
      <c r="H24" s="47">
        <v>555</v>
      </c>
      <c r="I24" s="44">
        <f t="shared" si="1"/>
        <v>-3.6036036036036036E-2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562.71249999999998</v>
      </c>
      <c r="F25" s="47">
        <v>512.29999999999995</v>
      </c>
      <c r="G25" s="48">
        <f t="shared" si="0"/>
        <v>-8.9588377723970991E-2</v>
      </c>
      <c r="H25" s="47">
        <v>527.29999999999995</v>
      </c>
      <c r="I25" s="44">
        <f t="shared" si="1"/>
        <v>-2.8446804475630572E-2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1264.7292499999999</v>
      </c>
      <c r="F26" s="47">
        <v>1298.8</v>
      </c>
      <c r="G26" s="48">
        <f t="shared" si="0"/>
        <v>2.693916504263667E-2</v>
      </c>
      <c r="H26" s="47">
        <v>1238.8</v>
      </c>
      <c r="I26" s="44">
        <f t="shared" si="1"/>
        <v>4.8433968356474011E-2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554.58749999999998</v>
      </c>
      <c r="F27" s="47">
        <v>525</v>
      </c>
      <c r="G27" s="48">
        <f t="shared" si="0"/>
        <v>-5.3350463182094764E-2</v>
      </c>
      <c r="H27" s="47">
        <v>525</v>
      </c>
      <c r="I27" s="44">
        <f t="shared" si="1"/>
        <v>0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1002.2375</v>
      </c>
      <c r="F28" s="47">
        <v>842.8</v>
      </c>
      <c r="G28" s="48">
        <f t="shared" si="0"/>
        <v>-0.15908155502064134</v>
      </c>
      <c r="H28" s="47">
        <v>899.8</v>
      </c>
      <c r="I28" s="44">
        <f t="shared" si="1"/>
        <v>-6.3347410535674595E-2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1377.8084166666667</v>
      </c>
      <c r="F29" s="47">
        <v>1603</v>
      </c>
      <c r="G29" s="48">
        <f t="shared" si="0"/>
        <v>0.16344186942778263</v>
      </c>
      <c r="H29" s="47">
        <v>1578</v>
      </c>
      <c r="I29" s="44">
        <f t="shared" si="1"/>
        <v>1.5842839036755388E-2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1126.5774999999999</v>
      </c>
      <c r="F30" s="50">
        <v>1149.9000000000001</v>
      </c>
      <c r="G30" s="51">
        <f t="shared" si="0"/>
        <v>2.0702082191416234E-2</v>
      </c>
      <c r="H30" s="50">
        <v>1159.9000000000001</v>
      </c>
      <c r="I30" s="56">
        <f t="shared" si="1"/>
        <v>-8.6214328821450116E-3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2348.6712499999999</v>
      </c>
      <c r="F32" s="43">
        <v>2284.2857142857142</v>
      </c>
      <c r="G32" s="45">
        <f>(F32-E32)/E32</f>
        <v>-2.7413600653682653E-2</v>
      </c>
      <c r="H32" s="43">
        <v>2178.5714285714284</v>
      </c>
      <c r="I32" s="44">
        <f>(F32-H32)/H32</f>
        <v>4.8524590163934456E-2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2189.9317499999997</v>
      </c>
      <c r="F33" s="47">
        <v>2228.8000000000002</v>
      </c>
      <c r="G33" s="48">
        <f>(F33-E33)/E33</f>
        <v>1.7748612485297976E-2</v>
      </c>
      <c r="H33" s="47">
        <v>2104.8000000000002</v>
      </c>
      <c r="I33" s="44">
        <f>(F33-H33)/H33</f>
        <v>5.8912960851387301E-2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1993.7137499999999</v>
      </c>
      <c r="F34" s="47">
        <v>2065</v>
      </c>
      <c r="G34" s="48">
        <f>(F34-E34)/E34</f>
        <v>3.5755509034333596E-2</v>
      </c>
      <c r="H34" s="47">
        <v>2216.6666666666665</v>
      </c>
      <c r="I34" s="44">
        <f>(F34-H34)/H34</f>
        <v>-6.8421052631578883E-2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1614.5822916666666</v>
      </c>
      <c r="F35" s="47">
        <v>1875</v>
      </c>
      <c r="G35" s="48">
        <f>(F35-E35)/E35</f>
        <v>0.16129107180069152</v>
      </c>
      <c r="H35" s="47">
        <v>1875</v>
      </c>
      <c r="I35" s="44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2425.0407500000001</v>
      </c>
      <c r="F36" s="50">
        <v>2028.8</v>
      </c>
      <c r="G36" s="51">
        <f>(F36-E36)/E36</f>
        <v>-0.16339550170445596</v>
      </c>
      <c r="H36" s="50">
        <v>1929.8</v>
      </c>
      <c r="I36" s="56">
        <f>(F36-H36)/H36</f>
        <v>5.1300652917400769E-2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27139.982499999998</v>
      </c>
      <c r="F38" s="43">
        <v>27745.555555555555</v>
      </c>
      <c r="G38" s="45">
        <f t="shared" ref="G38:G43" si="2">(F38-E38)/E38</f>
        <v>2.2312949374803631E-2</v>
      </c>
      <c r="H38" s="43">
        <v>27745.555555555555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15120.157500000001</v>
      </c>
      <c r="F39" s="57">
        <v>15853.111111111111</v>
      </c>
      <c r="G39" s="48">
        <f t="shared" si="2"/>
        <v>4.8475262979972934E-2</v>
      </c>
      <c r="H39" s="57">
        <v>15853.111111111111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10907.875</v>
      </c>
      <c r="F40" s="57">
        <v>11391</v>
      </c>
      <c r="G40" s="48">
        <f t="shared" si="2"/>
        <v>4.4291394978398631E-2</v>
      </c>
      <c r="H40" s="57">
        <v>11266</v>
      </c>
      <c r="I40" s="44">
        <f t="shared" si="3"/>
        <v>1.1095331084679567E-2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5929.9000000000005</v>
      </c>
      <c r="F41" s="47">
        <v>5213.2</v>
      </c>
      <c r="G41" s="48">
        <f t="shared" si="2"/>
        <v>-0.12086207187305024</v>
      </c>
      <c r="H41" s="47">
        <v>5577.666666666667</v>
      </c>
      <c r="I41" s="44">
        <f t="shared" si="3"/>
        <v>-6.5343931154007134E-2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9968.5714285714294</v>
      </c>
      <c r="F42" s="47">
        <v>9976</v>
      </c>
      <c r="G42" s="48">
        <f t="shared" si="2"/>
        <v>7.4519919747770909E-4</v>
      </c>
      <c r="H42" s="47">
        <v>9976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12750</v>
      </c>
      <c r="F43" s="50">
        <v>12708.333333333334</v>
      </c>
      <c r="G43" s="51">
        <f t="shared" si="2"/>
        <v>-3.2679738562091027E-3</v>
      </c>
      <c r="H43" s="50">
        <v>12670</v>
      </c>
      <c r="I43" s="59">
        <f t="shared" si="3"/>
        <v>3.0255196001052831E-3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6277.7777777777783</v>
      </c>
      <c r="F45" s="43">
        <v>6032.7777777777774</v>
      </c>
      <c r="G45" s="45">
        <f t="shared" ref="G45:G50" si="4">(F45-E45)/E45</f>
        <v>-3.9026548672566511E-2</v>
      </c>
      <c r="H45" s="43">
        <v>6046.666666666667</v>
      </c>
      <c r="I45" s="44">
        <f t="shared" ref="I45:I50" si="5">(F45-H45)/H45</f>
        <v>-2.29694965086377E-3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6034.4444444444443</v>
      </c>
      <c r="F46" s="47">
        <v>6034.2222222222226</v>
      </c>
      <c r="G46" s="48">
        <f t="shared" si="4"/>
        <v>-3.682563063884096E-5</v>
      </c>
      <c r="H46" s="47">
        <v>6057.5555555555557</v>
      </c>
      <c r="I46" s="87">
        <f t="shared" si="5"/>
        <v>-3.8519388092005807E-3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19047.5</v>
      </c>
      <c r="G47" s="48">
        <f t="shared" si="4"/>
        <v>-1.1738763862766717E-2</v>
      </c>
      <c r="H47" s="47">
        <v>19047.5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18885.098944444446</v>
      </c>
      <c r="F48" s="47">
        <v>18056.339250000001</v>
      </c>
      <c r="G48" s="48">
        <f t="shared" si="4"/>
        <v>-4.3884318365631156E-2</v>
      </c>
      <c r="H48" s="47">
        <v>18181.339250000001</v>
      </c>
      <c r="I48" s="87">
        <f t="shared" si="5"/>
        <v>-6.8751811008641731E-3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2191.875</v>
      </c>
      <c r="F49" s="47">
        <v>2235.8333333333335</v>
      </c>
      <c r="G49" s="48">
        <f t="shared" si="4"/>
        <v>2.0055127839559046E-2</v>
      </c>
      <c r="H49" s="47">
        <v>2235.8333333333335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27092.694444444445</v>
      </c>
      <c r="F50" s="50">
        <v>27884.444444444445</v>
      </c>
      <c r="G50" s="56">
        <f t="shared" si="4"/>
        <v>2.9223745228572278E-2</v>
      </c>
      <c r="H50" s="50">
        <v>27884.444444444445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3764.1785714285716</v>
      </c>
      <c r="F53" s="70">
        <v>3419.75</v>
      </c>
      <c r="G53" s="48">
        <f t="shared" si="6"/>
        <v>-9.1501655644847607E-2</v>
      </c>
      <c r="H53" s="70">
        <v>3419.75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2031.6666666666667</v>
      </c>
      <c r="F54" s="70">
        <v>2977</v>
      </c>
      <c r="G54" s="48">
        <f t="shared" si="6"/>
        <v>0.46529942575881866</v>
      </c>
      <c r="H54" s="70">
        <v>2977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4750</v>
      </c>
      <c r="G55" s="48">
        <f t="shared" si="6"/>
        <v>-0.13636363636363635</v>
      </c>
      <c r="H55" s="70">
        <v>4750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2155.8333333333335</v>
      </c>
      <c r="F56" s="105">
        <v>1971.6666666666667</v>
      </c>
      <c r="G56" s="55">
        <f t="shared" si="6"/>
        <v>-8.5427135678391983E-2</v>
      </c>
      <c r="H56" s="105">
        <v>2028</v>
      </c>
      <c r="I56" s="88">
        <f t="shared" si="7"/>
        <v>-2.7777777777777742E-2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4765.9583333333339</v>
      </c>
      <c r="F57" s="50">
        <v>4458</v>
      </c>
      <c r="G57" s="51">
        <f t="shared" si="6"/>
        <v>-6.4616245421085419E-2</v>
      </c>
      <c r="H57" s="50">
        <v>4541</v>
      </c>
      <c r="I57" s="126">
        <f t="shared" si="7"/>
        <v>-1.8277912354107025E-2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5120</v>
      </c>
      <c r="F58" s="68">
        <v>4550.625</v>
      </c>
      <c r="G58" s="44">
        <f t="shared" si="6"/>
        <v>-0.1112060546875</v>
      </c>
      <c r="H58" s="68">
        <v>4615</v>
      </c>
      <c r="I58" s="44">
        <f t="shared" si="7"/>
        <v>-1.394907908992416E-2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5039.5</v>
      </c>
      <c r="F59" s="70">
        <v>4830</v>
      </c>
      <c r="G59" s="48">
        <f t="shared" si="6"/>
        <v>-4.1571584482587555E-2</v>
      </c>
      <c r="H59" s="70">
        <v>4825</v>
      </c>
      <c r="I59" s="44">
        <f t="shared" si="7"/>
        <v>1.0362694300518134E-3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21548.75</v>
      </c>
      <c r="F60" s="73">
        <v>20974.285714285714</v>
      </c>
      <c r="G60" s="51">
        <f t="shared" si="6"/>
        <v>-2.6658821774547769E-2</v>
      </c>
      <c r="H60" s="73">
        <v>21117.142857142859</v>
      </c>
      <c r="I60" s="51">
        <f t="shared" si="7"/>
        <v>-6.7649844405358846E-3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6478.75</v>
      </c>
      <c r="F62" s="54">
        <v>6430.5555555555557</v>
      </c>
      <c r="G62" s="45">
        <f t="shared" ref="G62:G67" si="8">(F62-E62)/E62</f>
        <v>-7.4388492293180541E-3</v>
      </c>
      <c r="H62" s="54">
        <v>6430.5555555555557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46392.25</v>
      </c>
      <c r="G63" s="48">
        <f t="shared" si="8"/>
        <v>-1.3909074242838887E-2</v>
      </c>
      <c r="H63" s="46">
        <v>46392.25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11498.75</v>
      </c>
      <c r="F64" s="46">
        <v>10605</v>
      </c>
      <c r="G64" s="48">
        <f t="shared" si="8"/>
        <v>-7.7725839765191873E-2</v>
      </c>
      <c r="H64" s="46">
        <v>10605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7613.45</v>
      </c>
      <c r="F65" s="46">
        <v>7281.666666666667</v>
      </c>
      <c r="G65" s="48">
        <f t="shared" si="8"/>
        <v>-4.3578579137359914E-2</v>
      </c>
      <c r="H65" s="46">
        <v>7386</v>
      </c>
      <c r="I65" s="87">
        <f t="shared" si="9"/>
        <v>-1.4125823630291502E-2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3869.1666666666665</v>
      </c>
      <c r="F66" s="46">
        <v>3704.375</v>
      </c>
      <c r="G66" s="48">
        <f t="shared" si="8"/>
        <v>-4.2590997200086113E-2</v>
      </c>
      <c r="H66" s="46">
        <v>3704.375</v>
      </c>
      <c r="I66" s="87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3642.1428571428573</v>
      </c>
      <c r="F67" s="58">
        <v>2985</v>
      </c>
      <c r="G67" s="51">
        <f t="shared" si="8"/>
        <v>-0.18042753481074725</v>
      </c>
      <c r="H67" s="58">
        <v>2985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3725.8</v>
      </c>
      <c r="F69" s="43">
        <v>3844.2222222222222</v>
      </c>
      <c r="G69" s="45">
        <f>(F69-E69)/E69</f>
        <v>3.1784374422197108E-2</v>
      </c>
      <c r="H69" s="43">
        <v>3844.2222222222222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2780.3333333333335</v>
      </c>
      <c r="F70" s="47">
        <v>2796.625</v>
      </c>
      <c r="G70" s="48">
        <f>(F70-E70)/E70</f>
        <v>5.8596091595731377E-3</v>
      </c>
      <c r="H70" s="47">
        <v>2796.625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1337.625</v>
      </c>
      <c r="F71" s="47">
        <v>1313.3333333333333</v>
      </c>
      <c r="G71" s="48">
        <f>(F71-E71)/E71</f>
        <v>-1.8160296545494246E-2</v>
      </c>
      <c r="H71" s="47">
        <v>1313.3333333333333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2205.375</v>
      </c>
      <c r="F72" s="47">
        <v>2250.7142857142858</v>
      </c>
      <c r="G72" s="48">
        <f>(F72-E72)/E72</f>
        <v>2.0558537987546689E-2</v>
      </c>
      <c r="H72" s="47">
        <v>2250.7142857142858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1618.125</v>
      </c>
      <c r="F73" s="50">
        <v>1635</v>
      </c>
      <c r="G73" s="48">
        <f>(F73-E73)/E73</f>
        <v>1.0428736964078795E-2</v>
      </c>
      <c r="H73" s="50">
        <v>1641</v>
      </c>
      <c r="I73" s="59">
        <f>(F73-H73)/H73</f>
        <v>-3.6563071297989031E-3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1458.3333333333333</v>
      </c>
      <c r="G75" s="44">
        <f t="shared" ref="G75:G81" si="10">(F75-E75)/E75</f>
        <v>-5.5203766845266945E-3</v>
      </c>
      <c r="H75" s="43">
        <v>1458.3333333333333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1297.7222222222222</v>
      </c>
      <c r="F76" s="32">
        <v>1181.1111111111111</v>
      </c>
      <c r="G76" s="48">
        <f t="shared" si="10"/>
        <v>-8.9858298728541453E-2</v>
      </c>
      <c r="H76" s="32">
        <v>1181.1111111111111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802.55555555555566</v>
      </c>
      <c r="F77" s="47">
        <v>933.28571428571433</v>
      </c>
      <c r="G77" s="48">
        <f t="shared" si="10"/>
        <v>0.16289234785704387</v>
      </c>
      <c r="H77" s="47">
        <v>933.28571428571433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1510.5000000000002</v>
      </c>
      <c r="F78" s="47">
        <v>1514.2222222222222</v>
      </c>
      <c r="G78" s="48">
        <f t="shared" si="10"/>
        <v>2.4642318584719917E-3</v>
      </c>
      <c r="H78" s="47">
        <v>1514.2222222222222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1935.8</v>
      </c>
      <c r="F79" s="61">
        <v>1893.3</v>
      </c>
      <c r="G79" s="48">
        <f t="shared" si="10"/>
        <v>-2.1954747391259428E-2</v>
      </c>
      <c r="H79" s="61">
        <v>1931.8</v>
      </c>
      <c r="I79" s="44">
        <f t="shared" si="11"/>
        <v>-1.992959933740553E-2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8899.3333333333339</v>
      </c>
      <c r="G80" s="48">
        <f t="shared" si="10"/>
        <v>7.8520196300491431E-3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3988.8</v>
      </c>
      <c r="F81" s="50">
        <v>3880.3</v>
      </c>
      <c r="G81" s="51">
        <f t="shared" si="10"/>
        <v>-2.7201163257119933E-2</v>
      </c>
      <c r="H81" s="50">
        <v>3956.3</v>
      </c>
      <c r="I81" s="56">
        <f t="shared" si="11"/>
        <v>-1.9209867805778127E-2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9" zoomScaleNormal="100" workbookViewId="0">
      <selection activeCell="F38" sqref="F3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217</v>
      </c>
      <c r="F12" s="157" t="s">
        <v>223</v>
      </c>
      <c r="G12" s="149" t="s">
        <v>197</v>
      </c>
      <c r="H12" s="157" t="s">
        <v>218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1785.56925</v>
      </c>
      <c r="F15" s="83">
        <v>1120</v>
      </c>
      <c r="G15" s="44">
        <f>(F15-E15)/E15</f>
        <v>-0.37274905467822095</v>
      </c>
      <c r="H15" s="83">
        <v>1175</v>
      </c>
      <c r="I15" s="127">
        <f>(F15-H15)/H15</f>
        <v>-4.6808510638297871E-2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1543</v>
      </c>
      <c r="F16" s="83">
        <v>1250</v>
      </c>
      <c r="G16" s="48">
        <f t="shared" ref="G16:G39" si="0">(F16-E16)/E16</f>
        <v>-0.18988982501620219</v>
      </c>
      <c r="H16" s="83">
        <v>1183.2</v>
      </c>
      <c r="I16" s="48">
        <f>(F16-H16)/H16</f>
        <v>5.6457065584854589E-2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1359.1157499999999</v>
      </c>
      <c r="F17" s="83">
        <v>1058.5999999999999</v>
      </c>
      <c r="G17" s="48">
        <f t="shared" si="0"/>
        <v>-0.22111122617775567</v>
      </c>
      <c r="H17" s="83">
        <v>1000</v>
      </c>
      <c r="I17" s="48">
        <f t="shared" ref="I17:I29" si="1">(F17-H17)/H17</f>
        <v>5.8599999999999909E-2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1003.9875</v>
      </c>
      <c r="F18" s="83">
        <v>737.6</v>
      </c>
      <c r="G18" s="48">
        <f t="shared" si="0"/>
        <v>-0.26532949862423583</v>
      </c>
      <c r="H18" s="83">
        <v>752.5</v>
      </c>
      <c r="I18" s="48">
        <f t="shared" si="1"/>
        <v>-1.9800664451827214E-2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2581.2792500000005</v>
      </c>
      <c r="F19" s="83">
        <v>1738.2</v>
      </c>
      <c r="G19" s="48">
        <f t="shared" si="0"/>
        <v>-0.3266129575093436</v>
      </c>
      <c r="H19" s="83">
        <v>1750</v>
      </c>
      <c r="I19" s="48">
        <f t="shared" si="1"/>
        <v>-6.7428571428571173E-3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1583.0867499999999</v>
      </c>
      <c r="F20" s="83">
        <v>1450</v>
      </c>
      <c r="G20" s="48">
        <f t="shared" si="0"/>
        <v>-8.4067881940140005E-2</v>
      </c>
      <c r="H20" s="83">
        <v>1316.6</v>
      </c>
      <c r="I20" s="48">
        <f t="shared" si="1"/>
        <v>0.10132158590308378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1285.73675</v>
      </c>
      <c r="F21" s="83">
        <v>1233.2</v>
      </c>
      <c r="G21" s="48">
        <f t="shared" si="0"/>
        <v>-4.0861202730652274E-2</v>
      </c>
      <c r="H21" s="83">
        <v>1270.7</v>
      </c>
      <c r="I21" s="48">
        <f t="shared" si="1"/>
        <v>-2.9511292988116784E-2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438.16849999999999</v>
      </c>
      <c r="F22" s="83">
        <v>325</v>
      </c>
      <c r="G22" s="48">
        <f t="shared" si="0"/>
        <v>-0.25827621109230808</v>
      </c>
      <c r="H22" s="83">
        <v>345</v>
      </c>
      <c r="I22" s="48">
        <f t="shared" si="1"/>
        <v>-5.7971014492753624E-2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557.24374999999998</v>
      </c>
      <c r="F23" s="83">
        <v>400</v>
      </c>
      <c r="G23" s="48">
        <f t="shared" si="0"/>
        <v>-0.28218127166074092</v>
      </c>
      <c r="H23" s="83">
        <v>437.5</v>
      </c>
      <c r="I23" s="48">
        <f t="shared" si="1"/>
        <v>-8.5714285714285715E-2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566.15</v>
      </c>
      <c r="F24" s="83">
        <v>420</v>
      </c>
      <c r="G24" s="48">
        <f t="shared" si="0"/>
        <v>-0.25814713415172652</v>
      </c>
      <c r="H24" s="83">
        <v>405</v>
      </c>
      <c r="I24" s="48">
        <f t="shared" si="1"/>
        <v>3.7037037037037035E-2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562.71249999999998</v>
      </c>
      <c r="F25" s="83">
        <v>470</v>
      </c>
      <c r="G25" s="48">
        <f t="shared" si="0"/>
        <v>-0.16475997956327607</v>
      </c>
      <c r="H25" s="83">
        <v>405</v>
      </c>
      <c r="I25" s="48">
        <f t="shared" si="1"/>
        <v>0.16049382716049382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1264.7292499999999</v>
      </c>
      <c r="F26" s="83">
        <v>1000</v>
      </c>
      <c r="G26" s="48">
        <f t="shared" si="0"/>
        <v>-0.20931693483012265</v>
      </c>
      <c r="H26" s="83">
        <v>975</v>
      </c>
      <c r="I26" s="48">
        <f t="shared" si="1"/>
        <v>2.564102564102564E-2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554.58749999999998</v>
      </c>
      <c r="F27" s="83">
        <v>435</v>
      </c>
      <c r="G27" s="48">
        <f t="shared" si="0"/>
        <v>-0.2156332409223071</v>
      </c>
      <c r="H27" s="83">
        <v>455</v>
      </c>
      <c r="I27" s="48">
        <f t="shared" si="1"/>
        <v>-4.3956043956043959E-2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1002.2375</v>
      </c>
      <c r="F28" s="83">
        <v>1062.5</v>
      </c>
      <c r="G28" s="48">
        <f t="shared" si="0"/>
        <v>6.0127963681263219E-2</v>
      </c>
      <c r="H28" s="83">
        <v>1125</v>
      </c>
      <c r="I28" s="48">
        <f t="shared" si="1"/>
        <v>-5.5555555555555552E-2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1377.8084166666667</v>
      </c>
      <c r="F29" s="83">
        <v>1112.5</v>
      </c>
      <c r="G29" s="48">
        <f t="shared" si="0"/>
        <v>-0.19255827839151082</v>
      </c>
      <c r="H29" s="83">
        <v>1083.25</v>
      </c>
      <c r="I29" s="48">
        <f t="shared" si="1"/>
        <v>2.7002077082852526E-2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1126.5774999999999</v>
      </c>
      <c r="F30" s="95">
        <v>1108.2</v>
      </c>
      <c r="G30" s="51">
        <f t="shared" si="0"/>
        <v>-1.6312681550980583E-2</v>
      </c>
      <c r="H30" s="95">
        <v>987.5</v>
      </c>
      <c r="I30" s="51">
        <f>(F30-H30)/H30</f>
        <v>0.12222784810126587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2348.6712499999999</v>
      </c>
      <c r="F32" s="83">
        <v>2120</v>
      </c>
      <c r="G32" s="44">
        <f t="shared" si="0"/>
        <v>-9.7361965834937475E-2</v>
      </c>
      <c r="H32" s="83">
        <v>2016.6</v>
      </c>
      <c r="I32" s="45">
        <f>(F32-H32)/H32</f>
        <v>5.1274422294951945E-2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2189.9317499999997</v>
      </c>
      <c r="F33" s="83">
        <v>1970</v>
      </c>
      <c r="G33" s="48">
        <f t="shared" si="0"/>
        <v>-0.10042858641599207</v>
      </c>
      <c r="H33" s="83">
        <v>1991.6</v>
      </c>
      <c r="I33" s="48">
        <f>(F33-H33)/H33</f>
        <v>-1.084555131552516E-2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1993.7137499999999</v>
      </c>
      <c r="F34" s="83">
        <v>1700</v>
      </c>
      <c r="G34" s="48">
        <f>(F34-E34)/E34</f>
        <v>-0.1473199199233089</v>
      </c>
      <c r="H34" s="83">
        <v>1783.2</v>
      </c>
      <c r="I34" s="48">
        <f>(F34-H34)/H34</f>
        <v>-4.665769403319877E-2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1614.5822916666666</v>
      </c>
      <c r="F35" s="83">
        <v>1250</v>
      </c>
      <c r="G35" s="48">
        <f t="shared" si="0"/>
        <v>-0.22580595213287233</v>
      </c>
      <c r="H35" s="83">
        <v>1250</v>
      </c>
      <c r="I35" s="48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2425.0407500000001</v>
      </c>
      <c r="F36" s="83">
        <v>1625</v>
      </c>
      <c r="G36" s="55">
        <f t="shared" si="0"/>
        <v>-0.32990816752254581</v>
      </c>
      <c r="H36" s="83">
        <v>1845.7</v>
      </c>
      <c r="I36" s="48">
        <f>(F36-H36)/H36</f>
        <v>-0.11957522891044051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27139.982499999998</v>
      </c>
      <c r="F38" s="84">
        <v>24600</v>
      </c>
      <c r="G38" s="45">
        <f t="shared" si="0"/>
        <v>-9.3588214362334179E-2</v>
      </c>
      <c r="H38" s="84">
        <v>23733.200000000001</v>
      </c>
      <c r="I38" s="45">
        <f>(F38-H38)/H38</f>
        <v>3.6522677093691502E-2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15120.157500000001</v>
      </c>
      <c r="F39" s="85">
        <v>15333.2</v>
      </c>
      <c r="G39" s="51">
        <f t="shared" si="0"/>
        <v>1.4089965663386744E-2</v>
      </c>
      <c r="H39" s="85">
        <v>15966.6</v>
      </c>
      <c r="I39" s="51">
        <f>(F39-H39)/H39</f>
        <v>-3.9670311775832023E-2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222</v>
      </c>
      <c r="E12" s="157" t="s">
        <v>223</v>
      </c>
      <c r="F12" s="164" t="s">
        <v>186</v>
      </c>
      <c r="G12" s="149" t="s">
        <v>217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1063.8</v>
      </c>
      <c r="E15" s="83">
        <v>1120</v>
      </c>
      <c r="F15" s="67">
        <f t="shared" ref="F15:F30" si="0">D15-E15</f>
        <v>-56.200000000000045</v>
      </c>
      <c r="G15" s="42">
        <v>1785.56925</v>
      </c>
      <c r="H15" s="66">
        <f>AVERAGE(D15:E15)</f>
        <v>1091.9000000000001</v>
      </c>
      <c r="I15" s="69">
        <f>(H15-G15)/G15</f>
        <v>-0.38848633285995482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1355.3333333333333</v>
      </c>
      <c r="E16" s="83">
        <v>1250</v>
      </c>
      <c r="F16" s="71">
        <f t="shared" si="0"/>
        <v>105.33333333333326</v>
      </c>
      <c r="G16" s="46">
        <v>1543</v>
      </c>
      <c r="H16" s="68">
        <f t="shared" ref="H16:H30" si="1">AVERAGE(D16:E16)</f>
        <v>1302.6666666666665</v>
      </c>
      <c r="I16" s="72">
        <f t="shared" ref="I16:I39" si="2">(H16-G16)/G16</f>
        <v>-0.15575718297688496</v>
      </c>
    </row>
    <row r="17" spans="1:9" ht="16.5" x14ac:dyDescent="0.3">
      <c r="A17" s="37"/>
      <c r="B17" s="34" t="s">
        <v>6</v>
      </c>
      <c r="C17" s="15" t="s">
        <v>165</v>
      </c>
      <c r="D17" s="47">
        <v>1258.7</v>
      </c>
      <c r="E17" s="83">
        <v>1058.5999999999999</v>
      </c>
      <c r="F17" s="71">
        <f t="shared" si="0"/>
        <v>200.10000000000014</v>
      </c>
      <c r="G17" s="46">
        <v>1359.1157499999999</v>
      </c>
      <c r="H17" s="68">
        <f t="shared" si="1"/>
        <v>1158.6500000000001</v>
      </c>
      <c r="I17" s="72">
        <f t="shared" si="2"/>
        <v>-0.1474971870497416</v>
      </c>
    </row>
    <row r="18" spans="1:9" ht="16.5" x14ac:dyDescent="0.3">
      <c r="A18" s="37"/>
      <c r="B18" s="34" t="s">
        <v>7</v>
      </c>
      <c r="C18" s="15" t="s">
        <v>166</v>
      </c>
      <c r="D18" s="47">
        <v>637.79999999999995</v>
      </c>
      <c r="E18" s="83">
        <v>737.6</v>
      </c>
      <c r="F18" s="71">
        <f t="shared" si="0"/>
        <v>-99.800000000000068</v>
      </c>
      <c r="G18" s="46">
        <v>1003.9875</v>
      </c>
      <c r="H18" s="68">
        <f t="shared" si="1"/>
        <v>687.7</v>
      </c>
      <c r="I18" s="72">
        <f t="shared" si="2"/>
        <v>-0.31503131264084455</v>
      </c>
    </row>
    <row r="19" spans="1:9" ht="16.5" x14ac:dyDescent="0.3">
      <c r="A19" s="37"/>
      <c r="B19" s="34" t="s">
        <v>8</v>
      </c>
      <c r="C19" s="15" t="s">
        <v>167</v>
      </c>
      <c r="D19" s="47">
        <v>2812.5</v>
      </c>
      <c r="E19" s="83">
        <v>1738.2</v>
      </c>
      <c r="F19" s="71">
        <f t="shared" si="0"/>
        <v>1074.3</v>
      </c>
      <c r="G19" s="46">
        <v>2581.2792500000005</v>
      </c>
      <c r="H19" s="68">
        <f t="shared" si="1"/>
        <v>2275.35</v>
      </c>
      <c r="I19" s="72">
        <f t="shared" si="2"/>
        <v>-0.11851846327746234</v>
      </c>
    </row>
    <row r="20" spans="1:9" ht="16.5" x14ac:dyDescent="0.3">
      <c r="A20" s="37"/>
      <c r="B20" s="34" t="s">
        <v>9</v>
      </c>
      <c r="C20" s="15" t="s">
        <v>168</v>
      </c>
      <c r="D20" s="47">
        <v>1468.8</v>
      </c>
      <c r="E20" s="83">
        <v>1450</v>
      </c>
      <c r="F20" s="71">
        <f t="shared" si="0"/>
        <v>18.799999999999955</v>
      </c>
      <c r="G20" s="46">
        <v>1583.0867499999999</v>
      </c>
      <c r="H20" s="68">
        <f t="shared" si="1"/>
        <v>1459.4</v>
      </c>
      <c r="I20" s="72">
        <f t="shared" si="2"/>
        <v>-7.8130115105820866E-2</v>
      </c>
    </row>
    <row r="21" spans="1:9" ht="16.5" x14ac:dyDescent="0.3">
      <c r="A21" s="37"/>
      <c r="B21" s="34" t="s">
        <v>10</v>
      </c>
      <c r="C21" s="15" t="s">
        <v>169</v>
      </c>
      <c r="D21" s="47">
        <v>1387.8</v>
      </c>
      <c r="E21" s="83">
        <v>1233.2</v>
      </c>
      <c r="F21" s="71">
        <f t="shared" si="0"/>
        <v>154.59999999999991</v>
      </c>
      <c r="G21" s="46">
        <v>1285.73675</v>
      </c>
      <c r="H21" s="68">
        <f t="shared" si="1"/>
        <v>1310.5</v>
      </c>
      <c r="I21" s="72">
        <f t="shared" si="2"/>
        <v>1.9259969041096454E-2</v>
      </c>
    </row>
    <row r="22" spans="1:9" ht="16.5" x14ac:dyDescent="0.3">
      <c r="A22" s="37"/>
      <c r="B22" s="34" t="s">
        <v>11</v>
      </c>
      <c r="C22" s="15" t="s">
        <v>170</v>
      </c>
      <c r="D22" s="47">
        <v>404.8</v>
      </c>
      <c r="E22" s="83">
        <v>325</v>
      </c>
      <c r="F22" s="71">
        <f t="shared" si="0"/>
        <v>79.800000000000011</v>
      </c>
      <c r="G22" s="46">
        <v>438.16849999999999</v>
      </c>
      <c r="H22" s="68">
        <f t="shared" si="1"/>
        <v>364.9</v>
      </c>
      <c r="I22" s="72">
        <f t="shared" si="2"/>
        <v>-0.16721535208487151</v>
      </c>
    </row>
    <row r="23" spans="1:9" ht="16.5" x14ac:dyDescent="0.3">
      <c r="A23" s="37"/>
      <c r="B23" s="34" t="s">
        <v>12</v>
      </c>
      <c r="C23" s="15" t="s">
        <v>171</v>
      </c>
      <c r="D23" s="47">
        <v>519.79999999999995</v>
      </c>
      <c r="E23" s="83">
        <v>400</v>
      </c>
      <c r="F23" s="71">
        <f t="shared" si="0"/>
        <v>119.79999999999995</v>
      </c>
      <c r="G23" s="46">
        <v>557.24374999999998</v>
      </c>
      <c r="H23" s="68">
        <f t="shared" si="1"/>
        <v>459.9</v>
      </c>
      <c r="I23" s="72">
        <f t="shared" si="2"/>
        <v>-0.17468791709193687</v>
      </c>
    </row>
    <row r="24" spans="1:9" ht="16.5" x14ac:dyDescent="0.3">
      <c r="A24" s="37"/>
      <c r="B24" s="34" t="s">
        <v>13</v>
      </c>
      <c r="C24" s="15" t="s">
        <v>172</v>
      </c>
      <c r="D24" s="47">
        <v>535</v>
      </c>
      <c r="E24" s="83">
        <v>420</v>
      </c>
      <c r="F24" s="71">
        <f t="shared" si="0"/>
        <v>115</v>
      </c>
      <c r="G24" s="46">
        <v>566.15</v>
      </c>
      <c r="H24" s="68">
        <f t="shared" si="1"/>
        <v>477.5</v>
      </c>
      <c r="I24" s="72">
        <f t="shared" si="2"/>
        <v>-0.15658394418440338</v>
      </c>
    </row>
    <row r="25" spans="1:9" ht="16.5" x14ac:dyDescent="0.3">
      <c r="A25" s="37"/>
      <c r="B25" s="34" t="s">
        <v>14</v>
      </c>
      <c r="C25" s="15" t="s">
        <v>173</v>
      </c>
      <c r="D25" s="47">
        <v>512.29999999999995</v>
      </c>
      <c r="E25" s="83">
        <v>470</v>
      </c>
      <c r="F25" s="71">
        <f t="shared" si="0"/>
        <v>42.299999999999955</v>
      </c>
      <c r="G25" s="46">
        <v>562.71249999999998</v>
      </c>
      <c r="H25" s="68">
        <f t="shared" si="1"/>
        <v>491.15</v>
      </c>
      <c r="I25" s="72">
        <f t="shared" si="2"/>
        <v>-0.12717417864362351</v>
      </c>
    </row>
    <row r="26" spans="1:9" ht="16.5" x14ac:dyDescent="0.3">
      <c r="A26" s="37"/>
      <c r="B26" s="34" t="s">
        <v>15</v>
      </c>
      <c r="C26" s="15" t="s">
        <v>174</v>
      </c>
      <c r="D26" s="47">
        <v>1298.8</v>
      </c>
      <c r="E26" s="83">
        <v>1000</v>
      </c>
      <c r="F26" s="71">
        <f t="shared" si="0"/>
        <v>298.79999999999995</v>
      </c>
      <c r="G26" s="46">
        <v>1264.7292499999999</v>
      </c>
      <c r="H26" s="68">
        <f t="shared" si="1"/>
        <v>1149.4000000000001</v>
      </c>
      <c r="I26" s="72">
        <f t="shared" si="2"/>
        <v>-9.1188884893742897E-2</v>
      </c>
    </row>
    <row r="27" spans="1:9" ht="16.5" x14ac:dyDescent="0.3">
      <c r="A27" s="37"/>
      <c r="B27" s="34" t="s">
        <v>16</v>
      </c>
      <c r="C27" s="15" t="s">
        <v>175</v>
      </c>
      <c r="D27" s="47">
        <v>525</v>
      </c>
      <c r="E27" s="83">
        <v>435</v>
      </c>
      <c r="F27" s="71">
        <f t="shared" si="0"/>
        <v>90</v>
      </c>
      <c r="G27" s="46">
        <v>554.58749999999998</v>
      </c>
      <c r="H27" s="68">
        <f t="shared" si="1"/>
        <v>480</v>
      </c>
      <c r="I27" s="72">
        <f t="shared" si="2"/>
        <v>-0.13449185205220093</v>
      </c>
    </row>
    <row r="28" spans="1:9" ht="16.5" x14ac:dyDescent="0.3">
      <c r="A28" s="37"/>
      <c r="B28" s="34" t="s">
        <v>17</v>
      </c>
      <c r="C28" s="15" t="s">
        <v>176</v>
      </c>
      <c r="D28" s="47">
        <v>842.8</v>
      </c>
      <c r="E28" s="83">
        <v>1062.5</v>
      </c>
      <c r="F28" s="71">
        <f t="shared" si="0"/>
        <v>-219.70000000000005</v>
      </c>
      <c r="G28" s="46">
        <v>1002.2375</v>
      </c>
      <c r="H28" s="68">
        <f t="shared" si="1"/>
        <v>952.65</v>
      </c>
      <c r="I28" s="72">
        <f t="shared" si="2"/>
        <v>-4.9476795669689051E-2</v>
      </c>
    </row>
    <row r="29" spans="1:9" ht="16.5" x14ac:dyDescent="0.3">
      <c r="A29" s="37"/>
      <c r="B29" s="34" t="s">
        <v>18</v>
      </c>
      <c r="C29" s="15" t="s">
        <v>177</v>
      </c>
      <c r="D29" s="47">
        <v>1603</v>
      </c>
      <c r="E29" s="83">
        <v>1112.5</v>
      </c>
      <c r="F29" s="71">
        <f t="shared" si="0"/>
        <v>490.5</v>
      </c>
      <c r="G29" s="46">
        <v>1377.8084166666667</v>
      </c>
      <c r="H29" s="68">
        <f t="shared" si="1"/>
        <v>1357.75</v>
      </c>
      <c r="I29" s="72">
        <f t="shared" si="2"/>
        <v>-1.4558204481864097E-2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1149.9000000000001</v>
      </c>
      <c r="E30" s="95">
        <v>1108.2</v>
      </c>
      <c r="F30" s="74">
        <f t="shared" si="0"/>
        <v>41.700000000000045</v>
      </c>
      <c r="G30" s="49">
        <v>1126.5774999999999</v>
      </c>
      <c r="H30" s="107">
        <f t="shared" si="1"/>
        <v>1129.0500000000002</v>
      </c>
      <c r="I30" s="75">
        <f t="shared" si="2"/>
        <v>2.194700320217925E-3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2284.2857142857142</v>
      </c>
      <c r="E32" s="83">
        <v>2120</v>
      </c>
      <c r="F32" s="67">
        <f>D32-E32</f>
        <v>164.28571428571422</v>
      </c>
      <c r="G32" s="54">
        <v>2348.6712499999999</v>
      </c>
      <c r="H32" s="68">
        <f>AVERAGE(D32:E32)</f>
        <v>2202.1428571428569</v>
      </c>
      <c r="I32" s="78">
        <f t="shared" si="2"/>
        <v>-6.2387783244310158E-2</v>
      </c>
    </row>
    <row r="33" spans="1:9" ht="16.5" x14ac:dyDescent="0.3">
      <c r="A33" s="37"/>
      <c r="B33" s="34" t="s">
        <v>27</v>
      </c>
      <c r="C33" s="15" t="s">
        <v>180</v>
      </c>
      <c r="D33" s="47">
        <v>2228.8000000000002</v>
      </c>
      <c r="E33" s="83">
        <v>1970</v>
      </c>
      <c r="F33" s="79">
        <f>D33-E33</f>
        <v>258.80000000000018</v>
      </c>
      <c r="G33" s="46">
        <v>2189.9317499999997</v>
      </c>
      <c r="H33" s="68">
        <f>AVERAGE(D33:E33)</f>
        <v>2099.4</v>
      </c>
      <c r="I33" s="72">
        <f t="shared" si="2"/>
        <v>-4.1339986965347054E-2</v>
      </c>
    </row>
    <row r="34" spans="1:9" ht="16.5" x14ac:dyDescent="0.3">
      <c r="A34" s="37"/>
      <c r="B34" s="39" t="s">
        <v>28</v>
      </c>
      <c r="C34" s="15" t="s">
        <v>181</v>
      </c>
      <c r="D34" s="47">
        <v>2065</v>
      </c>
      <c r="E34" s="83">
        <v>1700</v>
      </c>
      <c r="F34" s="71">
        <f>D34-E34</f>
        <v>365</v>
      </c>
      <c r="G34" s="46">
        <v>1993.7137499999999</v>
      </c>
      <c r="H34" s="68">
        <f>AVERAGE(D34:E34)</f>
        <v>1882.5</v>
      </c>
      <c r="I34" s="72">
        <f t="shared" si="2"/>
        <v>-5.5782205444487656E-2</v>
      </c>
    </row>
    <row r="35" spans="1:9" ht="16.5" x14ac:dyDescent="0.3">
      <c r="A35" s="37"/>
      <c r="B35" s="34" t="s">
        <v>29</v>
      </c>
      <c r="C35" s="15" t="s">
        <v>182</v>
      </c>
      <c r="D35" s="47">
        <v>1875</v>
      </c>
      <c r="E35" s="83">
        <v>1250</v>
      </c>
      <c r="F35" s="79">
        <f>D35-E35</f>
        <v>625</v>
      </c>
      <c r="G35" s="46">
        <v>1614.5822916666666</v>
      </c>
      <c r="H35" s="68">
        <f>AVERAGE(D35:E35)</f>
        <v>1562.5</v>
      </c>
      <c r="I35" s="72">
        <f t="shared" si="2"/>
        <v>-3.2257440166090397E-2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2028.8</v>
      </c>
      <c r="E36" s="83">
        <v>1625</v>
      </c>
      <c r="F36" s="71">
        <f>D36-E36</f>
        <v>403.79999999999995</v>
      </c>
      <c r="G36" s="49">
        <v>2425.0407500000001</v>
      </c>
      <c r="H36" s="68">
        <f>AVERAGE(D36:E36)</f>
        <v>1826.9</v>
      </c>
      <c r="I36" s="80">
        <f t="shared" si="2"/>
        <v>-0.24665183461350082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27745.555555555555</v>
      </c>
      <c r="E38" s="84">
        <v>24600</v>
      </c>
      <c r="F38" s="67">
        <f>D38-E38</f>
        <v>3145.5555555555547</v>
      </c>
      <c r="G38" s="46">
        <v>27139.982499999998</v>
      </c>
      <c r="H38" s="67">
        <f>AVERAGE(D38:E38)</f>
        <v>26172.777777777777</v>
      </c>
      <c r="I38" s="78">
        <f t="shared" si="2"/>
        <v>-3.5637632493765274E-2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15853.111111111111</v>
      </c>
      <c r="E39" s="85">
        <v>15333.2</v>
      </c>
      <c r="F39" s="74">
        <f>D39-E39</f>
        <v>519.91111111111059</v>
      </c>
      <c r="G39" s="46">
        <v>15120.157500000001</v>
      </c>
      <c r="H39" s="81">
        <f>AVERAGE(D39:E39)</f>
        <v>15593.155555555557</v>
      </c>
      <c r="I39" s="75">
        <f t="shared" si="2"/>
        <v>3.1282614321679898E-2</v>
      </c>
    </row>
    <row r="40" spans="1:9" ht="15.75" customHeight="1" thickBot="1" x14ac:dyDescent="0.25">
      <c r="A40" s="159"/>
      <c r="B40" s="160"/>
      <c r="C40" s="161"/>
      <c r="D40" s="86">
        <f>SUM(D15:D39)</f>
        <v>71456.685714285704</v>
      </c>
      <c r="E40" s="86">
        <f t="shared" ref="E40" si="3">SUM(E15:E39)</f>
        <v>63519</v>
      </c>
      <c r="F40" s="86">
        <f>SUM(F15:F39)</f>
        <v>7937.6857142857125</v>
      </c>
      <c r="G40" s="86">
        <f>SUM(G15:G39)</f>
        <v>71424.069958333333</v>
      </c>
      <c r="H40" s="86">
        <f>AVERAGE(D40:E40)</f>
        <v>67487.842857142852</v>
      </c>
      <c r="I40" s="75">
        <f>(H40-G40)/G40</f>
        <v>-5.5110652522136566E-2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217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1785.56925</v>
      </c>
      <c r="F16" s="42">
        <v>1091.9000000000001</v>
      </c>
      <c r="G16" s="21">
        <f>(F16-E16)/E16</f>
        <v>-0.38848633285995482</v>
      </c>
      <c r="H16" s="42">
        <v>1131.8499999999999</v>
      </c>
      <c r="I16" s="21">
        <f>(F16-H16)/H16</f>
        <v>-3.5296196492467923E-2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1543</v>
      </c>
      <c r="F17" s="46">
        <v>1302.6666666666665</v>
      </c>
      <c r="G17" s="21">
        <f t="shared" ref="G17:G80" si="0">(F17-E17)/E17</f>
        <v>-0.15575718297688496</v>
      </c>
      <c r="H17" s="46">
        <v>1333.1555555555556</v>
      </c>
      <c r="I17" s="21">
        <f t="shared" ref="I17:I31" si="1">(F17-H17)/H17</f>
        <v>-2.2869715962128404E-2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1359.1157499999999</v>
      </c>
      <c r="F18" s="46">
        <v>1158.6500000000001</v>
      </c>
      <c r="G18" s="21">
        <f t="shared" si="0"/>
        <v>-0.1474971870497416</v>
      </c>
      <c r="H18" s="46">
        <v>1154.9000000000001</v>
      </c>
      <c r="I18" s="21">
        <f t="shared" si="1"/>
        <v>3.2470343752705861E-3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1003.9875</v>
      </c>
      <c r="F19" s="46">
        <v>687.7</v>
      </c>
      <c r="G19" s="21">
        <f t="shared" si="0"/>
        <v>-0.31503131264084455</v>
      </c>
      <c r="H19" s="46">
        <v>683.15</v>
      </c>
      <c r="I19" s="21">
        <f t="shared" si="1"/>
        <v>6.6603235014273121E-3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2581.2792500000005</v>
      </c>
      <c r="F20" s="46">
        <v>2275.35</v>
      </c>
      <c r="G20" s="21">
        <f>(F20-E20)/E20</f>
        <v>-0.11851846327746234</v>
      </c>
      <c r="H20" s="46">
        <v>2308.75</v>
      </c>
      <c r="I20" s="21">
        <f t="shared" si="1"/>
        <v>-1.4466702761234474E-2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1583.0867499999999</v>
      </c>
      <c r="F21" s="46">
        <v>1459.4</v>
      </c>
      <c r="G21" s="21">
        <f t="shared" si="0"/>
        <v>-7.8130115105820866E-2</v>
      </c>
      <c r="H21" s="46">
        <v>1340.6999999999998</v>
      </c>
      <c r="I21" s="21">
        <f t="shared" si="1"/>
        <v>8.8535839486835452E-2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1285.73675</v>
      </c>
      <c r="F22" s="46">
        <v>1310.5</v>
      </c>
      <c r="G22" s="21">
        <f t="shared" si="0"/>
        <v>1.9259969041096454E-2</v>
      </c>
      <c r="H22" s="46">
        <v>1329.75</v>
      </c>
      <c r="I22" s="21">
        <f t="shared" si="1"/>
        <v>-1.4476405339349501E-2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438.16849999999999</v>
      </c>
      <c r="F23" s="46">
        <v>364.9</v>
      </c>
      <c r="G23" s="21">
        <f t="shared" si="0"/>
        <v>-0.16721535208487151</v>
      </c>
      <c r="H23" s="46">
        <v>374.9</v>
      </c>
      <c r="I23" s="21">
        <f t="shared" si="1"/>
        <v>-2.667377967457989E-2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557.24374999999998</v>
      </c>
      <c r="F24" s="46">
        <v>459.9</v>
      </c>
      <c r="G24" s="21">
        <f t="shared" si="0"/>
        <v>-0.17468791709193687</v>
      </c>
      <c r="H24" s="46">
        <v>486.15</v>
      </c>
      <c r="I24" s="21">
        <f t="shared" si="1"/>
        <v>-5.399568034557236E-2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566.15</v>
      </c>
      <c r="F25" s="46">
        <v>477.5</v>
      </c>
      <c r="G25" s="21">
        <f t="shared" si="0"/>
        <v>-0.15658394418440338</v>
      </c>
      <c r="H25" s="46">
        <v>480</v>
      </c>
      <c r="I25" s="21">
        <f t="shared" si="1"/>
        <v>-5.208333333333333E-3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562.71249999999998</v>
      </c>
      <c r="F26" s="46">
        <v>491.15</v>
      </c>
      <c r="G26" s="21">
        <f t="shared" si="0"/>
        <v>-0.12717417864362351</v>
      </c>
      <c r="H26" s="46">
        <v>466.15</v>
      </c>
      <c r="I26" s="21">
        <f t="shared" si="1"/>
        <v>5.3630805534699136E-2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1264.7292499999999</v>
      </c>
      <c r="F27" s="46">
        <v>1149.4000000000001</v>
      </c>
      <c r="G27" s="21">
        <f t="shared" si="0"/>
        <v>-9.1188884893742897E-2</v>
      </c>
      <c r="H27" s="46">
        <v>1106.9000000000001</v>
      </c>
      <c r="I27" s="21">
        <f t="shared" si="1"/>
        <v>3.8395519017074713E-2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554.58749999999998</v>
      </c>
      <c r="F28" s="46">
        <v>480</v>
      </c>
      <c r="G28" s="21">
        <f t="shared" si="0"/>
        <v>-0.13449185205220093</v>
      </c>
      <c r="H28" s="46">
        <v>490</v>
      </c>
      <c r="I28" s="21">
        <f t="shared" si="1"/>
        <v>-2.0408163265306121E-2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1002.2375</v>
      </c>
      <c r="F29" s="46">
        <v>952.65</v>
      </c>
      <c r="G29" s="21">
        <f t="shared" si="0"/>
        <v>-4.9476795669689051E-2</v>
      </c>
      <c r="H29" s="46">
        <v>1012.4</v>
      </c>
      <c r="I29" s="21">
        <f t="shared" si="1"/>
        <v>-5.9018174634531809E-2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1377.8084166666667</v>
      </c>
      <c r="F30" s="46">
        <v>1357.75</v>
      </c>
      <c r="G30" s="21">
        <f t="shared" si="0"/>
        <v>-1.4558204481864097E-2</v>
      </c>
      <c r="H30" s="46">
        <v>1330.625</v>
      </c>
      <c r="I30" s="21">
        <f t="shared" si="1"/>
        <v>2.0385157350868953E-2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1126.5774999999999</v>
      </c>
      <c r="F31" s="49">
        <v>1129.0500000000002</v>
      </c>
      <c r="G31" s="23">
        <f t="shared" si="0"/>
        <v>2.194700320217925E-3</v>
      </c>
      <c r="H31" s="49">
        <v>1073.7</v>
      </c>
      <c r="I31" s="23">
        <f t="shared" si="1"/>
        <v>5.1550712489522338E-2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2348.6712499999999</v>
      </c>
      <c r="F33" s="54">
        <v>2202.1428571428569</v>
      </c>
      <c r="G33" s="21">
        <f t="shared" si="0"/>
        <v>-6.2387783244310158E-2</v>
      </c>
      <c r="H33" s="54">
        <v>2097.5857142857139</v>
      </c>
      <c r="I33" s="21">
        <f>(F33-H33)/H33</f>
        <v>4.9846422077081863E-2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2189.9317499999997</v>
      </c>
      <c r="F34" s="46">
        <v>2099.4</v>
      </c>
      <c r="G34" s="21">
        <f t="shared" si="0"/>
        <v>-4.1339986965347054E-2</v>
      </c>
      <c r="H34" s="46">
        <v>2048.1999999999998</v>
      </c>
      <c r="I34" s="21">
        <f>(F34-H34)/H34</f>
        <v>2.4997558832145435E-2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1993.7137499999999</v>
      </c>
      <c r="F35" s="46">
        <v>1882.5</v>
      </c>
      <c r="G35" s="21">
        <f t="shared" si="0"/>
        <v>-5.5782205444487656E-2</v>
      </c>
      <c r="H35" s="46">
        <v>1999.9333333333334</v>
      </c>
      <c r="I35" s="21">
        <f>(F35-H35)/H35</f>
        <v>-5.8718623954131834E-2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1614.5822916666666</v>
      </c>
      <c r="F36" s="46">
        <v>1562.5</v>
      </c>
      <c r="G36" s="21">
        <f t="shared" si="0"/>
        <v>-3.2257440166090397E-2</v>
      </c>
      <c r="H36" s="46">
        <v>1562.5</v>
      </c>
      <c r="I36" s="21">
        <f>(F36-H36)/H36</f>
        <v>0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2425.0407500000001</v>
      </c>
      <c r="F37" s="49">
        <v>1826.9</v>
      </c>
      <c r="G37" s="23">
        <f t="shared" si="0"/>
        <v>-0.24665183461350082</v>
      </c>
      <c r="H37" s="49">
        <v>1887.75</v>
      </c>
      <c r="I37" s="23">
        <f>(F37-H37)/H37</f>
        <v>-3.2234141173354477E-2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27139.982499999998</v>
      </c>
      <c r="F39" s="46">
        <v>26172.777777777777</v>
      </c>
      <c r="G39" s="21">
        <f t="shared" si="0"/>
        <v>-3.5637632493765274E-2</v>
      </c>
      <c r="H39" s="46">
        <v>25739.37777777778</v>
      </c>
      <c r="I39" s="21">
        <f t="shared" ref="I39:I44" si="2">(F39-H39)/H39</f>
        <v>1.6838013868935707E-2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15120.157500000001</v>
      </c>
      <c r="F40" s="46">
        <v>15593.155555555557</v>
      </c>
      <c r="G40" s="21">
        <f t="shared" si="0"/>
        <v>3.1282614321679898E-2</v>
      </c>
      <c r="H40" s="46">
        <v>15909.855555555556</v>
      </c>
      <c r="I40" s="21">
        <f t="shared" si="2"/>
        <v>-1.9905900395771385E-2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10907.875</v>
      </c>
      <c r="F41" s="57">
        <v>11391</v>
      </c>
      <c r="G41" s="21">
        <f t="shared" si="0"/>
        <v>4.4291394978398631E-2</v>
      </c>
      <c r="H41" s="57">
        <v>11266</v>
      </c>
      <c r="I41" s="21">
        <f t="shared" si="2"/>
        <v>1.1095331084679567E-2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5929.9000000000005</v>
      </c>
      <c r="F42" s="47">
        <v>5213.2</v>
      </c>
      <c r="G42" s="21">
        <f t="shared" si="0"/>
        <v>-0.12086207187305024</v>
      </c>
      <c r="H42" s="47">
        <v>5577.666666666667</v>
      </c>
      <c r="I42" s="21">
        <f t="shared" si="2"/>
        <v>-6.5343931154007134E-2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9968.5714285714294</v>
      </c>
      <c r="F43" s="47">
        <v>9976</v>
      </c>
      <c r="G43" s="21">
        <f t="shared" si="0"/>
        <v>7.4519919747770909E-4</v>
      </c>
      <c r="H43" s="47">
        <v>9976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12750</v>
      </c>
      <c r="F44" s="50">
        <v>12708.333333333334</v>
      </c>
      <c r="G44" s="31">
        <f t="shared" si="0"/>
        <v>-3.2679738562091027E-3</v>
      </c>
      <c r="H44" s="50">
        <v>12670</v>
      </c>
      <c r="I44" s="31">
        <f t="shared" si="2"/>
        <v>3.0255196001052831E-3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6277.7777777777783</v>
      </c>
      <c r="F46" s="43">
        <v>6032.7777777777774</v>
      </c>
      <c r="G46" s="21">
        <f t="shared" si="0"/>
        <v>-3.9026548672566511E-2</v>
      </c>
      <c r="H46" s="43">
        <v>6046.666666666667</v>
      </c>
      <c r="I46" s="21">
        <f t="shared" ref="I46:I51" si="3">(F46-H46)/H46</f>
        <v>-2.29694965086377E-3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6034.4444444444443</v>
      </c>
      <c r="F47" s="47">
        <v>6034.2222222222226</v>
      </c>
      <c r="G47" s="21">
        <f t="shared" si="0"/>
        <v>-3.682563063884096E-5</v>
      </c>
      <c r="H47" s="47">
        <v>6057.5555555555557</v>
      </c>
      <c r="I47" s="21">
        <f t="shared" si="3"/>
        <v>-3.8519388092005807E-3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19047.5</v>
      </c>
      <c r="G48" s="21">
        <f t="shared" si="0"/>
        <v>-1.1738763862766717E-2</v>
      </c>
      <c r="H48" s="47">
        <v>19047.5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18885.098944444446</v>
      </c>
      <c r="F49" s="47">
        <v>18056.339250000001</v>
      </c>
      <c r="G49" s="21">
        <f t="shared" si="0"/>
        <v>-4.3884318365631156E-2</v>
      </c>
      <c r="H49" s="47">
        <v>18181.339250000001</v>
      </c>
      <c r="I49" s="21">
        <f t="shared" si="3"/>
        <v>-6.8751811008641731E-3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2191.875</v>
      </c>
      <c r="F50" s="47">
        <v>2235.8333333333335</v>
      </c>
      <c r="G50" s="21">
        <f t="shared" si="0"/>
        <v>2.0055127839559046E-2</v>
      </c>
      <c r="H50" s="47">
        <v>2235.8333333333335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27092.694444444445</v>
      </c>
      <c r="F51" s="50">
        <v>27884.444444444445</v>
      </c>
      <c r="G51" s="31">
        <f t="shared" si="0"/>
        <v>2.9223745228572278E-2</v>
      </c>
      <c r="H51" s="50">
        <v>27884.444444444445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3764.1785714285716</v>
      </c>
      <c r="F54" s="70">
        <v>3419.75</v>
      </c>
      <c r="G54" s="21">
        <f t="shared" si="0"/>
        <v>-9.1501655644847607E-2</v>
      </c>
      <c r="H54" s="70">
        <v>3419.75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2031.6666666666667</v>
      </c>
      <c r="F55" s="70">
        <v>2977</v>
      </c>
      <c r="G55" s="21">
        <f t="shared" si="0"/>
        <v>0.46529942575881866</v>
      </c>
      <c r="H55" s="70">
        <v>2977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4750</v>
      </c>
      <c r="G56" s="21">
        <f t="shared" si="0"/>
        <v>-0.13636363636363635</v>
      </c>
      <c r="H56" s="70">
        <v>4750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2155.8333333333335</v>
      </c>
      <c r="F57" s="105">
        <v>1971.6666666666667</v>
      </c>
      <c r="G57" s="21">
        <f t="shared" si="0"/>
        <v>-8.5427135678391983E-2</v>
      </c>
      <c r="H57" s="105">
        <v>2028</v>
      </c>
      <c r="I57" s="21">
        <f t="shared" si="4"/>
        <v>-2.7777777777777742E-2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4765.9583333333339</v>
      </c>
      <c r="F58" s="50">
        <v>4458</v>
      </c>
      <c r="G58" s="29">
        <f t="shared" si="0"/>
        <v>-6.4616245421085419E-2</v>
      </c>
      <c r="H58" s="50">
        <v>4541</v>
      </c>
      <c r="I58" s="29">
        <f t="shared" si="4"/>
        <v>-1.8277912354107025E-2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5120</v>
      </c>
      <c r="F59" s="68">
        <v>4550.625</v>
      </c>
      <c r="G59" s="21">
        <f t="shared" si="0"/>
        <v>-0.1112060546875</v>
      </c>
      <c r="H59" s="68">
        <v>4615</v>
      </c>
      <c r="I59" s="21">
        <f t="shared" si="4"/>
        <v>-1.394907908992416E-2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5039.5</v>
      </c>
      <c r="F60" s="70">
        <v>4830</v>
      </c>
      <c r="G60" s="21">
        <f t="shared" si="0"/>
        <v>-4.1571584482587555E-2</v>
      </c>
      <c r="H60" s="70">
        <v>4825</v>
      </c>
      <c r="I60" s="21">
        <f t="shared" si="4"/>
        <v>1.0362694300518134E-3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21548.75</v>
      </c>
      <c r="F61" s="73">
        <v>20974.285714285714</v>
      </c>
      <c r="G61" s="29">
        <f t="shared" si="0"/>
        <v>-2.6658821774547769E-2</v>
      </c>
      <c r="H61" s="73">
        <v>21117.142857142859</v>
      </c>
      <c r="I61" s="29">
        <f t="shared" si="4"/>
        <v>-6.7649844405358846E-3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6478.75</v>
      </c>
      <c r="F63" s="54">
        <v>6430.5555555555557</v>
      </c>
      <c r="G63" s="21">
        <f t="shared" si="0"/>
        <v>-7.4388492293180541E-3</v>
      </c>
      <c r="H63" s="54">
        <v>6430.5555555555557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46392.25</v>
      </c>
      <c r="G64" s="21">
        <f t="shared" si="0"/>
        <v>-1.3909074242838887E-2</v>
      </c>
      <c r="H64" s="46">
        <v>46392.25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11498.75</v>
      </c>
      <c r="F65" s="46">
        <v>10605</v>
      </c>
      <c r="G65" s="21">
        <f t="shared" si="0"/>
        <v>-7.7725839765191873E-2</v>
      </c>
      <c r="H65" s="46">
        <v>10605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7613.45</v>
      </c>
      <c r="F66" s="46">
        <v>7281.666666666667</v>
      </c>
      <c r="G66" s="21">
        <f t="shared" si="0"/>
        <v>-4.3578579137359914E-2</v>
      </c>
      <c r="H66" s="46">
        <v>7386</v>
      </c>
      <c r="I66" s="21">
        <f t="shared" si="5"/>
        <v>-1.4125823630291502E-2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3869.1666666666665</v>
      </c>
      <c r="F67" s="46">
        <v>3704.375</v>
      </c>
      <c r="G67" s="21">
        <f t="shared" si="0"/>
        <v>-4.2590997200086113E-2</v>
      </c>
      <c r="H67" s="46">
        <v>3704.375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3642.1428571428573</v>
      </c>
      <c r="F68" s="58">
        <v>2985</v>
      </c>
      <c r="G68" s="31">
        <f t="shared" si="0"/>
        <v>-0.18042753481074725</v>
      </c>
      <c r="H68" s="58">
        <v>2985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3844.2222222222222</v>
      </c>
      <c r="G70" s="21">
        <f t="shared" si="0"/>
        <v>3.1784374422197108E-2</v>
      </c>
      <c r="H70" s="43">
        <v>3844.2222222222222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2796.625</v>
      </c>
      <c r="G71" s="21">
        <f t="shared" si="0"/>
        <v>5.8596091595731377E-3</v>
      </c>
      <c r="H71" s="47">
        <v>2796.625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1337.625</v>
      </c>
      <c r="F72" s="47">
        <v>1313.3333333333333</v>
      </c>
      <c r="G72" s="21">
        <f t="shared" si="0"/>
        <v>-1.8160296545494246E-2</v>
      </c>
      <c r="H72" s="47">
        <v>1313.3333333333333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2205.375</v>
      </c>
      <c r="F73" s="47">
        <v>2250.7142857142858</v>
      </c>
      <c r="G73" s="21">
        <f t="shared" si="0"/>
        <v>2.0558537987546689E-2</v>
      </c>
      <c r="H73" s="47">
        <v>2250.7142857142858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1618.125</v>
      </c>
      <c r="F74" s="50">
        <v>1635</v>
      </c>
      <c r="G74" s="21">
        <f t="shared" si="0"/>
        <v>1.0428736964078795E-2</v>
      </c>
      <c r="H74" s="50">
        <v>1641</v>
      </c>
      <c r="I74" s="21">
        <f t="shared" si="5"/>
        <v>-3.6563071297989031E-3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1458.3333333333333</v>
      </c>
      <c r="G76" s="22">
        <f t="shared" si="0"/>
        <v>-5.5203766845266945E-3</v>
      </c>
      <c r="H76" s="43">
        <v>1458.3333333333333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1297.7222222222222</v>
      </c>
      <c r="F77" s="32">
        <v>1181.1111111111111</v>
      </c>
      <c r="G77" s="21">
        <f t="shared" si="0"/>
        <v>-8.9858298728541453E-2</v>
      </c>
      <c r="H77" s="32">
        <v>1181.1111111111111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802.55555555555566</v>
      </c>
      <c r="F78" s="47">
        <v>933.28571428571433</v>
      </c>
      <c r="G78" s="21">
        <f t="shared" si="0"/>
        <v>0.16289234785704387</v>
      </c>
      <c r="H78" s="47">
        <v>933.28571428571433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1510.5000000000002</v>
      </c>
      <c r="F79" s="47">
        <v>1514.2222222222222</v>
      </c>
      <c r="G79" s="21">
        <f t="shared" si="0"/>
        <v>2.4642318584719917E-3</v>
      </c>
      <c r="H79" s="47">
        <v>1514.2222222222222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1935.8</v>
      </c>
      <c r="F80" s="61">
        <v>1893.3</v>
      </c>
      <c r="G80" s="21">
        <f t="shared" si="0"/>
        <v>-2.1954747391259428E-2</v>
      </c>
      <c r="H80" s="61">
        <v>1931.8</v>
      </c>
      <c r="I80" s="21">
        <f t="shared" si="6"/>
        <v>-1.992959933740553E-2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8899.3333333333339</v>
      </c>
      <c r="G81" s="21">
        <f>(F81-E81)/E81</f>
        <v>7.8520196300491431E-3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3988.8</v>
      </c>
      <c r="F82" s="50">
        <v>3880.3</v>
      </c>
      <c r="G82" s="23">
        <f>(F82-E82)/E82</f>
        <v>-2.7201163257119933E-2</v>
      </c>
      <c r="H82" s="50">
        <v>3956.3</v>
      </c>
      <c r="I82" s="23">
        <f t="shared" si="6"/>
        <v>-1.9209867805778127E-2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6" zoomScaleNormal="100" workbookViewId="0">
      <selection activeCell="E91" sqref="E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2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217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17</v>
      </c>
      <c r="C16" s="14" t="s">
        <v>97</v>
      </c>
      <c r="D16" s="11" t="s">
        <v>161</v>
      </c>
      <c r="E16" s="42">
        <v>1002.2375</v>
      </c>
      <c r="F16" s="42">
        <v>952.65</v>
      </c>
      <c r="G16" s="21">
        <f t="shared" ref="G16:G31" si="0">(F16-E16)/E16</f>
        <v>-4.9476795669689051E-2</v>
      </c>
      <c r="H16" s="42">
        <v>1012.4</v>
      </c>
      <c r="I16" s="21">
        <f t="shared" ref="I16:I31" si="1">(F16-H16)/H16</f>
        <v>-5.9018174634531809E-2</v>
      </c>
    </row>
    <row r="17" spans="1:9" ht="16.5" x14ac:dyDescent="0.3">
      <c r="A17" s="37"/>
      <c r="B17" s="34" t="s">
        <v>12</v>
      </c>
      <c r="C17" s="15" t="s">
        <v>92</v>
      </c>
      <c r="D17" s="11" t="s">
        <v>81</v>
      </c>
      <c r="E17" s="46">
        <v>557.24374999999998</v>
      </c>
      <c r="F17" s="46">
        <v>459.9</v>
      </c>
      <c r="G17" s="21">
        <f t="shared" si="0"/>
        <v>-0.17468791709193687</v>
      </c>
      <c r="H17" s="46">
        <v>486.15</v>
      </c>
      <c r="I17" s="21">
        <f t="shared" si="1"/>
        <v>-5.399568034557236E-2</v>
      </c>
    </row>
    <row r="18" spans="1:9" ht="16.5" x14ac:dyDescent="0.3">
      <c r="A18" s="37"/>
      <c r="B18" s="34" t="s">
        <v>4</v>
      </c>
      <c r="C18" s="15" t="s">
        <v>84</v>
      </c>
      <c r="D18" s="11" t="s">
        <v>161</v>
      </c>
      <c r="E18" s="46">
        <v>1785.56925</v>
      </c>
      <c r="F18" s="46">
        <v>1091.9000000000001</v>
      </c>
      <c r="G18" s="21">
        <f t="shared" si="0"/>
        <v>-0.38848633285995482</v>
      </c>
      <c r="H18" s="46">
        <v>1131.8499999999999</v>
      </c>
      <c r="I18" s="21">
        <f t="shared" si="1"/>
        <v>-3.5296196492467923E-2</v>
      </c>
    </row>
    <row r="19" spans="1:9" ht="16.5" x14ac:dyDescent="0.3">
      <c r="A19" s="37"/>
      <c r="B19" s="34" t="s">
        <v>11</v>
      </c>
      <c r="C19" s="15" t="s">
        <v>91</v>
      </c>
      <c r="D19" s="11" t="s">
        <v>81</v>
      </c>
      <c r="E19" s="46">
        <v>438.16849999999999</v>
      </c>
      <c r="F19" s="46">
        <v>364.9</v>
      </c>
      <c r="G19" s="21">
        <f t="shared" si="0"/>
        <v>-0.16721535208487151</v>
      </c>
      <c r="H19" s="46">
        <v>374.9</v>
      </c>
      <c r="I19" s="21">
        <f t="shared" si="1"/>
        <v>-2.667377967457989E-2</v>
      </c>
    </row>
    <row r="20" spans="1:9" ht="16.5" x14ac:dyDescent="0.3">
      <c r="A20" s="37"/>
      <c r="B20" s="34" t="s">
        <v>5</v>
      </c>
      <c r="C20" s="15" t="s">
        <v>85</v>
      </c>
      <c r="D20" s="11" t="s">
        <v>161</v>
      </c>
      <c r="E20" s="46">
        <v>1543</v>
      </c>
      <c r="F20" s="46">
        <v>1302.6666666666665</v>
      </c>
      <c r="G20" s="21">
        <f t="shared" si="0"/>
        <v>-0.15575718297688496</v>
      </c>
      <c r="H20" s="46">
        <v>1333.1555555555556</v>
      </c>
      <c r="I20" s="21">
        <f t="shared" si="1"/>
        <v>-2.2869715962128404E-2</v>
      </c>
    </row>
    <row r="21" spans="1:9" ht="16.5" x14ac:dyDescent="0.3">
      <c r="A21" s="37"/>
      <c r="B21" s="34" t="s">
        <v>16</v>
      </c>
      <c r="C21" s="15" t="s">
        <v>96</v>
      </c>
      <c r="D21" s="11" t="s">
        <v>81</v>
      </c>
      <c r="E21" s="46">
        <v>554.58749999999998</v>
      </c>
      <c r="F21" s="46">
        <v>480</v>
      </c>
      <c r="G21" s="21">
        <f t="shared" si="0"/>
        <v>-0.13449185205220093</v>
      </c>
      <c r="H21" s="46">
        <v>490</v>
      </c>
      <c r="I21" s="21">
        <f t="shared" si="1"/>
        <v>-2.0408163265306121E-2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1285.73675</v>
      </c>
      <c r="F22" s="46">
        <v>1310.5</v>
      </c>
      <c r="G22" s="21">
        <f t="shared" si="0"/>
        <v>1.9259969041096454E-2</v>
      </c>
      <c r="H22" s="46">
        <v>1329.75</v>
      </c>
      <c r="I22" s="21">
        <f t="shared" si="1"/>
        <v>-1.4476405339349501E-2</v>
      </c>
    </row>
    <row r="23" spans="1:9" ht="16.5" x14ac:dyDescent="0.3">
      <c r="A23" s="37"/>
      <c r="B23" s="34" t="s">
        <v>8</v>
      </c>
      <c r="C23" s="15" t="s">
        <v>89</v>
      </c>
      <c r="D23" s="13" t="s">
        <v>161</v>
      </c>
      <c r="E23" s="46">
        <v>2581.2792500000005</v>
      </c>
      <c r="F23" s="46">
        <v>2275.35</v>
      </c>
      <c r="G23" s="21">
        <f t="shared" si="0"/>
        <v>-0.11851846327746234</v>
      </c>
      <c r="H23" s="46">
        <v>2308.75</v>
      </c>
      <c r="I23" s="21">
        <f t="shared" si="1"/>
        <v>-1.4466702761234474E-2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566.15</v>
      </c>
      <c r="F24" s="46">
        <v>477.5</v>
      </c>
      <c r="G24" s="21">
        <f t="shared" si="0"/>
        <v>-0.15658394418440338</v>
      </c>
      <c r="H24" s="46">
        <v>480</v>
      </c>
      <c r="I24" s="21">
        <f t="shared" si="1"/>
        <v>-5.208333333333333E-3</v>
      </c>
    </row>
    <row r="25" spans="1:9" ht="16.5" x14ac:dyDescent="0.3">
      <c r="A25" s="37"/>
      <c r="B25" s="34" t="s">
        <v>6</v>
      </c>
      <c r="C25" s="15" t="s">
        <v>86</v>
      </c>
      <c r="D25" s="13" t="s">
        <v>161</v>
      </c>
      <c r="E25" s="46">
        <v>1359.1157499999999</v>
      </c>
      <c r="F25" s="46">
        <v>1158.6500000000001</v>
      </c>
      <c r="G25" s="21">
        <f t="shared" si="0"/>
        <v>-0.1474971870497416</v>
      </c>
      <c r="H25" s="46">
        <v>1154.9000000000001</v>
      </c>
      <c r="I25" s="21">
        <f t="shared" si="1"/>
        <v>3.2470343752705861E-3</v>
      </c>
    </row>
    <row r="26" spans="1:9" ht="16.5" x14ac:dyDescent="0.3">
      <c r="A26" s="37"/>
      <c r="B26" s="34" t="s">
        <v>7</v>
      </c>
      <c r="C26" s="15" t="s">
        <v>87</v>
      </c>
      <c r="D26" s="13" t="s">
        <v>161</v>
      </c>
      <c r="E26" s="46">
        <v>1003.9875</v>
      </c>
      <c r="F26" s="46">
        <v>687.7</v>
      </c>
      <c r="G26" s="21">
        <f t="shared" si="0"/>
        <v>-0.31503131264084455</v>
      </c>
      <c r="H26" s="46">
        <v>683.15</v>
      </c>
      <c r="I26" s="21">
        <f t="shared" si="1"/>
        <v>6.6603235014273121E-3</v>
      </c>
    </row>
    <row r="27" spans="1:9" ht="16.5" x14ac:dyDescent="0.3">
      <c r="A27" s="37"/>
      <c r="B27" s="34" t="s">
        <v>18</v>
      </c>
      <c r="C27" s="15" t="s">
        <v>98</v>
      </c>
      <c r="D27" s="13" t="s">
        <v>83</v>
      </c>
      <c r="E27" s="46">
        <v>1377.8084166666667</v>
      </c>
      <c r="F27" s="46">
        <v>1357.75</v>
      </c>
      <c r="G27" s="21">
        <f t="shared" si="0"/>
        <v>-1.4558204481864097E-2</v>
      </c>
      <c r="H27" s="46">
        <v>1330.625</v>
      </c>
      <c r="I27" s="21">
        <f t="shared" si="1"/>
        <v>2.0385157350868953E-2</v>
      </c>
    </row>
    <row r="28" spans="1:9" ht="16.5" x14ac:dyDescent="0.3">
      <c r="A28" s="37"/>
      <c r="B28" s="34" t="s">
        <v>15</v>
      </c>
      <c r="C28" s="15" t="s">
        <v>95</v>
      </c>
      <c r="D28" s="13" t="s">
        <v>82</v>
      </c>
      <c r="E28" s="46">
        <v>1264.7292499999999</v>
      </c>
      <c r="F28" s="46">
        <v>1149.4000000000001</v>
      </c>
      <c r="G28" s="21">
        <f t="shared" si="0"/>
        <v>-9.1188884893742897E-2</v>
      </c>
      <c r="H28" s="46">
        <v>1106.9000000000001</v>
      </c>
      <c r="I28" s="21">
        <f t="shared" si="1"/>
        <v>3.8395519017074713E-2</v>
      </c>
    </row>
    <row r="29" spans="1:9" ht="17.25" thickBot="1" x14ac:dyDescent="0.35">
      <c r="A29" s="38"/>
      <c r="B29" s="34" t="s">
        <v>19</v>
      </c>
      <c r="C29" s="15" t="s">
        <v>99</v>
      </c>
      <c r="D29" s="13" t="s">
        <v>161</v>
      </c>
      <c r="E29" s="46">
        <v>1126.5774999999999</v>
      </c>
      <c r="F29" s="46">
        <v>1129.0500000000002</v>
      </c>
      <c r="G29" s="21">
        <f t="shared" si="0"/>
        <v>2.194700320217925E-3</v>
      </c>
      <c r="H29" s="46">
        <v>1073.7</v>
      </c>
      <c r="I29" s="21">
        <f t="shared" si="1"/>
        <v>5.1550712489522338E-2</v>
      </c>
    </row>
    <row r="30" spans="1:9" ht="16.5" x14ac:dyDescent="0.3">
      <c r="A30" s="37"/>
      <c r="B30" s="34" t="s">
        <v>14</v>
      </c>
      <c r="C30" s="15" t="s">
        <v>94</v>
      </c>
      <c r="D30" s="13" t="s">
        <v>81</v>
      </c>
      <c r="E30" s="46">
        <v>562.71249999999998</v>
      </c>
      <c r="F30" s="46">
        <v>491.15</v>
      </c>
      <c r="G30" s="21">
        <f t="shared" si="0"/>
        <v>-0.12717417864362351</v>
      </c>
      <c r="H30" s="46">
        <v>466.15</v>
      </c>
      <c r="I30" s="21">
        <f t="shared" si="1"/>
        <v>5.3630805534699136E-2</v>
      </c>
    </row>
    <row r="31" spans="1:9" ht="17.25" thickBot="1" x14ac:dyDescent="0.35">
      <c r="A31" s="38"/>
      <c r="B31" s="36" t="s">
        <v>9</v>
      </c>
      <c r="C31" s="16" t="s">
        <v>88</v>
      </c>
      <c r="D31" s="12" t="s">
        <v>161</v>
      </c>
      <c r="E31" s="49">
        <v>1583.0867499999999</v>
      </c>
      <c r="F31" s="49">
        <v>1459.4</v>
      </c>
      <c r="G31" s="23">
        <f t="shared" si="0"/>
        <v>-7.8130115105820866E-2</v>
      </c>
      <c r="H31" s="49">
        <v>1340.6999999999998</v>
      </c>
      <c r="I31" s="23">
        <f t="shared" si="1"/>
        <v>8.8535839486835452E-2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18591.990166666666</v>
      </c>
      <c r="F32" s="107">
        <f>SUM(F16:F31)</f>
        <v>16148.466666666667</v>
      </c>
      <c r="G32" s="108">
        <f t="shared" ref="G32" si="2">(F32-E32)/E32</f>
        <v>-0.13142882919446464</v>
      </c>
      <c r="H32" s="107">
        <f>SUM(H16:H31)</f>
        <v>16103.080555555556</v>
      </c>
      <c r="I32" s="111">
        <f t="shared" ref="I32" si="3">(F32-H32)/H32</f>
        <v>2.8184738289378278E-3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1993.7137499999999</v>
      </c>
      <c r="F34" s="54">
        <v>1882.5</v>
      </c>
      <c r="G34" s="21">
        <f>(F34-E34)/E34</f>
        <v>-5.5782205444487656E-2</v>
      </c>
      <c r="H34" s="54">
        <v>1999.9333333333334</v>
      </c>
      <c r="I34" s="21">
        <f>(F34-H34)/H34</f>
        <v>-5.8718623954131834E-2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2425.0407500000001</v>
      </c>
      <c r="F35" s="46">
        <v>1826.9</v>
      </c>
      <c r="G35" s="21">
        <f>(F35-E35)/E35</f>
        <v>-0.24665183461350082</v>
      </c>
      <c r="H35" s="46">
        <v>1887.75</v>
      </c>
      <c r="I35" s="21">
        <f>(F35-H35)/H35</f>
        <v>-3.2234141173354477E-2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1614.5822916666666</v>
      </c>
      <c r="F36" s="46">
        <v>1562.5</v>
      </c>
      <c r="G36" s="21">
        <f>(F36-E36)/E36</f>
        <v>-3.2257440166090397E-2</v>
      </c>
      <c r="H36" s="46">
        <v>1562.5</v>
      </c>
      <c r="I36" s="21">
        <f>(F36-H36)/H36</f>
        <v>0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2189.9317499999997</v>
      </c>
      <c r="F37" s="46">
        <v>2099.4</v>
      </c>
      <c r="G37" s="21">
        <f>(F37-E37)/E37</f>
        <v>-4.1339986965347054E-2</v>
      </c>
      <c r="H37" s="46">
        <v>2048.1999999999998</v>
      </c>
      <c r="I37" s="21">
        <f>(F37-H37)/H37</f>
        <v>2.4997558832145435E-2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2348.6712499999999</v>
      </c>
      <c r="F38" s="49">
        <v>2202.1428571428569</v>
      </c>
      <c r="G38" s="23">
        <f>(F38-E38)/E38</f>
        <v>-6.2387783244310158E-2</v>
      </c>
      <c r="H38" s="49">
        <v>2097.5857142857139</v>
      </c>
      <c r="I38" s="23">
        <f>(F38-H38)/H38</f>
        <v>4.9846422077081863E-2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10571.939791666666</v>
      </c>
      <c r="F39" s="109">
        <f>SUM(F34:F38)</f>
        <v>9573.4428571428562</v>
      </c>
      <c r="G39" s="110">
        <f t="shared" ref="G39" si="4">(F39-E39)/E39</f>
        <v>-9.4447845352928994E-2</v>
      </c>
      <c r="H39" s="109">
        <f>SUM(H34:H38)</f>
        <v>9595.9690476190481</v>
      </c>
      <c r="I39" s="111">
        <f t="shared" ref="I39" si="5">(F39-H39)/H39</f>
        <v>-2.3474638532500385E-3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5929.9000000000005</v>
      </c>
      <c r="F41" s="46">
        <v>5213.2</v>
      </c>
      <c r="G41" s="21">
        <f t="shared" ref="G41:G46" si="6">(F41-E41)/E41</f>
        <v>-0.12086207187305024</v>
      </c>
      <c r="H41" s="46">
        <v>5577.666666666667</v>
      </c>
      <c r="I41" s="21">
        <f t="shared" ref="I41:I46" si="7">(F41-H41)/H41</f>
        <v>-6.5343931154007134E-2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15120.157500000001</v>
      </c>
      <c r="F42" s="46">
        <v>15593.155555555557</v>
      </c>
      <c r="G42" s="21">
        <f t="shared" si="6"/>
        <v>3.1282614321679898E-2</v>
      </c>
      <c r="H42" s="46">
        <v>15909.855555555556</v>
      </c>
      <c r="I42" s="21">
        <f t="shared" si="7"/>
        <v>-1.9905900395771385E-2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9968.5714285714294</v>
      </c>
      <c r="F43" s="57">
        <v>9976</v>
      </c>
      <c r="G43" s="21">
        <f t="shared" si="6"/>
        <v>7.4519919747770909E-4</v>
      </c>
      <c r="H43" s="57">
        <v>9976</v>
      </c>
      <c r="I43" s="21">
        <f t="shared" si="7"/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12750</v>
      </c>
      <c r="F44" s="47">
        <v>12708.333333333334</v>
      </c>
      <c r="G44" s="21">
        <f t="shared" si="6"/>
        <v>-3.2679738562091027E-3</v>
      </c>
      <c r="H44" s="47">
        <v>12670</v>
      </c>
      <c r="I44" s="21">
        <f t="shared" si="7"/>
        <v>3.0255196001052831E-3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10907.875</v>
      </c>
      <c r="F45" s="47">
        <v>11391</v>
      </c>
      <c r="G45" s="21">
        <f t="shared" si="6"/>
        <v>4.4291394978398631E-2</v>
      </c>
      <c r="H45" s="47">
        <v>11266</v>
      </c>
      <c r="I45" s="21">
        <f t="shared" si="7"/>
        <v>1.1095331084679567E-2</v>
      </c>
    </row>
    <row r="46" spans="1:9" ht="16.5" customHeight="1" thickBot="1" x14ac:dyDescent="0.35">
      <c r="A46" s="38"/>
      <c r="B46" s="34" t="s">
        <v>31</v>
      </c>
      <c r="C46" s="15" t="s">
        <v>105</v>
      </c>
      <c r="D46" s="24" t="s">
        <v>161</v>
      </c>
      <c r="E46" s="50">
        <v>27139.982499999998</v>
      </c>
      <c r="F46" s="50">
        <v>26172.777777777777</v>
      </c>
      <c r="G46" s="31">
        <f t="shared" si="6"/>
        <v>-3.5637632493765274E-2</v>
      </c>
      <c r="H46" s="50">
        <v>25739.37777777778</v>
      </c>
      <c r="I46" s="31">
        <f t="shared" si="7"/>
        <v>1.6838013868935707E-2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81816.486428571428</v>
      </c>
      <c r="F47" s="86">
        <f>SUM(F41:F46)</f>
        <v>81054.466666666674</v>
      </c>
      <c r="G47" s="110">
        <f t="shared" ref="G47" si="8">(F47-E47)/E47</f>
        <v>-9.3137678623002595E-3</v>
      </c>
      <c r="H47" s="109">
        <f>SUM(H41:H46)</f>
        <v>81138.899999999994</v>
      </c>
      <c r="I47" s="111">
        <f t="shared" ref="I47" si="9">(F47-H47)/H47</f>
        <v>-1.0406023908793409E-3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18885.098944444446</v>
      </c>
      <c r="F49" s="43">
        <v>18056.339250000001</v>
      </c>
      <c r="G49" s="21">
        <f t="shared" ref="G49:G54" si="10">(F49-E49)/E49</f>
        <v>-4.3884318365631156E-2</v>
      </c>
      <c r="H49" s="43">
        <v>18181.339250000001</v>
      </c>
      <c r="I49" s="21">
        <f t="shared" ref="I49:I54" si="11">(F49-H49)/H49</f>
        <v>-6.8751811008641731E-3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6034.4444444444443</v>
      </c>
      <c r="F50" s="47">
        <v>6034.2222222222226</v>
      </c>
      <c r="G50" s="21">
        <f t="shared" si="10"/>
        <v>-3.682563063884096E-5</v>
      </c>
      <c r="H50" s="47">
        <v>6057.5555555555557</v>
      </c>
      <c r="I50" s="21">
        <f t="shared" si="11"/>
        <v>-3.8519388092005807E-3</v>
      </c>
    </row>
    <row r="51" spans="1:9" ht="16.5" x14ac:dyDescent="0.3">
      <c r="A51" s="37"/>
      <c r="B51" s="34" t="s">
        <v>45</v>
      </c>
      <c r="C51" s="15" t="s">
        <v>109</v>
      </c>
      <c r="D51" s="11" t="s">
        <v>108</v>
      </c>
      <c r="E51" s="47">
        <v>6277.7777777777783</v>
      </c>
      <c r="F51" s="47">
        <v>6032.7777777777774</v>
      </c>
      <c r="G51" s="21">
        <f t="shared" si="10"/>
        <v>-3.9026548672566511E-2</v>
      </c>
      <c r="H51" s="47">
        <v>6046.666666666667</v>
      </c>
      <c r="I51" s="21">
        <f t="shared" si="11"/>
        <v>-2.29694965086377E-3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19273.75</v>
      </c>
      <c r="F52" s="47">
        <v>19047.5</v>
      </c>
      <c r="G52" s="21">
        <f t="shared" si="10"/>
        <v>-1.1738763862766717E-2</v>
      </c>
      <c r="H52" s="47">
        <v>19047.5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2191.875</v>
      </c>
      <c r="F53" s="47">
        <v>2235.8333333333335</v>
      </c>
      <c r="G53" s="21">
        <f t="shared" si="10"/>
        <v>2.0055127839559046E-2</v>
      </c>
      <c r="H53" s="47">
        <v>2235.8333333333335</v>
      </c>
      <c r="I53" s="21">
        <f t="shared" si="11"/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27092.694444444445</v>
      </c>
      <c r="F54" s="50">
        <v>27884.444444444445</v>
      </c>
      <c r="G54" s="31">
        <f t="shared" si="10"/>
        <v>2.9223745228572278E-2</v>
      </c>
      <c r="H54" s="50">
        <v>27884.444444444445</v>
      </c>
      <c r="I54" s="31">
        <f t="shared" si="11"/>
        <v>0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79755.640611111114</v>
      </c>
      <c r="F55" s="86">
        <f>SUM(F49:F54)</f>
        <v>79291.117027777786</v>
      </c>
      <c r="G55" s="110">
        <f t="shared" ref="G55" si="12">(F55-E55)/E55</f>
        <v>-5.8243351789793443E-3</v>
      </c>
      <c r="H55" s="86">
        <f>SUM(H49:H54)</f>
        <v>79453.339250000005</v>
      </c>
      <c r="I55" s="111">
        <f t="shared" ref="I55" si="13">(F55-H55)/H55</f>
        <v>-2.0417294446465821E-3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42</v>
      </c>
      <c r="C57" s="19" t="s">
        <v>198</v>
      </c>
      <c r="D57" s="20" t="s">
        <v>114</v>
      </c>
      <c r="E57" s="43">
        <v>2155.8333333333335</v>
      </c>
      <c r="F57" s="66">
        <v>1971.6666666666667</v>
      </c>
      <c r="G57" s="22">
        <f t="shared" ref="G57:G65" si="14">(F57-E57)/E57</f>
        <v>-8.5427135678391983E-2</v>
      </c>
      <c r="H57" s="66">
        <v>2028</v>
      </c>
      <c r="I57" s="22">
        <f t="shared" ref="I57:I65" si="15">(F57-H57)/H57</f>
        <v>-2.7777777777777742E-2</v>
      </c>
    </row>
    <row r="58" spans="1:9" ht="16.5" x14ac:dyDescent="0.3">
      <c r="A58" s="118"/>
      <c r="B58" s="99" t="s">
        <v>43</v>
      </c>
      <c r="C58" s="15" t="s">
        <v>119</v>
      </c>
      <c r="D58" s="11" t="s">
        <v>114</v>
      </c>
      <c r="E58" s="47">
        <v>4765.9583333333339</v>
      </c>
      <c r="F58" s="47">
        <v>4458</v>
      </c>
      <c r="G58" s="21">
        <f t="shared" si="14"/>
        <v>-6.4616245421085419E-2</v>
      </c>
      <c r="H58" s="47">
        <v>4541</v>
      </c>
      <c r="I58" s="21">
        <f t="shared" si="15"/>
        <v>-1.8277912354107025E-2</v>
      </c>
    </row>
    <row r="59" spans="1:9" ht="16.5" x14ac:dyDescent="0.3">
      <c r="A59" s="118"/>
      <c r="B59" s="99" t="s">
        <v>54</v>
      </c>
      <c r="C59" s="15" t="s">
        <v>121</v>
      </c>
      <c r="D59" s="11" t="s">
        <v>120</v>
      </c>
      <c r="E59" s="47">
        <v>5120</v>
      </c>
      <c r="F59" s="70">
        <v>4550.625</v>
      </c>
      <c r="G59" s="21">
        <f t="shared" si="14"/>
        <v>-0.1112060546875</v>
      </c>
      <c r="H59" s="70">
        <v>4615</v>
      </c>
      <c r="I59" s="21">
        <f t="shared" si="15"/>
        <v>-1.394907908992416E-2</v>
      </c>
    </row>
    <row r="60" spans="1:9" ht="16.5" x14ac:dyDescent="0.3">
      <c r="A60" s="118"/>
      <c r="B60" s="99" t="s">
        <v>56</v>
      </c>
      <c r="C60" s="15" t="s">
        <v>123</v>
      </c>
      <c r="D60" s="11" t="s">
        <v>120</v>
      </c>
      <c r="E60" s="47">
        <v>21548.75</v>
      </c>
      <c r="F60" s="70">
        <v>20974.285714285714</v>
      </c>
      <c r="G60" s="21">
        <f t="shared" si="14"/>
        <v>-2.6658821774547769E-2</v>
      </c>
      <c r="H60" s="70">
        <v>21117.142857142859</v>
      </c>
      <c r="I60" s="21">
        <f t="shared" si="15"/>
        <v>-6.7649844405358846E-3</v>
      </c>
    </row>
    <row r="61" spans="1:9" ht="16.5" x14ac:dyDescent="0.3">
      <c r="A61" s="118"/>
      <c r="B61" s="99" t="s">
        <v>38</v>
      </c>
      <c r="C61" s="15" t="s">
        <v>115</v>
      </c>
      <c r="D61" s="11" t="s">
        <v>114</v>
      </c>
      <c r="E61" s="47">
        <v>3750</v>
      </c>
      <c r="F61" s="105">
        <v>3750</v>
      </c>
      <c r="G61" s="21">
        <f t="shared" si="14"/>
        <v>0</v>
      </c>
      <c r="H61" s="105">
        <v>3750</v>
      </c>
      <c r="I61" s="21">
        <f t="shared" si="15"/>
        <v>0</v>
      </c>
    </row>
    <row r="62" spans="1:9" ht="17.25" thickBot="1" x14ac:dyDescent="0.35">
      <c r="A62" s="118"/>
      <c r="B62" s="100" t="s">
        <v>39</v>
      </c>
      <c r="C62" s="16" t="s">
        <v>116</v>
      </c>
      <c r="D62" s="12" t="s">
        <v>114</v>
      </c>
      <c r="E62" s="50">
        <v>3764.1785714285716</v>
      </c>
      <c r="F62" s="73">
        <v>3419.75</v>
      </c>
      <c r="G62" s="29">
        <f t="shared" si="14"/>
        <v>-9.1501655644847607E-2</v>
      </c>
      <c r="H62" s="73">
        <v>3419.75</v>
      </c>
      <c r="I62" s="29">
        <f t="shared" si="15"/>
        <v>0</v>
      </c>
    </row>
    <row r="63" spans="1:9" ht="16.5" x14ac:dyDescent="0.3">
      <c r="A63" s="118"/>
      <c r="B63" s="101" t="s">
        <v>40</v>
      </c>
      <c r="C63" s="14" t="s">
        <v>117</v>
      </c>
      <c r="D63" s="11" t="s">
        <v>114</v>
      </c>
      <c r="E63" s="43">
        <v>2031.6666666666667</v>
      </c>
      <c r="F63" s="68">
        <v>2977</v>
      </c>
      <c r="G63" s="21">
        <f t="shared" si="14"/>
        <v>0.46529942575881866</v>
      </c>
      <c r="H63" s="68">
        <v>2977</v>
      </c>
      <c r="I63" s="21">
        <f t="shared" si="15"/>
        <v>0</v>
      </c>
    </row>
    <row r="64" spans="1:9" ht="16.5" x14ac:dyDescent="0.3">
      <c r="A64" s="118"/>
      <c r="B64" s="99" t="s">
        <v>41</v>
      </c>
      <c r="C64" s="15" t="s">
        <v>118</v>
      </c>
      <c r="D64" s="13" t="s">
        <v>114</v>
      </c>
      <c r="E64" s="47">
        <v>5500</v>
      </c>
      <c r="F64" s="70">
        <v>4750</v>
      </c>
      <c r="G64" s="21">
        <f t="shared" si="14"/>
        <v>-0.13636363636363635</v>
      </c>
      <c r="H64" s="70">
        <v>4750</v>
      </c>
      <c r="I64" s="21">
        <f t="shared" si="15"/>
        <v>0</v>
      </c>
    </row>
    <row r="65" spans="1:9" ht="16.5" customHeight="1" thickBot="1" x14ac:dyDescent="0.35">
      <c r="A65" s="119"/>
      <c r="B65" s="100" t="s">
        <v>55</v>
      </c>
      <c r="C65" s="16" t="s">
        <v>122</v>
      </c>
      <c r="D65" s="12" t="s">
        <v>120</v>
      </c>
      <c r="E65" s="50">
        <v>5039.5</v>
      </c>
      <c r="F65" s="73">
        <v>4830</v>
      </c>
      <c r="G65" s="29">
        <f t="shared" si="14"/>
        <v>-4.1571584482587555E-2</v>
      </c>
      <c r="H65" s="73">
        <v>4825</v>
      </c>
      <c r="I65" s="29">
        <f t="shared" si="15"/>
        <v>1.0362694300518134E-3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53675.886904761908</v>
      </c>
      <c r="F66" s="106">
        <f>SUM(F57:F65)</f>
        <v>51681.327380952382</v>
      </c>
      <c r="G66" s="108">
        <f t="shared" ref="G66" si="16">(F66-E66)/E66</f>
        <v>-3.7159321230192423E-2</v>
      </c>
      <c r="H66" s="106">
        <f>SUM(H57:H65)</f>
        <v>52022.892857142855</v>
      </c>
      <c r="I66" s="111">
        <f t="shared" ref="I66" si="17">(F66-H66)/H66</f>
        <v>-6.5656763288505929E-3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7613.45</v>
      </c>
      <c r="F68" s="54">
        <v>7281.666666666667</v>
      </c>
      <c r="G68" s="21">
        <f t="shared" ref="G68:G73" si="18">(F68-E68)/E68</f>
        <v>-4.3578579137359914E-2</v>
      </c>
      <c r="H68" s="54">
        <v>7386</v>
      </c>
      <c r="I68" s="21">
        <f t="shared" ref="I68:I73" si="19">(F68-H68)/H68</f>
        <v>-1.4125823630291502E-2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6478.75</v>
      </c>
      <c r="F69" s="46">
        <v>6430.5555555555557</v>
      </c>
      <c r="G69" s="21">
        <f t="shared" si="18"/>
        <v>-7.4388492293180541E-3</v>
      </c>
      <c r="H69" s="46">
        <v>6430.5555555555557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46392.25</v>
      </c>
      <c r="G70" s="21">
        <f t="shared" si="18"/>
        <v>-1.3909074242838887E-2</v>
      </c>
      <c r="H70" s="46">
        <v>46392.25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11498.75</v>
      </c>
      <c r="F71" s="46">
        <v>10605</v>
      </c>
      <c r="G71" s="21">
        <f t="shared" si="18"/>
        <v>-7.7725839765191873E-2</v>
      </c>
      <c r="H71" s="46">
        <v>10605</v>
      </c>
      <c r="I71" s="21">
        <f t="shared" si="19"/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3869.1666666666665</v>
      </c>
      <c r="F72" s="46">
        <v>3704.375</v>
      </c>
      <c r="G72" s="21">
        <f t="shared" si="18"/>
        <v>-4.2590997200086113E-2</v>
      </c>
      <c r="H72" s="46">
        <v>3704.375</v>
      </c>
      <c r="I72" s="21">
        <f t="shared" si="19"/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3642.1428571428573</v>
      </c>
      <c r="F73" s="58">
        <v>2985</v>
      </c>
      <c r="G73" s="31">
        <f t="shared" si="18"/>
        <v>-0.18042753481074725</v>
      </c>
      <c r="H73" s="58">
        <v>2985</v>
      </c>
      <c r="I73" s="31">
        <f t="shared" si="19"/>
        <v>0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80148.884523809524</v>
      </c>
      <c r="F74" s="86">
        <f>SUM(F68:F73)</f>
        <v>77398.847222222219</v>
      </c>
      <c r="G74" s="110">
        <f t="shared" ref="G74" si="20">(F74-E74)/E74</f>
        <v>-3.4311610422604964E-2</v>
      </c>
      <c r="H74" s="86">
        <f>SUM(H68:H73)</f>
        <v>77503.180555555562</v>
      </c>
      <c r="I74" s="111">
        <f t="shared" ref="I74" si="21">(F74-H74)/H74</f>
        <v>-1.3461813126308432E-3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1618.125</v>
      </c>
      <c r="F76" s="43">
        <v>1635</v>
      </c>
      <c r="G76" s="21">
        <f>(F76-E76)/E76</f>
        <v>1.0428736964078795E-2</v>
      </c>
      <c r="H76" s="43">
        <v>1641</v>
      </c>
      <c r="I76" s="21">
        <f>(F76-H76)/H76</f>
        <v>-3.6563071297989031E-3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3725.8</v>
      </c>
      <c r="F77" s="47">
        <v>3844.2222222222222</v>
      </c>
      <c r="G77" s="21">
        <f>(F77-E77)/E77</f>
        <v>3.1784374422197108E-2</v>
      </c>
      <c r="H77" s="47">
        <v>3844.2222222222222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2780.3333333333335</v>
      </c>
      <c r="F78" s="47">
        <v>2796.625</v>
      </c>
      <c r="G78" s="21">
        <f>(F78-E78)/E78</f>
        <v>5.8596091595731377E-3</v>
      </c>
      <c r="H78" s="47">
        <v>2796.625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1337.625</v>
      </c>
      <c r="F79" s="47">
        <v>1313.3333333333333</v>
      </c>
      <c r="G79" s="21">
        <f>(F79-E79)/E79</f>
        <v>-1.8160296545494246E-2</v>
      </c>
      <c r="H79" s="47">
        <v>1313.3333333333333</v>
      </c>
      <c r="I79" s="21">
        <f>(F79-H79)/H79</f>
        <v>0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2205.375</v>
      </c>
      <c r="F80" s="50">
        <v>2250.7142857142858</v>
      </c>
      <c r="G80" s="21">
        <f>(F80-E80)/E80</f>
        <v>2.0558537987546689E-2</v>
      </c>
      <c r="H80" s="50">
        <v>2250.7142857142858</v>
      </c>
      <c r="I80" s="21">
        <f>(F80-H80)/H80</f>
        <v>0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11667.258333333333</v>
      </c>
      <c r="F81" s="86">
        <f>SUM(F76:F80)</f>
        <v>11839.894841269843</v>
      </c>
      <c r="G81" s="110">
        <f t="shared" ref="G81" si="22">(F81-E81)/E81</f>
        <v>1.4796664563712234E-2</v>
      </c>
      <c r="H81" s="86">
        <f>SUM(H76:H80)</f>
        <v>11845.894841269843</v>
      </c>
      <c r="I81" s="111">
        <f t="shared" ref="I81" si="23">(F81-H81)/H81</f>
        <v>-5.0650458073430089E-4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78</v>
      </c>
      <c r="C83" s="15" t="s">
        <v>149</v>
      </c>
      <c r="D83" s="20" t="s">
        <v>147</v>
      </c>
      <c r="E83" s="43">
        <v>1935.8</v>
      </c>
      <c r="F83" s="43">
        <v>1893.3</v>
      </c>
      <c r="G83" s="22">
        <f t="shared" ref="G83:G89" si="24">(F83-E83)/E83</f>
        <v>-2.1954747391259428E-2</v>
      </c>
      <c r="H83" s="43">
        <v>1931.8</v>
      </c>
      <c r="I83" s="22">
        <f t="shared" ref="I83:I89" si="25">(F83-H83)/H83</f>
        <v>-1.992959933740553E-2</v>
      </c>
    </row>
    <row r="84" spans="1:11" ht="16.5" x14ac:dyDescent="0.3">
      <c r="A84" s="37"/>
      <c r="B84" s="34" t="s">
        <v>80</v>
      </c>
      <c r="C84" s="15" t="s">
        <v>151</v>
      </c>
      <c r="D84" s="11" t="s">
        <v>150</v>
      </c>
      <c r="E84" s="47">
        <v>3988.8</v>
      </c>
      <c r="F84" s="47">
        <v>3880.3</v>
      </c>
      <c r="G84" s="21">
        <f t="shared" si="24"/>
        <v>-2.7201163257119933E-2</v>
      </c>
      <c r="H84" s="47">
        <v>3956.3</v>
      </c>
      <c r="I84" s="21">
        <f t="shared" si="25"/>
        <v>-1.9209867805778127E-2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1466.4285714285713</v>
      </c>
      <c r="F85" s="47">
        <v>1458.3333333333333</v>
      </c>
      <c r="G85" s="21">
        <f t="shared" si="24"/>
        <v>-5.5203766845266945E-3</v>
      </c>
      <c r="H85" s="47">
        <v>1458.3333333333333</v>
      </c>
      <c r="I85" s="21">
        <f t="shared" si="25"/>
        <v>0</v>
      </c>
    </row>
    <row r="86" spans="1:11" ht="16.5" x14ac:dyDescent="0.3">
      <c r="A86" s="37"/>
      <c r="B86" s="34" t="s">
        <v>76</v>
      </c>
      <c r="C86" s="15" t="s">
        <v>143</v>
      </c>
      <c r="D86" s="13" t="s">
        <v>161</v>
      </c>
      <c r="E86" s="47">
        <v>1297.7222222222222</v>
      </c>
      <c r="F86" s="32">
        <v>1181.1111111111111</v>
      </c>
      <c r="G86" s="21">
        <f t="shared" si="24"/>
        <v>-8.9858298728541453E-2</v>
      </c>
      <c r="H86" s="32">
        <v>1181.1111111111111</v>
      </c>
      <c r="I86" s="21">
        <f t="shared" si="25"/>
        <v>0</v>
      </c>
    </row>
    <row r="87" spans="1:11" ht="16.5" x14ac:dyDescent="0.3">
      <c r="A87" s="37"/>
      <c r="B87" s="34" t="s">
        <v>75</v>
      </c>
      <c r="C87" s="15" t="s">
        <v>148</v>
      </c>
      <c r="D87" s="25" t="s">
        <v>145</v>
      </c>
      <c r="E87" s="61">
        <v>802.55555555555566</v>
      </c>
      <c r="F87" s="61">
        <v>933.28571428571433</v>
      </c>
      <c r="G87" s="21">
        <f t="shared" si="24"/>
        <v>0.16289234785704387</v>
      </c>
      <c r="H87" s="61">
        <v>933.28571428571433</v>
      </c>
      <c r="I87" s="21">
        <f t="shared" si="25"/>
        <v>0</v>
      </c>
    </row>
    <row r="88" spans="1:11" ht="16.5" x14ac:dyDescent="0.3">
      <c r="A88" s="37"/>
      <c r="B88" s="34" t="s">
        <v>77</v>
      </c>
      <c r="C88" s="15" t="s">
        <v>146</v>
      </c>
      <c r="D88" s="25" t="s">
        <v>162</v>
      </c>
      <c r="E88" s="61">
        <v>1510.5000000000002</v>
      </c>
      <c r="F88" s="61">
        <v>1514.2222222222222</v>
      </c>
      <c r="G88" s="21">
        <f t="shared" si="24"/>
        <v>2.4642318584719917E-3</v>
      </c>
      <c r="H88" s="61">
        <v>1514.2222222222222</v>
      </c>
      <c r="I88" s="21">
        <f t="shared" si="25"/>
        <v>0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8830</v>
      </c>
      <c r="F89" s="50">
        <v>8899.3333333333339</v>
      </c>
      <c r="G89" s="23">
        <f t="shared" si="24"/>
        <v>7.8520196300491431E-3</v>
      </c>
      <c r="H89" s="50">
        <v>8899.3333333333339</v>
      </c>
      <c r="I89" s="23">
        <f t="shared" si="25"/>
        <v>0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19831.806349206348</v>
      </c>
      <c r="F90" s="86">
        <f>SUM(F83:F89)</f>
        <v>19759.885714285716</v>
      </c>
      <c r="G90" s="120">
        <f t="shared" ref="G90:G91" si="26">(F90-E90)/E90</f>
        <v>-3.6265297096101708E-3</v>
      </c>
      <c r="H90" s="86">
        <f>SUM(H83:H89)</f>
        <v>19874.385714285716</v>
      </c>
      <c r="I90" s="111">
        <f t="shared" ref="I90:I91" si="27">(F90-H90)/H90</f>
        <v>-5.761184352867689E-3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356059.89310912706</v>
      </c>
      <c r="F91" s="106">
        <f>SUM(F32,F39,F47,F55,F66,F74,F81,F90)</f>
        <v>346747.44837698416</v>
      </c>
      <c r="G91" s="108">
        <f t="shared" si="26"/>
        <v>-2.6154152468075863E-2</v>
      </c>
      <c r="H91" s="106">
        <f>SUM(H32,H39,H47,H55,H66,H74,H81,H90)</f>
        <v>347537.64282142854</v>
      </c>
      <c r="I91" s="121">
        <f t="shared" si="27"/>
        <v>-2.2736945501192706E-3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A6" zoomScaleNormal="100" workbookViewId="0">
      <selection activeCell="C29" sqref="C29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2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1000</v>
      </c>
      <c r="E16" s="135">
        <v>1250</v>
      </c>
      <c r="F16" s="135">
        <v>1000</v>
      </c>
      <c r="G16" s="135">
        <v>1500</v>
      </c>
      <c r="H16" s="136">
        <v>850</v>
      </c>
      <c r="I16" s="83">
        <v>1120</v>
      </c>
    </row>
    <row r="17" spans="1:9" ht="16.5" x14ac:dyDescent="0.3">
      <c r="A17" s="92"/>
      <c r="B17" s="141" t="s">
        <v>5</v>
      </c>
      <c r="C17" s="15" t="s">
        <v>164</v>
      </c>
      <c r="D17" s="93">
        <v>1500</v>
      </c>
      <c r="E17" s="93">
        <v>1000</v>
      </c>
      <c r="F17" s="93">
        <v>1250</v>
      </c>
      <c r="G17" s="93">
        <v>1500</v>
      </c>
      <c r="H17" s="32">
        <v>1000</v>
      </c>
      <c r="I17" s="83">
        <v>1250</v>
      </c>
    </row>
    <row r="18" spans="1:9" ht="16.5" x14ac:dyDescent="0.3">
      <c r="A18" s="92"/>
      <c r="B18" s="141" t="s">
        <v>6</v>
      </c>
      <c r="C18" s="15" t="s">
        <v>165</v>
      </c>
      <c r="D18" s="93">
        <v>1000</v>
      </c>
      <c r="E18" s="93">
        <v>1000</v>
      </c>
      <c r="F18" s="93">
        <v>1250</v>
      </c>
      <c r="G18" s="93">
        <v>875</v>
      </c>
      <c r="H18" s="32">
        <v>1168</v>
      </c>
      <c r="I18" s="83">
        <v>1058.5999999999999</v>
      </c>
    </row>
    <row r="19" spans="1:9" ht="16.5" x14ac:dyDescent="0.3">
      <c r="A19" s="92"/>
      <c r="B19" s="141" t="s">
        <v>7</v>
      </c>
      <c r="C19" s="15" t="s">
        <v>166</v>
      </c>
      <c r="D19" s="93">
        <v>750</v>
      </c>
      <c r="E19" s="93">
        <v>500</v>
      </c>
      <c r="F19" s="93">
        <v>875</v>
      </c>
      <c r="G19" s="93">
        <v>875</v>
      </c>
      <c r="H19" s="32">
        <v>688</v>
      </c>
      <c r="I19" s="83">
        <v>737.6</v>
      </c>
    </row>
    <row r="20" spans="1:9" ht="16.5" x14ac:dyDescent="0.3">
      <c r="A20" s="92"/>
      <c r="B20" s="141" t="s">
        <v>8</v>
      </c>
      <c r="C20" s="15" t="s">
        <v>167</v>
      </c>
      <c r="D20" s="93">
        <v>2000</v>
      </c>
      <c r="E20" s="93">
        <v>1500</v>
      </c>
      <c r="F20" s="93">
        <v>1500</v>
      </c>
      <c r="G20" s="93">
        <v>1875</v>
      </c>
      <c r="H20" s="32">
        <v>1816</v>
      </c>
      <c r="I20" s="83">
        <v>1738.2</v>
      </c>
    </row>
    <row r="21" spans="1:9" ht="16.5" x14ac:dyDescent="0.3">
      <c r="A21" s="92"/>
      <c r="B21" s="141" t="s">
        <v>9</v>
      </c>
      <c r="C21" s="15" t="s">
        <v>168</v>
      </c>
      <c r="D21" s="93">
        <v>1500</v>
      </c>
      <c r="E21" s="93">
        <v>1500</v>
      </c>
      <c r="F21" s="93">
        <v>1250</v>
      </c>
      <c r="G21" s="93">
        <v>1750</v>
      </c>
      <c r="H21" s="32">
        <v>1250</v>
      </c>
      <c r="I21" s="83">
        <v>1450</v>
      </c>
    </row>
    <row r="22" spans="1:9" ht="16.5" x14ac:dyDescent="0.3">
      <c r="A22" s="92"/>
      <c r="B22" s="141" t="s">
        <v>10</v>
      </c>
      <c r="C22" s="15" t="s">
        <v>169</v>
      </c>
      <c r="D22" s="93">
        <v>1000</v>
      </c>
      <c r="E22" s="93">
        <v>1250</v>
      </c>
      <c r="F22" s="93">
        <v>1250</v>
      </c>
      <c r="G22" s="93">
        <v>1500</v>
      </c>
      <c r="H22" s="32">
        <v>1166</v>
      </c>
      <c r="I22" s="83">
        <v>1233.2</v>
      </c>
    </row>
    <row r="23" spans="1:9" ht="16.5" x14ac:dyDescent="0.3">
      <c r="A23" s="92"/>
      <c r="B23" s="141" t="s">
        <v>11</v>
      </c>
      <c r="C23" s="15" t="s">
        <v>170</v>
      </c>
      <c r="D23" s="93">
        <v>350</v>
      </c>
      <c r="E23" s="93">
        <v>250</v>
      </c>
      <c r="F23" s="93">
        <v>250</v>
      </c>
      <c r="G23" s="93">
        <v>425</v>
      </c>
      <c r="H23" s="32">
        <v>350</v>
      </c>
      <c r="I23" s="83">
        <v>325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250</v>
      </c>
      <c r="F24" s="93">
        <v>425</v>
      </c>
      <c r="G24" s="93">
        <v>425</v>
      </c>
      <c r="H24" s="32">
        <v>500</v>
      </c>
      <c r="I24" s="83">
        <v>400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250</v>
      </c>
      <c r="F25" s="93">
        <v>425</v>
      </c>
      <c r="G25" s="93">
        <v>425</v>
      </c>
      <c r="H25" s="32">
        <v>500</v>
      </c>
      <c r="I25" s="83">
        <v>420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500</v>
      </c>
      <c r="F26" s="93">
        <v>425</v>
      </c>
      <c r="G26" s="93">
        <v>425</v>
      </c>
      <c r="H26" s="32">
        <v>500</v>
      </c>
      <c r="I26" s="83">
        <v>470</v>
      </c>
    </row>
    <row r="27" spans="1:9" ht="16.5" x14ac:dyDescent="0.3">
      <c r="A27" s="92"/>
      <c r="B27" s="141" t="s">
        <v>15</v>
      </c>
      <c r="C27" s="15" t="s">
        <v>174</v>
      </c>
      <c r="D27" s="93">
        <v>1000</v>
      </c>
      <c r="E27" s="93">
        <v>1000</v>
      </c>
      <c r="F27" s="93">
        <v>1000</v>
      </c>
      <c r="G27" s="93">
        <v>1000</v>
      </c>
      <c r="H27" s="32">
        <v>1000</v>
      </c>
      <c r="I27" s="83">
        <v>1000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250</v>
      </c>
      <c r="F28" s="93">
        <v>425</v>
      </c>
      <c r="G28" s="93">
        <v>500</v>
      </c>
      <c r="H28" s="32">
        <v>500</v>
      </c>
      <c r="I28" s="83">
        <v>435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1000</v>
      </c>
      <c r="F29" s="93">
        <v>1000</v>
      </c>
      <c r="G29" s="93">
        <v>1250</v>
      </c>
      <c r="H29" s="32">
        <v>1000</v>
      </c>
      <c r="I29" s="83">
        <v>1062.5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1000</v>
      </c>
      <c r="G30" s="93">
        <v>1000</v>
      </c>
      <c r="H30" s="32">
        <v>950</v>
      </c>
      <c r="I30" s="83">
        <v>1112.5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1000</v>
      </c>
      <c r="E31" s="49">
        <v>1250</v>
      </c>
      <c r="F31" s="49">
        <v>1000</v>
      </c>
      <c r="G31" s="49">
        <v>1125</v>
      </c>
      <c r="H31" s="134">
        <v>1166</v>
      </c>
      <c r="I31" s="85">
        <v>1108.2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2000</v>
      </c>
      <c r="E33" s="135">
        <v>2500</v>
      </c>
      <c r="F33" s="135">
        <v>2000</v>
      </c>
      <c r="G33" s="135">
        <v>2750</v>
      </c>
      <c r="H33" s="136">
        <v>1350</v>
      </c>
      <c r="I33" s="83">
        <v>2120</v>
      </c>
    </row>
    <row r="34" spans="1:9" ht="16.5" x14ac:dyDescent="0.3">
      <c r="A34" s="92"/>
      <c r="B34" s="141" t="s">
        <v>27</v>
      </c>
      <c r="C34" s="15" t="s">
        <v>180</v>
      </c>
      <c r="D34" s="93">
        <v>1500</v>
      </c>
      <c r="E34" s="93">
        <v>2500</v>
      </c>
      <c r="F34" s="93">
        <v>1750</v>
      </c>
      <c r="G34" s="93">
        <v>2750</v>
      </c>
      <c r="H34" s="32">
        <v>1350</v>
      </c>
      <c r="I34" s="83">
        <v>1970</v>
      </c>
    </row>
    <row r="35" spans="1:9" ht="16.5" x14ac:dyDescent="0.3">
      <c r="A35" s="92"/>
      <c r="B35" s="140" t="s">
        <v>28</v>
      </c>
      <c r="C35" s="15" t="s">
        <v>181</v>
      </c>
      <c r="D35" s="93">
        <v>1750</v>
      </c>
      <c r="E35" s="93">
        <v>1750</v>
      </c>
      <c r="F35" s="93">
        <v>1750</v>
      </c>
      <c r="G35" s="93">
        <v>1750</v>
      </c>
      <c r="H35" s="32">
        <v>1500</v>
      </c>
      <c r="I35" s="83">
        <v>1700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1000</v>
      </c>
      <c r="F36" s="93">
        <v>1500</v>
      </c>
      <c r="G36" s="93"/>
      <c r="H36" s="32">
        <v>1250</v>
      </c>
      <c r="I36" s="83">
        <v>1250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1500</v>
      </c>
      <c r="E37" s="137">
        <v>1500</v>
      </c>
      <c r="F37" s="137">
        <v>1250</v>
      </c>
      <c r="G37" s="137">
        <v>2375</v>
      </c>
      <c r="H37" s="138">
        <v>1500</v>
      </c>
      <c r="I37" s="83">
        <v>1625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27000</v>
      </c>
      <c r="F39" s="42">
        <v>25000</v>
      </c>
      <c r="G39" s="42">
        <v>21000</v>
      </c>
      <c r="H39" s="136">
        <v>25000</v>
      </c>
      <c r="I39" s="84">
        <v>24600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15000</v>
      </c>
      <c r="E40" s="49">
        <v>17000</v>
      </c>
      <c r="F40" s="49">
        <v>13000</v>
      </c>
      <c r="G40" s="49">
        <v>15000</v>
      </c>
      <c r="H40" s="134">
        <v>16666</v>
      </c>
      <c r="I40" s="85">
        <v>15333.2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26-08-2019</vt:lpstr>
      <vt:lpstr>By Order</vt:lpstr>
      <vt:lpstr>All Stores</vt:lpstr>
      <vt:lpstr>'26-08-2019'!Print_Titles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2019-08-30T07:39:58Z</cp:lastPrinted>
  <dcterms:created xsi:type="dcterms:W3CDTF">2010-10-20T06:23:14Z</dcterms:created>
  <dcterms:modified xsi:type="dcterms:W3CDTF">2019-09-03T10:11:54Z</dcterms:modified>
</cp:coreProperties>
</file>