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185" yWindow="-15" windowWidth="7200" windowHeight="5085" tabRatio="599" activeTab="5"/>
  </bookViews>
  <sheets>
    <sheet name="Supermarkets" sheetId="5" r:id="rId1"/>
    <sheet name="stores" sheetId="7" r:id="rId2"/>
    <sheet name="Comp" sheetId="8" r:id="rId3"/>
    <sheet name="03-09-2019" sheetId="9" r:id="rId4"/>
    <sheet name="By Order" sheetId="11" r:id="rId5"/>
    <sheet name="All Stores" sheetId="12" r:id="rId6"/>
  </sheets>
  <definedNames>
    <definedName name="_xlnm.Print_Titles" localSheetId="3">'03-09-2019'!$12:$14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5" i="11"/>
  <c r="G85" i="11"/>
  <c r="I84" i="11"/>
  <c r="G84" i="11"/>
  <c r="I89" i="11"/>
  <c r="G89" i="11"/>
  <c r="I83" i="11"/>
  <c r="G83" i="11"/>
  <c r="I79" i="11"/>
  <c r="G79" i="11"/>
  <c r="I78" i="11"/>
  <c r="G78" i="11"/>
  <c r="I77" i="11"/>
  <c r="G77" i="11"/>
  <c r="I76" i="11"/>
  <c r="G76" i="11"/>
  <c r="I80" i="11"/>
  <c r="G80" i="11"/>
  <c r="I69" i="11"/>
  <c r="G69" i="11"/>
  <c r="I72" i="11"/>
  <c r="G72" i="11"/>
  <c r="I70" i="11"/>
  <c r="G70" i="11"/>
  <c r="I73" i="11"/>
  <c r="G73" i="11"/>
  <c r="I71" i="11"/>
  <c r="G71" i="11"/>
  <c r="I68" i="11"/>
  <c r="G68" i="11"/>
  <c r="I63" i="11"/>
  <c r="G63" i="11"/>
  <c r="I58" i="11"/>
  <c r="G58" i="11"/>
  <c r="I62" i="11"/>
  <c r="G62" i="11"/>
  <c r="I64" i="11"/>
  <c r="G64" i="11"/>
  <c r="I65" i="11"/>
  <c r="G65" i="11"/>
  <c r="I61" i="11"/>
  <c r="G61" i="11"/>
  <c r="I57" i="11"/>
  <c r="G57" i="11"/>
  <c r="I60" i="11"/>
  <c r="G60" i="11"/>
  <c r="I59" i="11"/>
  <c r="G59" i="11"/>
  <c r="I49" i="11"/>
  <c r="G49" i="11"/>
  <c r="I53" i="11"/>
  <c r="G53" i="11"/>
  <c r="I51" i="11"/>
  <c r="G51" i="11"/>
  <c r="I52" i="11"/>
  <c r="G52" i="11"/>
  <c r="I50" i="11"/>
  <c r="G50" i="11"/>
  <c r="I54" i="11"/>
  <c r="G54" i="11"/>
  <c r="I41" i="11"/>
  <c r="G41" i="11"/>
  <c r="I43" i="11"/>
  <c r="G43" i="11"/>
  <c r="I46" i="11"/>
  <c r="G46" i="11"/>
  <c r="I42" i="11"/>
  <c r="G42" i="11"/>
  <c r="I45" i="11"/>
  <c r="G45" i="11"/>
  <c r="I44" i="11"/>
  <c r="G44" i="11"/>
  <c r="I38" i="11"/>
  <c r="G38" i="11"/>
  <c r="I37" i="11"/>
  <c r="G37" i="11"/>
  <c r="I36" i="11"/>
  <c r="G36" i="11"/>
  <c r="I35" i="11"/>
  <c r="G35" i="11"/>
  <c r="I34" i="11"/>
  <c r="G34" i="11"/>
  <c r="I20" i="11"/>
  <c r="G20" i="11"/>
  <c r="I18" i="11"/>
  <c r="G18" i="11"/>
  <c r="I28" i="11"/>
  <c r="G28" i="11"/>
  <c r="I25" i="11"/>
  <c r="G25" i="11"/>
  <c r="I19" i="11"/>
  <c r="G19" i="11"/>
  <c r="I17" i="11"/>
  <c r="G17" i="11"/>
  <c r="I23" i="11"/>
  <c r="G23" i="11"/>
  <c r="I26" i="11"/>
  <c r="G26" i="11"/>
  <c r="I31" i="11"/>
  <c r="G31" i="11"/>
  <c r="I22" i="11"/>
  <c r="G22" i="11"/>
  <c r="I16" i="11"/>
  <c r="G16" i="11"/>
  <c r="I24" i="11"/>
  <c r="G24" i="11"/>
  <c r="I21" i="11"/>
  <c r="G21" i="11"/>
  <c r="I29" i="11"/>
  <c r="G29" i="11"/>
  <c r="I27" i="11"/>
  <c r="G27" i="11"/>
  <c r="I30" i="11"/>
  <c r="G30" i="11"/>
  <c r="D40" i="8" l="1"/>
  <c r="I15" i="5" l="1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G34" i="7"/>
  <c r="I19" i="5"/>
  <c r="E40" i="8" l="1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H74" i="11"/>
  <c r="I74" i="11" l="1"/>
  <c r="G16" i="5" l="1"/>
  <c r="G18" i="5" l="1"/>
  <c r="G40" i="8" l="1"/>
  <c r="E32" i="11"/>
  <c r="E39" i="1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20" i="9" l="1"/>
  <c r="G34" i="9" l="1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G33" i="9"/>
  <c r="G31" i="9"/>
  <c r="G21" i="9"/>
  <c r="G22" i="9"/>
  <c r="G23" i="9"/>
  <c r="G24" i="9"/>
  <c r="G25" i="9"/>
  <c r="G26" i="9"/>
  <c r="G27" i="9"/>
  <c r="G28" i="9"/>
  <c r="G29" i="9"/>
  <c r="G30" i="9"/>
  <c r="G17" i="9"/>
  <c r="G18" i="9"/>
  <c r="G19" i="9"/>
  <c r="G16" i="9"/>
  <c r="H90" i="11" l="1"/>
  <c r="F90" i="11"/>
  <c r="H81" i="11"/>
  <c r="F81" i="11"/>
  <c r="H66" i="11"/>
  <c r="I66" i="11" s="1"/>
  <c r="H55" i="11"/>
  <c r="F55" i="11"/>
  <c r="H47" i="11"/>
  <c r="F47" i="11"/>
  <c r="H39" i="11"/>
  <c r="F39" i="11"/>
  <c r="H32" i="11"/>
  <c r="F32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G39" i="11"/>
  <c r="I32" i="11"/>
  <c r="I81" i="11"/>
  <c r="G32" i="11"/>
  <c r="I91" i="11" l="1"/>
  <c r="G91" i="11"/>
  <c r="I16" i="9" l="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71" i="9" l="1"/>
  <c r="I72" i="9"/>
  <c r="I73" i="9"/>
  <c r="I74" i="9"/>
  <c r="I70" i="9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<sst xmlns="http://schemas.openxmlformats.org/spreadsheetml/2006/main" count="848" uniqueCount="227">
  <si>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</si>
  <si>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</si>
  <si>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</si>
  <si>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</si>
  <si>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</si>
  <si>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</si>
  <si>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</si>
  <si>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</si>
  <si>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</si>
  <si>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</si>
  <si>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</si>
  <si>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</si>
  <si>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</si>
  <si>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</si>
  <si>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</si>
  <si>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</si>
  <si>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</si>
  <si>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</si>
  <si>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</si>
  <si>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</si>
  <si>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</si>
  <si>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</si>
  <si>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</si>
  <si>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</si>
  <si>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</si>
  <si>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</si>
  <si>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</si>
  <si>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</si>
  <si>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</si>
  <si>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</si>
  <si>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</si>
  <si>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</si>
  <si>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</si>
  <si>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</si>
  <si>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</si>
  <si>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</si>
  <si>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</si>
  <si>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</si>
  <si>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</si>
  <si>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</si>
  <si>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</si>
  <si>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</si>
  <si>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</si>
  <si>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</si>
  <si>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</si>
  <si>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</si>
  <si>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</si>
  <si>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</si>
  <si>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</si>
  <si>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</si>
  <si>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</si>
  <si>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</si>
  <si>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</si>
  <si>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</si>
  <si>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</si>
  <si>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</si>
  <si>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</si>
  <si>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</si>
  <si>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</si>
  <si>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</si>
  <si>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</si>
  <si>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</si>
  <si>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</si>
  <si>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</si>
  <si>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</si>
  <si>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</si>
  <si>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</si>
  <si>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</si>
  <si>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</si>
  <si>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</si>
  <si>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</si>
  <si>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</si>
  <si>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</si>
  <si>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</si>
  <si>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</si>
  <si>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</si>
  <si>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</si>
  <si>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</si>
  <si>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</si>
  <si>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</si>
  <si>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</si>
  <si>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</si>
  <si>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</si>
  <si>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</si>
  <si>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</si>
  <si>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</si>
  <si>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</si>
  <si>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</si>
  <si>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</si>
  <si>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</si>
  <si>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</si>
  <si>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</si>
  <si>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</si>
  <si>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</si>
  <si>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</si>
  <si>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</si>
  <si>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</si>
  <si>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</si>
  <si>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</si>
  <si>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</si>
  <si>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</si>
  <si>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</si>
  <si>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</si>
  <si>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</si>
  <si>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</si>
  <si>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</si>
  <si>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</si>
  <si>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</si>
  <si>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</si>
  <si>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</si>
  <si>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</si>
  <si>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</si>
  <si>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</si>
  <si>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</si>
  <si>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</si>
  <si>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</si>
  <si>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</si>
  <si>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</si>
  <si>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</si>
  <si>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</si>
  <si>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</si>
  <si>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</si>
  <si>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</si>
  <si>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</si>
  <si>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</si>
  <si>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</si>
  <si>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</si>
  <si>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</si>
  <si>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</si>
  <si>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</si>
  <si>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</si>
  <si>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</si>
  <si>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</si>
  <si>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</si>
  <si>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</si>
  <si>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</si>
  <si>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</si>
  <si>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</si>
  <si>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</si>
  <si>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</si>
  <si>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</si>
  <si>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</si>
  <si>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</si>
  <si>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</si>
  <si>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</si>
  <si>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</si>
  <si>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</si>
  <si>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</si>
  <si>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</si>
  <si>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</si>
  <si>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</si>
  <si>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</si>
  <si>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</si>
  <si>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</si>
  <si>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</si>
  <si>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</si>
  <si>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</si>
  <si>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</si>
  <si>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</si>
  <si>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</si>
  <si>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</si>
  <si>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</si>
  <si>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</si>
  <si>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</si>
  <si>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</si>
  <si>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</si>
  <si>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</si>
  <si>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</si>
  <si>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</si>
  <si>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</si>
  <si>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</si>
  <si>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</si>
  <si>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</si>
  <si>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</si>
  <si>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</si>
  <si>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</si>
  <si>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</si>
  <si>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</si>
  <si>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</si>
  <si>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</si>
  <si>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</si>
  <si>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</si>
  <si>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</si>
  <si>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</si>
  <si>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</si>
  <si>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</si>
  <si>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</si>
  <si>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</si>
  <si>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</si>
  <si>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</si>
  <si>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</si>
  <si>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</si>
  <si>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</si>
  <si>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</si>
  <si>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</si>
  <si>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</si>
  <si>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</si>
  <si>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</si>
  <si>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</si>
  <si>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</si>
  <si>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</si>
  <si>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</si>
  <si>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</si>
  <si>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</si>
  <si>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</si>
  <si>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</si>
  <si>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</si>
  <si>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</si>
  <si>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</si>
  <si>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</si>
  <si>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</si>
  <si>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</si>
  <si>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</si>
  <si>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</si>
  <si>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</si>
  <si>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</si>
  <si>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</si>
  <si>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الأسعار في أيلول 2018 (ل.ل.)</t>
  </si>
  <si>
    <t xml:space="preserve"> التاريخ 3 أيلول 2019</t>
  </si>
  <si>
    <t>معدل أسعار  السوبرماركات في 03-09-2019 (ل.ل.)</t>
  </si>
  <si>
    <t>معدل أسعار  السوبرماركات في 26-08-2019 (ل.ل.)</t>
  </si>
  <si>
    <t>معدل أسعار المحلات والملاحم في 03-09-2019 (ل.ل.)</t>
  </si>
  <si>
    <t>معدل أسعار المحلات والملاحم في 26-08-2019 (ل.ل.)</t>
  </si>
  <si>
    <t>المعدل العام للأسعار في 03-09-2019  (ل.ل.)</t>
  </si>
  <si>
    <t xml:space="preserve"> التاريخ3 أيلول 2019</t>
  </si>
  <si>
    <t>المعدل العام للأسعار في 26-08-2019  (ل.ل.)</t>
  </si>
  <si>
    <t xml:space="preserve"> التاريخ 3 ايلول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</si>
</sst>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0_);_(* \(#,##0.00\);_(* &quot;-&quot;??_);_(@_)"/>
  </numFmts>
  <fonts count="17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16" fillId="0" borderId="0" xfId="0" applyFont="1"/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1" fontId="1" fillId="2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right" vertical="center" indent="1"/>
    </xf>
    <xf numFmtId="1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9" fillId="0" borderId="19" xfId="0" applyFont="1" applyBorder="1"/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" fontId="14" fillId="2" borderId="23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1" fillId="2" borderId="21" xfId="0" applyFont="1" applyFill="1" applyBorder="1" applyAlignment="1">
      <alignment horizontal="right" indent="1"/>
    </xf>
    <xf numFmtId="0" fontId="11" fillId="2" borderId="22" xfId="0" applyFont="1" applyFill="1" applyBorder="1" applyAlignment="1">
      <alignment horizontal="right" indent="1"/>
    </xf>
    <xf numFmtId="0" fontId="11" fillId="2" borderId="24" xfId="0" applyFont="1" applyFill="1" applyBorder="1" applyAlignment="1">
      <alignment horizontal="right" indent="1"/>
    </xf>
    <xf numFmtId="0" fontId="11" fillId="2" borderId="23" xfId="0" applyFont="1" applyFill="1" applyBorder="1" applyAlignment="1">
      <alignment horizontal="right" indent="1"/>
    </xf>
    <xf numFmtId="0" fontId="11" fillId="2" borderId="30" xfId="0" applyFont="1" applyFill="1" applyBorder="1" applyAlignment="1">
      <alignment horizontal="right" indent="1"/>
    </xf>
    <xf numFmtId="0" fontId="11" fillId="2" borderId="20" xfId="0" applyFont="1" applyFill="1" applyBorder="1" applyAlignment="1">
      <alignment horizontal="right" indent="1"/>
    </xf>
    <xf numFmtId="0" fontId="11" fillId="2" borderId="28" xfId="0" applyFont="1" applyFill="1" applyBorder="1" applyAlignment="1">
      <alignment horizontal="right" indent="1"/>
    </xf>
    <xf numFmtId="1" fontId="14" fillId="2" borderId="18" xfId="0" applyNumberFormat="1" applyFont="1" applyFill="1" applyBorder="1" applyAlignment="1">
      <alignment horizontal="center"/>
    </xf>
    <xf numFmtId="1" fontId="14" fillId="2" borderId="6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25" xfId="0" applyNumberFormat="1" applyFont="1" applyFill="1" applyBorder="1" applyAlignment="1">
      <alignment horizontal="center"/>
    </xf>
    <xf numFmtId="1" fontId="14" fillId="2" borderId="26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1" fontId="14" fillId="2" borderId="34" xfId="0" applyNumberFormat="1" applyFont="1" applyFill="1" applyBorder="1" applyAlignment="1">
      <alignment horizontal="center"/>
    </xf>
    <xf numFmtId="0" fontId="9" fillId="0" borderId="5" xfId="0" applyFont="1" applyBorder="1"/>
    <xf numFmtId="9" fontId="14" fillId="2" borderId="10" xfId="1" applyNumberFormat="1" applyFont="1" applyFill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0" fontId="9" fillId="0" borderId="18" xfId="0" applyFont="1" applyBorder="1"/>
    <xf numFmtId="0" fontId="9" fillId="0" borderId="6" xfId="0" applyFont="1" applyBorder="1"/>
    <xf numFmtId="0" fontId="9" fillId="0" borderId="34" xfId="0" applyFont="1" applyBorder="1"/>
    <xf numFmtId="0" fontId="9" fillId="0" borderId="8" xfId="0" applyFont="1" applyBorder="1"/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10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1" fontId="14" fillId="0" borderId="29" xfId="0" applyNumberFormat="1" applyFont="1" applyFill="1" applyBorder="1" applyAlignment="1">
      <alignment horizontal="center"/>
    </xf>
    <xf numFmtId="1" fontId="14" fillId="0" borderId="26" xfId="0" applyNumberFormat="1" applyFont="1" applyFill="1" applyBorder="1" applyAlignment="1">
      <alignment horizontal="center"/>
    </xf>
    <xf numFmtId="1" fontId="14" fillId="0" borderId="33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179" t="s">
        <v>202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218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180" t="s">
        <v>3</v>
      </c>
      <c r="B12" s="186"/>
      <c r="C12" s="184" t="s">
        <v>0</v>
      </c>
      <c r="D12" s="182" t="s">
        <v>23</v>
      </c>
      <c r="E12" s="182" t="s">
        <v>217</v>
      </c>
      <c r="F12" s="182" t="s">
        <v>219</v>
      </c>
      <c r="G12" s="182" t="s">
        <v>197</v>
      </c>
      <c r="H12" s="182" t="s">
        <v>220</v>
      </c>
      <c r="I12" s="182" t="s">
        <v>187</v>
      </c>
    </row>
    <row r="13" spans="1:9" ht="38.25" customHeight="1" thickBot="1" x14ac:dyDescent="0.25">
      <c r="A13" s="181"/>
      <c r="B13" s="187"/>
      <c r="C13" s="185"/>
      <c r="D13" s="183"/>
      <c r="E13" s="183"/>
      <c r="F13" s="183"/>
      <c r="G13" s="183"/>
      <c r="H13" s="183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112"/>
      <c r="F14" s="7"/>
      <c r="G14" s="7"/>
      <c r="H14" s="7"/>
      <c r="I14" s="8"/>
    </row>
    <row r="15" spans="1:9" ht="16.5" customHeight="1" x14ac:dyDescent="0.3">
      <c r="A15" s="33"/>
      <c r="B15" s="98" t="s">
        <v>4</v>
      </c>
      <c r="C15" s="19" t="s">
        <v>84</v>
      </c>
      <c r="D15" s="142" t="s">
        <v>161</v>
      </c>
      <c r="E15" s="42">
        <v>1564.5207500000001</v>
      </c>
      <c r="F15" s="149">
        <v>1223.9000000000001</v>
      </c>
      <c r="G15" s="45">
        <f t="shared" ref="G15:G30" si="0">(F15-E15)/E15</f>
        <v>-0.21771571262317871</v>
      </c>
      <c r="H15" s="43">
        <v>1063.8</v>
      </c>
      <c r="I15" s="45">
        <f>(F15-H15)/H15</f>
        <v>0.15049821394999074</v>
      </c>
    </row>
    <row r="16" spans="1:9" ht="16.5" x14ac:dyDescent="0.3">
      <c r="A16" s="37"/>
      <c r="B16" s="99" t="s">
        <v>5</v>
      </c>
      <c r="C16" s="15" t="s">
        <v>85</v>
      </c>
      <c r="D16" s="143" t="s">
        <v>161</v>
      </c>
      <c r="E16" s="46">
        <v>1369.1392499999999</v>
      </c>
      <c r="F16" s="150">
        <v>1465.3333333333333</v>
      </c>
      <c r="G16" s="48">
        <f t="shared" si="0"/>
        <v>7.0258801895667897E-2</v>
      </c>
      <c r="H16" s="47">
        <v>1355.3333333333333</v>
      </c>
      <c r="I16" s="44">
        <f t="shared" ref="I16:I30" si="1">(F16-H16)/H16</f>
        <v>8.1160846040334481E-2</v>
      </c>
    </row>
    <row r="17" spans="1:9" ht="16.5" x14ac:dyDescent="0.3">
      <c r="A17" s="37"/>
      <c r="B17" s="99" t="s">
        <v>6</v>
      </c>
      <c r="C17" s="15" t="s">
        <v>86</v>
      </c>
      <c r="D17" s="143" t="s">
        <v>161</v>
      </c>
      <c r="E17" s="46">
        <v>1265.80575</v>
      </c>
      <c r="F17" s="150">
        <v>1348.8</v>
      </c>
      <c r="G17" s="48">
        <f t="shared" si="0"/>
        <v>6.5566339859018621E-2</v>
      </c>
      <c r="H17" s="47">
        <v>1258.7</v>
      </c>
      <c r="I17" s="44">
        <f>(F17-H17)/H17</f>
        <v>7.1581790736474069E-2</v>
      </c>
    </row>
    <row r="18" spans="1:9" ht="16.5" x14ac:dyDescent="0.3">
      <c r="A18" s="37"/>
      <c r="B18" s="99" t="s">
        <v>7</v>
      </c>
      <c r="C18" s="15" t="s">
        <v>87</v>
      </c>
      <c r="D18" s="143" t="s">
        <v>161</v>
      </c>
      <c r="E18" s="46">
        <v>934.33749999999998</v>
      </c>
      <c r="F18" s="150">
        <v>612.79999999999995</v>
      </c>
      <c r="G18" s="48">
        <f t="shared" si="0"/>
        <v>-0.34413421274432421</v>
      </c>
      <c r="H18" s="47">
        <v>637.79999999999995</v>
      </c>
      <c r="I18" s="44">
        <f t="shared" si="1"/>
        <v>-3.9197240514267796E-2</v>
      </c>
    </row>
    <row r="19" spans="1:9" ht="16.5" x14ac:dyDescent="0.3">
      <c r="A19" s="37"/>
      <c r="B19" s="99" t="s">
        <v>8</v>
      </c>
      <c r="C19" s="15" t="s">
        <v>89</v>
      </c>
      <c r="D19" s="143" t="s">
        <v>161</v>
      </c>
      <c r="E19" s="46">
        <v>2091.457611111111</v>
      </c>
      <c r="F19" s="150">
        <v>2767.5</v>
      </c>
      <c r="G19" s="48">
        <f>(F19-E19)/E19</f>
        <v>0.32323982341183272</v>
      </c>
      <c r="H19" s="47">
        <v>2812.5</v>
      </c>
      <c r="I19" s="44">
        <f>(F19-H19)/H19</f>
        <v>-1.6E-2</v>
      </c>
    </row>
    <row r="20" spans="1:9" ht="16.5" x14ac:dyDescent="0.3">
      <c r="A20" s="37"/>
      <c r="B20" s="99" t="s">
        <v>9</v>
      </c>
      <c r="C20" s="15" t="s">
        <v>88</v>
      </c>
      <c r="D20" s="143" t="s">
        <v>161</v>
      </c>
      <c r="E20" s="46">
        <v>1416.2107500000002</v>
      </c>
      <c r="F20" s="150">
        <v>1414.8</v>
      </c>
      <c r="G20" s="48">
        <f t="shared" si="0"/>
        <v>-9.9614411202586517E-4</v>
      </c>
      <c r="H20" s="47">
        <v>1468.8</v>
      </c>
      <c r="I20" s="44">
        <f t="shared" si="1"/>
        <v>-3.6764705882352942E-2</v>
      </c>
    </row>
    <row r="21" spans="1:9" ht="16.5" x14ac:dyDescent="0.3">
      <c r="A21" s="37"/>
      <c r="B21" s="99" t="s">
        <v>10</v>
      </c>
      <c r="C21" s="15" t="s">
        <v>90</v>
      </c>
      <c r="D21" s="143" t="s">
        <v>161</v>
      </c>
      <c r="E21" s="46">
        <v>1297.25675</v>
      </c>
      <c r="F21" s="150">
        <v>1308.8</v>
      </c>
      <c r="G21" s="48">
        <f t="shared" si="0"/>
        <v>8.8981999900944377E-3</v>
      </c>
      <c r="H21" s="47">
        <v>1387.8</v>
      </c>
      <c r="I21" s="44">
        <f t="shared" si="1"/>
        <v>-5.692462890906471E-2</v>
      </c>
    </row>
    <row r="22" spans="1:9" ht="16.5" x14ac:dyDescent="0.3">
      <c r="A22" s="37"/>
      <c r="B22" s="99" t="s">
        <v>11</v>
      </c>
      <c r="C22" s="15" t="s">
        <v>91</v>
      </c>
      <c r="D22" s="144" t="s">
        <v>81</v>
      </c>
      <c r="E22" s="46">
        <v>442.76350000000002</v>
      </c>
      <c r="F22" s="150">
        <v>404.8</v>
      </c>
      <c r="G22" s="48">
        <f t="shared" si="0"/>
        <v>-8.5742162576635181E-2</v>
      </c>
      <c r="H22" s="47">
        <v>404.8</v>
      </c>
      <c r="I22" s="44">
        <f t="shared" si="1"/>
        <v>0</v>
      </c>
    </row>
    <row r="23" spans="1:9" ht="16.5" x14ac:dyDescent="0.3">
      <c r="A23" s="37"/>
      <c r="B23" s="99" t="s">
        <v>12</v>
      </c>
      <c r="C23" s="15" t="s">
        <v>92</v>
      </c>
      <c r="D23" s="144" t="s">
        <v>81</v>
      </c>
      <c r="E23" s="46">
        <v>562.55624999999998</v>
      </c>
      <c r="F23" s="150">
        <v>514.79999999999995</v>
      </c>
      <c r="G23" s="48">
        <f t="shared" si="0"/>
        <v>-8.489151084891515E-2</v>
      </c>
      <c r="H23" s="47">
        <v>519.79999999999995</v>
      </c>
      <c r="I23" s="44">
        <f t="shared" si="1"/>
        <v>-9.6190842631781459E-3</v>
      </c>
    </row>
    <row r="24" spans="1:9" ht="16.5" x14ac:dyDescent="0.3">
      <c r="A24" s="37"/>
      <c r="B24" s="99" t="s">
        <v>13</v>
      </c>
      <c r="C24" s="15" t="s">
        <v>93</v>
      </c>
      <c r="D24" s="144" t="s">
        <v>81</v>
      </c>
      <c r="E24" s="46">
        <v>563.65</v>
      </c>
      <c r="F24" s="150">
        <v>515</v>
      </c>
      <c r="G24" s="48">
        <f t="shared" si="0"/>
        <v>-8.6312427925130802E-2</v>
      </c>
      <c r="H24" s="47">
        <v>535</v>
      </c>
      <c r="I24" s="44">
        <f t="shared" si="1"/>
        <v>-3.7383177570093455E-2</v>
      </c>
    </row>
    <row r="25" spans="1:9" ht="16.5" x14ac:dyDescent="0.3">
      <c r="A25" s="37"/>
      <c r="B25" s="99" t="s">
        <v>14</v>
      </c>
      <c r="C25" s="15" t="s">
        <v>94</v>
      </c>
      <c r="D25" s="144" t="s">
        <v>81</v>
      </c>
      <c r="E25" s="46">
        <v>548.65</v>
      </c>
      <c r="F25" s="150">
        <v>512.29999999999995</v>
      </c>
      <c r="G25" s="48">
        <f t="shared" si="0"/>
        <v>-6.6253531395242912E-2</v>
      </c>
      <c r="H25" s="47">
        <v>512.29999999999995</v>
      </c>
      <c r="I25" s="44">
        <f t="shared" si="1"/>
        <v>0</v>
      </c>
    </row>
    <row r="26" spans="1:9" ht="16.5" x14ac:dyDescent="0.3">
      <c r="A26" s="37"/>
      <c r="B26" s="99" t="s">
        <v>15</v>
      </c>
      <c r="C26" s="15" t="s">
        <v>95</v>
      </c>
      <c r="D26" s="144" t="s">
        <v>82</v>
      </c>
      <c r="E26" s="46">
        <v>1303.44</v>
      </c>
      <c r="F26" s="150">
        <v>1328.8</v>
      </c>
      <c r="G26" s="48">
        <f t="shared" si="0"/>
        <v>1.9456208187565136E-2</v>
      </c>
      <c r="H26" s="47">
        <v>1298.8</v>
      </c>
      <c r="I26" s="44">
        <f t="shared" si="1"/>
        <v>2.3098244533415462E-2</v>
      </c>
    </row>
    <row r="27" spans="1:9" ht="16.5" x14ac:dyDescent="0.3">
      <c r="A27" s="37"/>
      <c r="B27" s="99" t="s">
        <v>16</v>
      </c>
      <c r="C27" s="15" t="s">
        <v>96</v>
      </c>
      <c r="D27" s="144" t="s">
        <v>81</v>
      </c>
      <c r="E27" s="46">
        <v>549.46249999999998</v>
      </c>
      <c r="F27" s="150">
        <v>505</v>
      </c>
      <c r="G27" s="48">
        <f t="shared" si="0"/>
        <v>-8.0919989990217669E-2</v>
      </c>
      <c r="H27" s="47">
        <v>525</v>
      </c>
      <c r="I27" s="44">
        <f t="shared" si="1"/>
        <v>-3.8095238095238099E-2</v>
      </c>
    </row>
    <row r="28" spans="1:9" ht="16.5" x14ac:dyDescent="0.3">
      <c r="A28" s="37"/>
      <c r="B28" s="99" t="s">
        <v>17</v>
      </c>
      <c r="C28" s="15" t="s">
        <v>97</v>
      </c>
      <c r="D28" s="143" t="s">
        <v>161</v>
      </c>
      <c r="E28" s="46">
        <v>983.9</v>
      </c>
      <c r="F28" s="150">
        <v>984</v>
      </c>
      <c r="G28" s="48">
        <f t="shared" si="0"/>
        <v>1.0163634515705127E-4</v>
      </c>
      <c r="H28" s="47">
        <v>842.8</v>
      </c>
      <c r="I28" s="44">
        <f t="shared" si="1"/>
        <v>0.16753678215472242</v>
      </c>
    </row>
    <row r="29" spans="1:9" ht="16.5" x14ac:dyDescent="0.3">
      <c r="A29" s="37"/>
      <c r="B29" s="99" t="s">
        <v>18</v>
      </c>
      <c r="C29" s="15" t="s">
        <v>98</v>
      </c>
      <c r="D29" s="144" t="s">
        <v>83</v>
      </c>
      <c r="E29" s="46">
        <v>1271.6965833333334</v>
      </c>
      <c r="F29" s="150">
        <v>1608</v>
      </c>
      <c r="G29" s="48">
        <f t="shared" si="0"/>
        <v>0.26445255973335879</v>
      </c>
      <c r="H29" s="47">
        <v>1603</v>
      </c>
      <c r="I29" s="44">
        <f t="shared" si="1"/>
        <v>3.1191515907673115E-3</v>
      </c>
    </row>
    <row r="30" spans="1:9" ht="17.25" thickBot="1" x14ac:dyDescent="0.35">
      <c r="A30" s="38"/>
      <c r="B30" s="100" t="s">
        <v>19</v>
      </c>
      <c r="C30" s="16" t="s">
        <v>99</v>
      </c>
      <c r="D30" s="145" t="s">
        <v>161</v>
      </c>
      <c r="E30" s="58">
        <v>1145.5967499999999</v>
      </c>
      <c r="F30" s="151">
        <v>1174.9000000000001</v>
      </c>
      <c r="G30" s="51">
        <f t="shared" si="0"/>
        <v>2.5579026825975338E-2</v>
      </c>
      <c r="H30" s="50">
        <v>1149.9000000000001</v>
      </c>
      <c r="I30" s="56">
        <f t="shared" si="1"/>
        <v>2.1741020958344202E-2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2"/>
      <c r="F31" s="41"/>
      <c r="G31" s="52"/>
      <c r="H31" s="41"/>
      <c r="I31" s="53"/>
    </row>
    <row r="32" spans="1:9" ht="16.5" x14ac:dyDescent="0.3">
      <c r="A32" s="33"/>
      <c r="B32" s="39" t="s">
        <v>26</v>
      </c>
      <c r="C32" s="18" t="s">
        <v>100</v>
      </c>
      <c r="D32" s="142" t="s">
        <v>161</v>
      </c>
      <c r="E32" s="42">
        <v>2238.4695000000002</v>
      </c>
      <c r="F32" s="149">
        <v>2156.125</v>
      </c>
      <c r="G32" s="45">
        <f>(F32-E32)/E32</f>
        <v>-3.6786071912081067E-2</v>
      </c>
      <c r="H32" s="43">
        <v>2284.2857142857142</v>
      </c>
      <c r="I32" s="44">
        <f>(F32-H32)/H32</f>
        <v>-5.6105378361475895E-2</v>
      </c>
    </row>
    <row r="33" spans="1:9" ht="16.5" x14ac:dyDescent="0.3">
      <c r="A33" s="37"/>
      <c r="B33" s="34" t="s">
        <v>27</v>
      </c>
      <c r="C33" s="15" t="s">
        <v>101</v>
      </c>
      <c r="D33" s="143" t="s">
        <v>161</v>
      </c>
      <c r="E33" s="46">
        <v>2099.1075000000001</v>
      </c>
      <c r="F33" s="150">
        <v>2129.6999999999998</v>
      </c>
      <c r="G33" s="48">
        <f>(F33-E33)/E33</f>
        <v>1.4574051114580718E-2</v>
      </c>
      <c r="H33" s="47">
        <v>2228.8000000000002</v>
      </c>
      <c r="I33" s="44">
        <f>(F33-H33)/H33</f>
        <v>-4.4463388370423705E-2</v>
      </c>
    </row>
    <row r="34" spans="1:9" ht="16.5" x14ac:dyDescent="0.3">
      <c r="A34" s="37"/>
      <c r="B34" s="39" t="s">
        <v>28</v>
      </c>
      <c r="C34" s="15" t="s">
        <v>102</v>
      </c>
      <c r="D34" s="143" t="s">
        <v>161</v>
      </c>
      <c r="E34" s="46">
        <v>1835.2604999999999</v>
      </c>
      <c r="F34" s="150">
        <v>1970</v>
      </c>
      <c r="G34" s="48">
        <f>(F34-E34)/E34</f>
        <v>7.3417098008702386E-2</v>
      </c>
      <c r="H34" s="47">
        <v>2065</v>
      </c>
      <c r="I34" s="44">
        <f>(F34-H34)/H34</f>
        <v>-4.6004842615012108E-2</v>
      </c>
    </row>
    <row r="35" spans="1:9" ht="16.5" x14ac:dyDescent="0.3">
      <c r="A35" s="37"/>
      <c r="B35" s="34" t="s">
        <v>29</v>
      </c>
      <c r="C35" s="15" t="s">
        <v>103</v>
      </c>
      <c r="D35" s="143" t="s">
        <v>161</v>
      </c>
      <c r="E35" s="46">
        <v>1711.4552083333331</v>
      </c>
      <c r="F35" s="150">
        <v>1700</v>
      </c>
      <c r="G35" s="48">
        <f>(F35-E35)/E35</f>
        <v>-6.6932562871385368E-3</v>
      </c>
      <c r="H35" s="47">
        <v>1875</v>
      </c>
      <c r="I35" s="44">
        <f>(F35-H35)/H35</f>
        <v>-9.3333333333333338E-2</v>
      </c>
    </row>
    <row r="36" spans="1:9" ht="17.25" thickBot="1" x14ac:dyDescent="0.35">
      <c r="A36" s="38"/>
      <c r="B36" s="39" t="s">
        <v>30</v>
      </c>
      <c r="C36" s="15" t="s">
        <v>104</v>
      </c>
      <c r="D36" s="146" t="s">
        <v>161</v>
      </c>
      <c r="E36" s="49">
        <v>2076.8150000000001</v>
      </c>
      <c r="F36" s="151">
        <v>1974.7</v>
      </c>
      <c r="G36" s="51">
        <f>(F36-E36)/E36</f>
        <v>-4.9169040092641864E-2</v>
      </c>
      <c r="H36" s="50">
        <v>2028.8</v>
      </c>
      <c r="I36" s="56">
        <f>(F36-H36)/H36</f>
        <v>-2.6666009463722353E-2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3"/>
      <c r="F37" s="41"/>
      <c r="G37" s="52"/>
      <c r="H37" s="41"/>
      <c r="I37" s="53"/>
    </row>
    <row r="38" spans="1:9" ht="16.5" x14ac:dyDescent="0.3">
      <c r="A38" s="33"/>
      <c r="B38" s="34" t="s">
        <v>31</v>
      </c>
      <c r="C38" s="15" t="s">
        <v>105</v>
      </c>
      <c r="D38" s="142" t="s">
        <v>161</v>
      </c>
      <c r="E38" s="42">
        <v>27239.99</v>
      </c>
      <c r="F38" s="149">
        <v>27967.777777777777</v>
      </c>
      <c r="G38" s="45">
        <f t="shared" ref="G38:G43" si="2">(F38-E38)/E38</f>
        <v>2.6717622795668271E-2</v>
      </c>
      <c r="H38" s="43">
        <v>27745.555555555555</v>
      </c>
      <c r="I38" s="44">
        <f t="shared" ref="I38:I43" si="3">(F38-H38)/H38</f>
        <v>8.0092907773016853E-3</v>
      </c>
    </row>
    <row r="39" spans="1:9" ht="16.5" x14ac:dyDescent="0.3">
      <c r="A39" s="37"/>
      <c r="B39" s="34" t="s">
        <v>32</v>
      </c>
      <c r="C39" s="15" t="s">
        <v>106</v>
      </c>
      <c r="D39" s="143" t="s">
        <v>161</v>
      </c>
      <c r="E39" s="46">
        <v>15399.314916666668</v>
      </c>
      <c r="F39" s="152">
        <v>15853.111111111111</v>
      </c>
      <c r="G39" s="48">
        <f t="shared" si="2"/>
        <v>2.9468596291468779E-2</v>
      </c>
      <c r="H39" s="57">
        <v>15853.111111111111</v>
      </c>
      <c r="I39" s="44">
        <f>(F39-H39)/H39</f>
        <v>0</v>
      </c>
    </row>
    <row r="40" spans="1:9" ht="16.5" x14ac:dyDescent="0.3">
      <c r="A40" s="37"/>
      <c r="B40" s="34" t="s">
        <v>33</v>
      </c>
      <c r="C40" s="15" t="s">
        <v>107</v>
      </c>
      <c r="D40" s="143" t="s">
        <v>161</v>
      </c>
      <c r="E40" s="46">
        <v>10615.6875</v>
      </c>
      <c r="F40" s="152">
        <v>11391</v>
      </c>
      <c r="G40" s="48">
        <f t="shared" si="2"/>
        <v>7.3034600914919548E-2</v>
      </c>
      <c r="H40" s="57">
        <v>11391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43" t="s">
        <v>161</v>
      </c>
      <c r="E41" s="46">
        <v>6179.0874999999996</v>
      </c>
      <c r="F41" s="150">
        <v>5619.333333333333</v>
      </c>
      <c r="G41" s="48">
        <f t="shared" si="2"/>
        <v>-9.0588483601610537E-2</v>
      </c>
      <c r="H41" s="47">
        <v>5213.2</v>
      </c>
      <c r="I41" s="44">
        <f t="shared" si="3"/>
        <v>7.7904805749507644E-2</v>
      </c>
    </row>
    <row r="42" spans="1:9" ht="16.5" x14ac:dyDescent="0.3">
      <c r="A42" s="37"/>
      <c r="B42" s="34" t="s">
        <v>35</v>
      </c>
      <c r="C42" s="15" t="s">
        <v>152</v>
      </c>
      <c r="D42" s="143" t="s">
        <v>161</v>
      </c>
      <c r="E42" s="46">
        <v>9968.4523809523816</v>
      </c>
      <c r="F42" s="150">
        <v>9976</v>
      </c>
      <c r="G42" s="48">
        <f t="shared" si="2"/>
        <v>7.571505344240064E-4</v>
      </c>
      <c r="H42" s="47">
        <v>9976</v>
      </c>
      <c r="I42" s="44">
        <f t="shared" si="3"/>
        <v>0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46" t="s">
        <v>161</v>
      </c>
      <c r="E43" s="49">
        <v>12760</v>
      </c>
      <c r="F43" s="151">
        <v>12700</v>
      </c>
      <c r="G43" s="51">
        <f t="shared" si="2"/>
        <v>-4.7021943573667714E-3</v>
      </c>
      <c r="H43" s="50">
        <v>12708.333333333334</v>
      </c>
      <c r="I43" s="59">
        <f t="shared" si="3"/>
        <v>-6.5573770491808049E-4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3"/>
      <c r="F44" s="126"/>
      <c r="G44" s="6"/>
      <c r="H44" s="126"/>
      <c r="I44" s="53"/>
    </row>
    <row r="45" spans="1:9" ht="16.5" x14ac:dyDescent="0.3">
      <c r="A45" s="33"/>
      <c r="B45" s="34" t="s">
        <v>45</v>
      </c>
      <c r="C45" s="15" t="s">
        <v>109</v>
      </c>
      <c r="D45" s="142" t="s">
        <v>108</v>
      </c>
      <c r="E45" s="42">
        <v>6361.666666666667</v>
      </c>
      <c r="F45" s="149">
        <v>6153.75</v>
      </c>
      <c r="G45" s="45">
        <f t="shared" ref="G45:G50" si="4">(F45-E45)/E45</f>
        <v>-3.2682735132302902E-2</v>
      </c>
      <c r="H45" s="43">
        <v>6032.7777777777774</v>
      </c>
      <c r="I45" s="44">
        <f t="shared" ref="I45:I50" si="5">(F45-H45)/H45</f>
        <v>2.0052491021272746E-2</v>
      </c>
    </row>
    <row r="46" spans="1:9" ht="16.5" x14ac:dyDescent="0.3">
      <c r="A46" s="37"/>
      <c r="B46" s="34" t="s">
        <v>46</v>
      </c>
      <c r="C46" s="15" t="s">
        <v>111</v>
      </c>
      <c r="D46" s="144" t="s">
        <v>110</v>
      </c>
      <c r="E46" s="46">
        <v>6061.9444444444443</v>
      </c>
      <c r="F46" s="150">
        <v>6024.2222222222226</v>
      </c>
      <c r="G46" s="48">
        <f t="shared" si="4"/>
        <v>-6.2227924666635286E-3</v>
      </c>
      <c r="H46" s="47">
        <v>6034.2222222222226</v>
      </c>
      <c r="I46" s="87">
        <f t="shared" si="5"/>
        <v>-1.6572144067172423E-3</v>
      </c>
    </row>
    <row r="47" spans="1:9" ht="16.5" x14ac:dyDescent="0.3">
      <c r="A47" s="37"/>
      <c r="B47" s="34" t="s">
        <v>47</v>
      </c>
      <c r="C47" s="15" t="s">
        <v>113</v>
      </c>
      <c r="D47" s="143" t="s">
        <v>114</v>
      </c>
      <c r="E47" s="46">
        <v>19273.75</v>
      </c>
      <c r="F47" s="150">
        <v>19047.5</v>
      </c>
      <c r="G47" s="48">
        <f t="shared" si="4"/>
        <v>-1.1738763862766717E-2</v>
      </c>
      <c r="H47" s="47">
        <v>19047.5</v>
      </c>
      <c r="I47" s="87">
        <f t="shared" si="5"/>
        <v>0</v>
      </c>
    </row>
    <row r="48" spans="1:9" ht="16.5" x14ac:dyDescent="0.3">
      <c r="A48" s="37"/>
      <c r="B48" s="34" t="s">
        <v>48</v>
      </c>
      <c r="C48" s="15" t="s">
        <v>157</v>
      </c>
      <c r="D48" s="143" t="s">
        <v>114</v>
      </c>
      <c r="E48" s="46">
        <v>18983.015666666666</v>
      </c>
      <c r="F48" s="150">
        <v>18056.339250000001</v>
      </c>
      <c r="G48" s="48">
        <f t="shared" si="4"/>
        <v>-4.8816080276110611E-2</v>
      </c>
      <c r="H48" s="47">
        <v>18056.34</v>
      </c>
      <c r="I48" s="87">
        <f t="shared" si="5"/>
        <v>-4.1536656888566585E-8</v>
      </c>
    </row>
    <row r="49" spans="1:9" ht="16.5" x14ac:dyDescent="0.3">
      <c r="A49" s="37"/>
      <c r="B49" s="34" t="s">
        <v>49</v>
      </c>
      <c r="C49" s="15" t="s">
        <v>158</v>
      </c>
      <c r="D49" s="144" t="s">
        <v>199</v>
      </c>
      <c r="E49" s="46">
        <v>2237.5</v>
      </c>
      <c r="F49" s="150">
        <v>2263</v>
      </c>
      <c r="G49" s="48">
        <f t="shared" si="4"/>
        <v>1.1396648044692738E-2</v>
      </c>
      <c r="H49" s="47">
        <v>2235.8333333333335</v>
      </c>
      <c r="I49" s="44">
        <f t="shared" si="5"/>
        <v>1.215057771151689E-2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45" t="s">
        <v>112</v>
      </c>
      <c r="E50" s="49">
        <v>27101</v>
      </c>
      <c r="F50" s="151">
        <v>27836</v>
      </c>
      <c r="G50" s="56">
        <f t="shared" si="4"/>
        <v>2.712077045127486E-2</v>
      </c>
      <c r="H50" s="50">
        <v>27884.444444444445</v>
      </c>
      <c r="I50" s="59">
        <f t="shared" si="5"/>
        <v>-1.7373286579534877E-3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3"/>
      <c r="F51" s="41"/>
      <c r="G51" s="52"/>
      <c r="H51" s="41"/>
      <c r="I51" s="53"/>
    </row>
    <row r="52" spans="1:9" ht="16.5" x14ac:dyDescent="0.3">
      <c r="A52" s="33"/>
      <c r="B52" s="161" t="s">
        <v>38</v>
      </c>
      <c r="C52" s="165" t="s">
        <v>115</v>
      </c>
      <c r="D52" s="142" t="s">
        <v>114</v>
      </c>
      <c r="E52" s="42">
        <v>3750</v>
      </c>
      <c r="F52" s="169">
        <v>3750</v>
      </c>
      <c r="G52" s="45">
        <f t="shared" ref="G52:G60" si="6">(F52-E52)/E52</f>
        <v>0</v>
      </c>
      <c r="H52" s="67">
        <v>3750</v>
      </c>
      <c r="I52" s="122">
        <f t="shared" ref="I52:I60" si="7">(F52-H52)/H52</f>
        <v>0</v>
      </c>
    </row>
    <row r="53" spans="1:9" ht="16.5" x14ac:dyDescent="0.3">
      <c r="A53" s="37"/>
      <c r="B53" s="162" t="s">
        <v>39</v>
      </c>
      <c r="C53" s="166" t="s">
        <v>116</v>
      </c>
      <c r="D53" s="143" t="s">
        <v>114</v>
      </c>
      <c r="E53" s="46">
        <v>3347.1428571428573</v>
      </c>
      <c r="F53" s="170">
        <v>3419.75</v>
      </c>
      <c r="G53" s="48">
        <f t="shared" si="6"/>
        <v>2.1692274861288885E-2</v>
      </c>
      <c r="H53" s="79">
        <v>3419.75</v>
      </c>
      <c r="I53" s="87">
        <f t="shared" si="7"/>
        <v>0</v>
      </c>
    </row>
    <row r="54" spans="1:9" ht="16.5" x14ac:dyDescent="0.3">
      <c r="A54" s="37"/>
      <c r="B54" s="162" t="s">
        <v>40</v>
      </c>
      <c r="C54" s="166" t="s">
        <v>117</v>
      </c>
      <c r="D54" s="143" t="s">
        <v>114</v>
      </c>
      <c r="E54" s="46">
        <v>2031.6666666666667</v>
      </c>
      <c r="F54" s="170">
        <v>2883.75</v>
      </c>
      <c r="G54" s="48">
        <f t="shared" si="6"/>
        <v>0.41940114848236254</v>
      </c>
      <c r="H54" s="79">
        <v>2977</v>
      </c>
      <c r="I54" s="87">
        <f t="shared" si="7"/>
        <v>-3.1323480013436343E-2</v>
      </c>
    </row>
    <row r="55" spans="1:9" ht="16.5" x14ac:dyDescent="0.3">
      <c r="A55" s="37"/>
      <c r="B55" s="162" t="s">
        <v>41</v>
      </c>
      <c r="C55" s="166" t="s">
        <v>118</v>
      </c>
      <c r="D55" s="143" t="s">
        <v>114</v>
      </c>
      <c r="E55" s="46">
        <v>4814.375</v>
      </c>
      <c r="F55" s="170">
        <v>4750</v>
      </c>
      <c r="G55" s="48">
        <f t="shared" si="6"/>
        <v>-1.3371413734908476E-2</v>
      </c>
      <c r="H55" s="79">
        <v>4750</v>
      </c>
      <c r="I55" s="87">
        <f t="shared" si="7"/>
        <v>0</v>
      </c>
    </row>
    <row r="56" spans="1:9" ht="16.5" x14ac:dyDescent="0.3">
      <c r="A56" s="37"/>
      <c r="B56" s="163" t="s">
        <v>42</v>
      </c>
      <c r="C56" s="167" t="s">
        <v>198</v>
      </c>
      <c r="D56" s="147" t="s">
        <v>114</v>
      </c>
      <c r="E56" s="46">
        <v>2155.8333333333335</v>
      </c>
      <c r="F56" s="171">
        <v>2028</v>
      </c>
      <c r="G56" s="55">
        <f t="shared" si="6"/>
        <v>-5.929648241206037E-2</v>
      </c>
      <c r="H56" s="160">
        <v>1971.6666666666667</v>
      </c>
      <c r="I56" s="88">
        <f t="shared" si="7"/>
        <v>2.8571428571428532E-2</v>
      </c>
    </row>
    <row r="57" spans="1:9" ht="17.25" thickBot="1" x14ac:dyDescent="0.35">
      <c r="A57" s="37"/>
      <c r="B57" s="164" t="s">
        <v>43</v>
      </c>
      <c r="C57" s="167" t="s">
        <v>119</v>
      </c>
      <c r="D57" s="148" t="s">
        <v>114</v>
      </c>
      <c r="E57" s="46">
        <v>4761.25</v>
      </c>
      <c r="F57" s="155">
        <v>4541</v>
      </c>
      <c r="G57" s="55">
        <f t="shared" si="6"/>
        <v>-4.6258860593331584E-2</v>
      </c>
      <c r="H57" s="58">
        <v>4458</v>
      </c>
      <c r="I57" s="159">
        <f t="shared" si="7"/>
        <v>1.8618214445939883E-2</v>
      </c>
    </row>
    <row r="58" spans="1:9" ht="16.5" x14ac:dyDescent="0.3">
      <c r="A58" s="37"/>
      <c r="B58" s="158" t="s">
        <v>54</v>
      </c>
      <c r="C58" s="166" t="s">
        <v>121</v>
      </c>
      <c r="D58" s="144" t="s">
        <v>120</v>
      </c>
      <c r="E58" s="46">
        <v>5107.5</v>
      </c>
      <c r="F58" s="170">
        <v>4550.625</v>
      </c>
      <c r="G58" s="48">
        <f t="shared" si="6"/>
        <v>-0.10903083700440529</v>
      </c>
      <c r="H58" s="79">
        <v>4550.625</v>
      </c>
      <c r="I58" s="48">
        <f t="shared" si="7"/>
        <v>0</v>
      </c>
    </row>
    <row r="59" spans="1:9" ht="16.5" x14ac:dyDescent="0.3">
      <c r="A59" s="37"/>
      <c r="B59" s="162" t="s">
        <v>55</v>
      </c>
      <c r="C59" s="166" t="s">
        <v>122</v>
      </c>
      <c r="D59" s="144" t="s">
        <v>120</v>
      </c>
      <c r="E59" s="46">
        <v>5039.5</v>
      </c>
      <c r="F59" s="170">
        <v>4802.5</v>
      </c>
      <c r="G59" s="48">
        <f t="shared" si="6"/>
        <v>-4.7028475047127691E-2</v>
      </c>
      <c r="H59" s="79">
        <v>4830</v>
      </c>
      <c r="I59" s="44">
        <f t="shared" si="7"/>
        <v>-5.693581780538302E-3</v>
      </c>
    </row>
    <row r="60" spans="1:9" ht="16.5" customHeight="1" thickBot="1" x14ac:dyDescent="0.35">
      <c r="A60" s="38"/>
      <c r="B60" s="162" t="s">
        <v>56</v>
      </c>
      <c r="C60" s="168" t="s">
        <v>123</v>
      </c>
      <c r="D60" s="145" t="s">
        <v>120</v>
      </c>
      <c r="E60" s="49">
        <v>21514.375</v>
      </c>
      <c r="F60" s="81">
        <v>20974.285714285714</v>
      </c>
      <c r="G60" s="51">
        <f t="shared" si="6"/>
        <v>-2.5103647478222642E-2</v>
      </c>
      <c r="H60" s="74">
        <v>20974.285714285714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3"/>
      <c r="F61" s="52"/>
      <c r="G61" s="52"/>
      <c r="H61" s="52"/>
      <c r="I61" s="53"/>
    </row>
    <row r="62" spans="1:9" ht="16.5" x14ac:dyDescent="0.3">
      <c r="A62" s="33"/>
      <c r="B62" s="34" t="s">
        <v>59</v>
      </c>
      <c r="C62" s="15" t="s">
        <v>128</v>
      </c>
      <c r="D62" s="142" t="s">
        <v>124</v>
      </c>
      <c r="E62" s="42">
        <v>6455.5</v>
      </c>
      <c r="F62" s="153">
        <v>6377.5</v>
      </c>
      <c r="G62" s="45">
        <f t="shared" ref="G62:G67" si="8">(F62-E62)/E62</f>
        <v>-1.2082720161102935E-2</v>
      </c>
      <c r="H62" s="54">
        <v>6430.5555555555557</v>
      </c>
      <c r="I62" s="44">
        <f t="shared" ref="I62:I67" si="9">(F62-H62)/H62</f>
        <v>-8.250539956803471E-3</v>
      </c>
    </row>
    <row r="63" spans="1:9" ht="16.5" x14ac:dyDescent="0.3">
      <c r="A63" s="37"/>
      <c r="B63" s="34" t="s">
        <v>60</v>
      </c>
      <c r="C63" s="15" t="s">
        <v>129</v>
      </c>
      <c r="D63" s="144" t="s">
        <v>215</v>
      </c>
      <c r="E63" s="46">
        <v>47046.625</v>
      </c>
      <c r="F63" s="154">
        <v>46816.333333333336</v>
      </c>
      <c r="G63" s="48">
        <f t="shared" si="8"/>
        <v>-4.8949667838376135E-3</v>
      </c>
      <c r="H63" s="46">
        <v>46392.25</v>
      </c>
      <c r="I63" s="44">
        <f t="shared" si="9"/>
        <v>9.141253837296871E-3</v>
      </c>
    </row>
    <row r="64" spans="1:9" ht="16.5" x14ac:dyDescent="0.3">
      <c r="A64" s="37"/>
      <c r="B64" s="34" t="s">
        <v>61</v>
      </c>
      <c r="C64" s="15" t="s">
        <v>130</v>
      </c>
      <c r="D64" s="144" t="s">
        <v>216</v>
      </c>
      <c r="E64" s="46">
        <v>11498.75</v>
      </c>
      <c r="F64" s="154">
        <v>11121.142857142857</v>
      </c>
      <c r="G64" s="48">
        <f t="shared" si="8"/>
        <v>-3.2838973180314653E-2</v>
      </c>
      <c r="H64" s="46">
        <v>10605</v>
      </c>
      <c r="I64" s="87">
        <f t="shared" si="9"/>
        <v>4.8669764935677214E-2</v>
      </c>
    </row>
    <row r="65" spans="1:9" ht="16.5" x14ac:dyDescent="0.3">
      <c r="A65" s="37"/>
      <c r="B65" s="34" t="s">
        <v>62</v>
      </c>
      <c r="C65" s="15" t="s">
        <v>131</v>
      </c>
      <c r="D65" s="144" t="s">
        <v>125</v>
      </c>
      <c r="E65" s="46">
        <v>7739.55</v>
      </c>
      <c r="F65" s="154">
        <v>7318.8888888888887</v>
      </c>
      <c r="G65" s="48">
        <f t="shared" si="8"/>
        <v>-5.435214077189391E-2</v>
      </c>
      <c r="H65" s="46">
        <v>7281.666666666667</v>
      </c>
      <c r="I65" s="87">
        <f t="shared" si="9"/>
        <v>5.111772335393232E-3</v>
      </c>
    </row>
    <row r="66" spans="1:9" ht="16.5" x14ac:dyDescent="0.3">
      <c r="A66" s="37"/>
      <c r="B66" s="34" t="s">
        <v>63</v>
      </c>
      <c r="C66" s="15" t="s">
        <v>132</v>
      </c>
      <c r="D66" s="144" t="s">
        <v>126</v>
      </c>
      <c r="E66" s="46">
        <v>3904.7222222222222</v>
      </c>
      <c r="F66" s="154">
        <v>3863.75</v>
      </c>
      <c r="G66" s="48">
        <f t="shared" si="8"/>
        <v>-1.0492992814967619E-2</v>
      </c>
      <c r="H66" s="46">
        <v>3704.375</v>
      </c>
      <c r="I66" s="87">
        <f t="shared" si="9"/>
        <v>4.302345199932512E-2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45" t="s">
        <v>127</v>
      </c>
      <c r="E67" s="49">
        <v>3641.0714285714284</v>
      </c>
      <c r="F67" s="155">
        <v>2985</v>
      </c>
      <c r="G67" s="51">
        <f t="shared" si="8"/>
        <v>-0.18018636586562037</v>
      </c>
      <c r="H67" s="58">
        <v>2985</v>
      </c>
      <c r="I67" s="88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3"/>
      <c r="F68" s="52"/>
      <c r="G68" s="60"/>
      <c r="H68" s="52"/>
      <c r="I68" s="53"/>
    </row>
    <row r="69" spans="1:9" ht="16.5" x14ac:dyDescent="0.3">
      <c r="A69" s="33"/>
      <c r="B69" s="34" t="s">
        <v>68</v>
      </c>
      <c r="C69" s="18" t="s">
        <v>138</v>
      </c>
      <c r="D69" s="142" t="s">
        <v>134</v>
      </c>
      <c r="E69" s="42">
        <v>3725.8</v>
      </c>
      <c r="F69" s="149">
        <v>3880.3333333333335</v>
      </c>
      <c r="G69" s="45">
        <f>(F69-E69)/E69</f>
        <v>4.147655089734642E-2</v>
      </c>
      <c r="H69" s="43">
        <v>3844.2222222222222</v>
      </c>
      <c r="I69" s="44">
        <f>(F69-H69)/H69</f>
        <v>9.3936065668536288E-3</v>
      </c>
    </row>
    <row r="70" spans="1:9" ht="16.5" x14ac:dyDescent="0.3">
      <c r="A70" s="37"/>
      <c r="B70" s="34" t="s">
        <v>67</v>
      </c>
      <c r="C70" s="15" t="s">
        <v>139</v>
      </c>
      <c r="D70" s="144" t="s">
        <v>135</v>
      </c>
      <c r="E70" s="46">
        <v>2780.3333333333335</v>
      </c>
      <c r="F70" s="150">
        <v>2796.625</v>
      </c>
      <c r="G70" s="48">
        <f>(F70-E70)/E70</f>
        <v>5.8596091595731377E-3</v>
      </c>
      <c r="H70" s="47">
        <v>2796.625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44" t="s">
        <v>136</v>
      </c>
      <c r="E71" s="46">
        <v>1339.875</v>
      </c>
      <c r="F71" s="150">
        <v>1313.3333333333333</v>
      </c>
      <c r="G71" s="48">
        <f>(F71-E71)/E71</f>
        <v>-1.9809061790589975E-2</v>
      </c>
      <c r="H71" s="47">
        <v>1313.3333333333333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44" t="s">
        <v>137</v>
      </c>
      <c r="E72" s="46">
        <v>2218.3000000000002</v>
      </c>
      <c r="F72" s="150">
        <v>2250.7142857142858</v>
      </c>
      <c r="G72" s="48">
        <f>(F72-E72)/E72</f>
        <v>1.4612219138207453E-2</v>
      </c>
      <c r="H72" s="47">
        <v>2250.7142857142858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45" t="s">
        <v>134</v>
      </c>
      <c r="E73" s="49">
        <v>1605</v>
      </c>
      <c r="F73" s="151">
        <v>1635</v>
      </c>
      <c r="G73" s="48">
        <f>(F73-E73)/E73</f>
        <v>1.8691588785046728E-2</v>
      </c>
      <c r="H73" s="50">
        <v>1635</v>
      </c>
      <c r="I73" s="59">
        <f>(F73-H73)/H73</f>
        <v>0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3"/>
      <c r="F74" s="52"/>
      <c r="G74" s="52"/>
      <c r="H74" s="52"/>
      <c r="I74" s="53"/>
    </row>
    <row r="75" spans="1:9" ht="16.5" x14ac:dyDescent="0.3">
      <c r="A75" s="33"/>
      <c r="B75" s="34" t="s">
        <v>74</v>
      </c>
      <c r="C75" s="15" t="s">
        <v>144</v>
      </c>
      <c r="D75" s="142" t="s">
        <v>142</v>
      </c>
      <c r="E75" s="42">
        <v>1466.4285714285713</v>
      </c>
      <c r="F75" s="149">
        <v>1458.3333333333333</v>
      </c>
      <c r="G75" s="44">
        <f t="shared" ref="G75:G81" si="10">(F75-E75)/E75</f>
        <v>-5.5203766845266945E-3</v>
      </c>
      <c r="H75" s="43">
        <v>1458.3333333333333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43" t="s">
        <v>161</v>
      </c>
      <c r="E76" s="46">
        <v>1269.4444444444443</v>
      </c>
      <c r="F76" s="156">
        <v>1210</v>
      </c>
      <c r="G76" s="48">
        <f t="shared" si="10"/>
        <v>-4.6827133479212177E-2</v>
      </c>
      <c r="H76" s="32">
        <v>1181.1111111111111</v>
      </c>
      <c r="I76" s="44">
        <f t="shared" si="11"/>
        <v>2.4459078080903127E-2</v>
      </c>
    </row>
    <row r="77" spans="1:9" ht="16.5" x14ac:dyDescent="0.3">
      <c r="A77" s="37"/>
      <c r="B77" s="34" t="s">
        <v>75</v>
      </c>
      <c r="C77" s="15" t="s">
        <v>148</v>
      </c>
      <c r="D77" s="144" t="s">
        <v>145</v>
      </c>
      <c r="E77" s="46">
        <v>803.66666666666663</v>
      </c>
      <c r="F77" s="150">
        <v>933.28571428571433</v>
      </c>
      <c r="G77" s="48">
        <f t="shared" si="10"/>
        <v>0.16128458849321572</v>
      </c>
      <c r="H77" s="47">
        <v>933.28571428571433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44" t="s">
        <v>162</v>
      </c>
      <c r="E78" s="46">
        <v>1532.05</v>
      </c>
      <c r="F78" s="150">
        <v>1514.2222222222222</v>
      </c>
      <c r="G78" s="48">
        <f t="shared" si="10"/>
        <v>-1.16365508813536E-2</v>
      </c>
      <c r="H78" s="47">
        <v>1514.2222222222222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148" t="s">
        <v>147</v>
      </c>
      <c r="E79" s="46">
        <v>1937.3</v>
      </c>
      <c r="F79" s="157">
        <v>1926.8</v>
      </c>
      <c r="G79" s="48">
        <f t="shared" si="10"/>
        <v>-5.4199143137356118E-3</v>
      </c>
      <c r="H79" s="61">
        <v>1893.3</v>
      </c>
      <c r="I79" s="44">
        <f t="shared" si="11"/>
        <v>1.7693973485448686E-2</v>
      </c>
    </row>
    <row r="80" spans="1:9" ht="16.5" x14ac:dyDescent="0.3">
      <c r="A80" s="37"/>
      <c r="B80" s="34" t="s">
        <v>79</v>
      </c>
      <c r="C80" s="15" t="s">
        <v>155</v>
      </c>
      <c r="D80" s="148" t="s">
        <v>156</v>
      </c>
      <c r="E80" s="46">
        <v>8830</v>
      </c>
      <c r="F80" s="157">
        <v>8899.3333333333339</v>
      </c>
      <c r="G80" s="48">
        <f t="shared" si="10"/>
        <v>7.8520196300491431E-3</v>
      </c>
      <c r="H80" s="61">
        <v>8899.3333333333339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45" t="s">
        <v>150</v>
      </c>
      <c r="E81" s="49">
        <v>3988.8</v>
      </c>
      <c r="F81" s="151">
        <v>3880.3</v>
      </c>
      <c r="G81" s="51">
        <f t="shared" si="10"/>
        <v>-2.7201163257119933E-2</v>
      </c>
      <c r="H81" s="50">
        <v>3880.3</v>
      </c>
      <c r="I81" s="56">
        <f t="shared" si="11"/>
        <v>0</v>
      </c>
    </row>
    <row r="82" spans="1:9" x14ac:dyDescent="0.25">
      <c r="F82" s="96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4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203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218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180" t="s">
        <v>3</v>
      </c>
      <c r="B12" s="186"/>
      <c r="C12" s="188" t="s">
        <v>0</v>
      </c>
      <c r="D12" s="182" t="s">
        <v>23</v>
      </c>
      <c r="E12" s="182" t="s">
        <v>217</v>
      </c>
      <c r="F12" s="190" t="s">
        <v>221</v>
      </c>
      <c r="G12" s="182" t="s">
        <v>197</v>
      </c>
      <c r="H12" s="190" t="s">
        <v>222</v>
      </c>
      <c r="I12" s="182" t="s">
        <v>187</v>
      </c>
    </row>
    <row r="13" spans="1:9" ht="30.75" customHeight="1" thickBot="1" x14ac:dyDescent="0.25">
      <c r="A13" s="181"/>
      <c r="B13" s="187"/>
      <c r="C13" s="189"/>
      <c r="D13" s="183"/>
      <c r="E13" s="183"/>
      <c r="F13" s="191"/>
      <c r="G13" s="183"/>
      <c r="H13" s="191"/>
      <c r="I13" s="183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13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6">
        <v>1564.5207500000001</v>
      </c>
      <c r="F15" s="83">
        <v>1300</v>
      </c>
      <c r="G15" s="44">
        <f>(F15-E15)/E15</f>
        <v>-0.16907461917651148</v>
      </c>
      <c r="H15" s="83">
        <v>1120</v>
      </c>
      <c r="I15" s="123">
        <f>(F15-H15)/H15</f>
        <v>0.16071428571428573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83">
        <v>1369.1392499999999</v>
      </c>
      <c r="F16" s="83">
        <v>1383.2</v>
      </c>
      <c r="G16" s="48">
        <f t="shared" ref="G16:G39" si="0">(F16-E16)/E16</f>
        <v>1.0269773509159202E-2</v>
      </c>
      <c r="H16" s="83">
        <v>1250</v>
      </c>
      <c r="I16" s="48">
        <f>(F16-H16)/H16</f>
        <v>0.10656000000000003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83">
        <v>1265.80575</v>
      </c>
      <c r="F17" s="83">
        <v>1220</v>
      </c>
      <c r="G17" s="48">
        <f t="shared" si="0"/>
        <v>-3.618702948694931E-2</v>
      </c>
      <c r="H17" s="83">
        <v>1058.5999999999999</v>
      </c>
      <c r="I17" s="48">
        <f t="shared" ref="I17:I29" si="1">(F17-H17)/H17</f>
        <v>0.15246552049877207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83">
        <v>934.33749999999998</v>
      </c>
      <c r="F18" s="83">
        <v>798.4</v>
      </c>
      <c r="G18" s="48">
        <f t="shared" si="0"/>
        <v>-0.14549078892798373</v>
      </c>
      <c r="H18" s="83">
        <v>737.6</v>
      </c>
      <c r="I18" s="48">
        <f t="shared" si="1"/>
        <v>8.2429501084598636E-2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83">
        <v>2091.457611111111</v>
      </c>
      <c r="F19" s="83">
        <v>1973.2</v>
      </c>
      <c r="G19" s="48">
        <f t="shared" si="0"/>
        <v>-5.6543154631895791E-2</v>
      </c>
      <c r="H19" s="83">
        <v>1738.2</v>
      </c>
      <c r="I19" s="48">
        <f t="shared" si="1"/>
        <v>0.13519733057185593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83">
        <v>1416.2107500000002</v>
      </c>
      <c r="F20" s="83">
        <v>1450</v>
      </c>
      <c r="G20" s="48">
        <f t="shared" si="0"/>
        <v>2.3858913653917544E-2</v>
      </c>
      <c r="H20" s="83">
        <v>1450</v>
      </c>
      <c r="I20" s="48">
        <f t="shared" si="1"/>
        <v>0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83">
        <v>1297.25675</v>
      </c>
      <c r="F21" s="83">
        <v>1383.2</v>
      </c>
      <c r="G21" s="48">
        <f t="shared" si="0"/>
        <v>6.6249992532318711E-2</v>
      </c>
      <c r="H21" s="83">
        <v>1233.2</v>
      </c>
      <c r="I21" s="48">
        <f t="shared" si="1"/>
        <v>0.12163477132662991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83">
        <v>442.76350000000002</v>
      </c>
      <c r="F22" s="83">
        <v>440</v>
      </c>
      <c r="G22" s="48">
        <f t="shared" si="0"/>
        <v>-6.2414810615600011E-3</v>
      </c>
      <c r="H22" s="83">
        <v>325</v>
      </c>
      <c r="I22" s="48">
        <f t="shared" si="1"/>
        <v>0.35384615384615387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83">
        <v>562.55624999999998</v>
      </c>
      <c r="F23" s="83">
        <v>462.5</v>
      </c>
      <c r="G23" s="48">
        <f t="shared" si="0"/>
        <v>-0.17785999177859987</v>
      </c>
      <c r="H23" s="83">
        <v>400</v>
      </c>
      <c r="I23" s="48">
        <f t="shared" si="1"/>
        <v>0.15625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83">
        <v>563.65</v>
      </c>
      <c r="F24" s="83">
        <v>470</v>
      </c>
      <c r="G24" s="48">
        <f t="shared" si="0"/>
        <v>-0.16614920606759512</v>
      </c>
      <c r="H24" s="83">
        <v>420</v>
      </c>
      <c r="I24" s="48">
        <f t="shared" si="1"/>
        <v>0.11904761904761904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83">
        <v>548.65</v>
      </c>
      <c r="F25" s="83">
        <v>470</v>
      </c>
      <c r="G25" s="48">
        <f t="shared" si="0"/>
        <v>-0.1433518636653604</v>
      </c>
      <c r="H25" s="83">
        <v>470</v>
      </c>
      <c r="I25" s="48">
        <f t="shared" si="1"/>
        <v>0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83">
        <v>1303.44</v>
      </c>
      <c r="F26" s="83">
        <v>1000</v>
      </c>
      <c r="G26" s="48">
        <f t="shared" si="0"/>
        <v>-0.23279936168906895</v>
      </c>
      <c r="H26" s="83">
        <v>1000</v>
      </c>
      <c r="I26" s="48">
        <f t="shared" si="1"/>
        <v>0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83">
        <v>549.46249999999998</v>
      </c>
      <c r="F27" s="83">
        <v>500</v>
      </c>
      <c r="G27" s="48">
        <f t="shared" si="0"/>
        <v>-9.0019792069522445E-2</v>
      </c>
      <c r="H27" s="83">
        <v>435</v>
      </c>
      <c r="I27" s="48">
        <f t="shared" si="1"/>
        <v>0.14942528735632185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83">
        <v>983.9</v>
      </c>
      <c r="F28" s="83">
        <v>1104</v>
      </c>
      <c r="G28" s="48">
        <f t="shared" si="0"/>
        <v>0.12206525053359084</v>
      </c>
      <c r="H28" s="83">
        <v>1062.5</v>
      </c>
      <c r="I28" s="48">
        <f t="shared" si="1"/>
        <v>3.9058823529411764E-2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83">
        <v>1271.6965833333334</v>
      </c>
      <c r="F29" s="83">
        <v>1135.25</v>
      </c>
      <c r="G29" s="48">
        <f t="shared" si="0"/>
        <v>-0.10729492012605997</v>
      </c>
      <c r="H29" s="83">
        <v>1112.5</v>
      </c>
      <c r="I29" s="48">
        <f t="shared" si="1"/>
        <v>2.0449438202247192E-2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74">
        <v>1145.5967499999999</v>
      </c>
      <c r="F30" s="95">
        <v>1133.2</v>
      </c>
      <c r="G30" s="51">
        <f t="shared" si="0"/>
        <v>-1.0821216104183155E-2</v>
      </c>
      <c r="H30" s="95">
        <v>1108.2</v>
      </c>
      <c r="I30" s="51">
        <f>(F30-H30)/H30</f>
        <v>2.2559104854719365E-2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5"/>
      <c r="F31" s="8"/>
      <c r="G31" s="53"/>
      <c r="H31" s="8"/>
      <c r="I31" s="124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83">
        <v>2238.4695000000002</v>
      </c>
      <c r="F32" s="83">
        <v>2073.1999999999998</v>
      </c>
      <c r="G32" s="44">
        <f t="shared" si="0"/>
        <v>-7.3831472798713729E-2</v>
      </c>
      <c r="H32" s="83">
        <v>2120</v>
      </c>
      <c r="I32" s="45">
        <f>(F32-H32)/H32</f>
        <v>-2.2075471698113292E-2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83">
        <v>2099.1075000000001</v>
      </c>
      <c r="F33" s="83">
        <v>1950</v>
      </c>
      <c r="G33" s="48">
        <f t="shared" si="0"/>
        <v>-7.1033760776901642E-2</v>
      </c>
      <c r="H33" s="83">
        <v>1970</v>
      </c>
      <c r="I33" s="48">
        <f>(F33-H33)/H33</f>
        <v>-1.015228426395939E-2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83">
        <v>1835.2604999999999</v>
      </c>
      <c r="F34" s="83">
        <v>1875</v>
      </c>
      <c r="G34" s="48">
        <f>(F34-E34)/E34</f>
        <v>2.165332932300354E-2</v>
      </c>
      <c r="H34" s="83">
        <v>1700</v>
      </c>
      <c r="I34" s="48">
        <f>(F34-H34)/H34</f>
        <v>0.10294117647058823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83">
        <v>1711.4552083333331</v>
      </c>
      <c r="F35" s="83">
        <v>1605.3333333333333</v>
      </c>
      <c r="G35" s="48">
        <f t="shared" si="0"/>
        <v>-6.2006808289972432E-2</v>
      </c>
      <c r="H35" s="83">
        <v>1250</v>
      </c>
      <c r="I35" s="48">
        <f>(F35-H35)/H35</f>
        <v>0.28426666666666661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4">
        <v>2076.8150000000001</v>
      </c>
      <c r="F36" s="83">
        <v>1900</v>
      </c>
      <c r="G36" s="55">
        <f t="shared" si="0"/>
        <v>-8.5137578455471499E-2</v>
      </c>
      <c r="H36" s="83">
        <v>1625</v>
      </c>
      <c r="I36" s="48">
        <f>(F36-H36)/H36</f>
        <v>0.16923076923076924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5"/>
      <c r="F37" s="8"/>
      <c r="G37" s="53"/>
      <c r="H37" s="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83">
        <v>27239.99</v>
      </c>
      <c r="F38" s="84">
        <v>25333.200000000001</v>
      </c>
      <c r="G38" s="45">
        <f t="shared" si="0"/>
        <v>-6.9999658590183061E-2</v>
      </c>
      <c r="H38" s="84">
        <v>24600</v>
      </c>
      <c r="I38" s="45">
        <f>(F38-H38)/H38</f>
        <v>2.9804878048780518E-2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77">
        <v>15399.314916666668</v>
      </c>
      <c r="F39" s="85">
        <v>16133.2</v>
      </c>
      <c r="G39" s="51">
        <f t="shared" si="0"/>
        <v>4.7656995606931145E-2</v>
      </c>
      <c r="H39" s="85">
        <v>15333.2</v>
      </c>
      <c r="I39" s="51">
        <f>(F39-H39)/H39</f>
        <v>5.2174366733623766E-2</v>
      </c>
    </row>
    <row r="40" spans="1:9" x14ac:dyDescent="0.25">
      <c r="F40" s="96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40"/>
  <sheetViews>
    <sheetView rightToLeft="1" topLeftCell="B6" zoomScaleNormal="100" workbookViewId="0">
      <selection activeCell="C26" sqref="C26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style="82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179" t="s">
        <v>204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218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180" t="s">
        <v>3</v>
      </c>
      <c r="B12" s="186"/>
      <c r="C12" s="188" t="s">
        <v>0</v>
      </c>
      <c r="D12" s="182" t="s">
        <v>219</v>
      </c>
      <c r="E12" s="190" t="s">
        <v>221</v>
      </c>
      <c r="F12" s="197" t="s">
        <v>186</v>
      </c>
      <c r="G12" s="182" t="s">
        <v>217</v>
      </c>
      <c r="H12" s="199" t="s">
        <v>223</v>
      </c>
      <c r="I12" s="195" t="s">
        <v>196</v>
      </c>
    </row>
    <row r="13" spans="1:9" ht="39.75" customHeight="1" thickBot="1" x14ac:dyDescent="0.25">
      <c r="A13" s="181"/>
      <c r="B13" s="187"/>
      <c r="C13" s="189"/>
      <c r="D13" s="183"/>
      <c r="E13" s="191"/>
      <c r="F13" s="198"/>
      <c r="G13" s="183"/>
      <c r="H13" s="200"/>
      <c r="I13" s="196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43">
        <v>1223.9000000000001</v>
      </c>
      <c r="E15" s="83">
        <v>1300</v>
      </c>
      <c r="F15" s="67">
        <f t="shared" ref="F15:F30" si="0">D15-E15</f>
        <v>-76.099999999999909</v>
      </c>
      <c r="G15" s="176">
        <v>1564.5207500000001</v>
      </c>
      <c r="H15" s="66">
        <f>AVERAGE(D15:E15)</f>
        <v>1261.95</v>
      </c>
      <c r="I15" s="69">
        <f>(H15-G15)/G15</f>
        <v>-0.1933951658998451</v>
      </c>
    </row>
    <row r="16" spans="1:9" ht="16.5" customHeight="1" x14ac:dyDescent="0.3">
      <c r="A16" s="37"/>
      <c r="B16" s="34" t="s">
        <v>5</v>
      </c>
      <c r="C16" s="15" t="s">
        <v>164</v>
      </c>
      <c r="D16" s="47">
        <v>1465.3333333333333</v>
      </c>
      <c r="E16" s="83">
        <v>1383.2</v>
      </c>
      <c r="F16" s="71">
        <f t="shared" si="0"/>
        <v>82.133333333333212</v>
      </c>
      <c r="G16" s="83">
        <v>1369.1392499999999</v>
      </c>
      <c r="H16" s="68">
        <f t="shared" ref="H16:H30" si="1">AVERAGE(D16:E16)</f>
        <v>1424.2666666666667</v>
      </c>
      <c r="I16" s="72">
        <f t="shared" ref="I16:I39" si="2">(H16-G16)/G16</f>
        <v>4.0264287702413547E-2</v>
      </c>
    </row>
    <row r="17" spans="1:9" ht="16.5" x14ac:dyDescent="0.3">
      <c r="A17" s="37"/>
      <c r="B17" s="34" t="s">
        <v>6</v>
      </c>
      <c r="C17" s="15" t="s">
        <v>165</v>
      </c>
      <c r="D17" s="47">
        <v>1348.8</v>
      </c>
      <c r="E17" s="83">
        <v>1220</v>
      </c>
      <c r="F17" s="71">
        <f t="shared" si="0"/>
        <v>128.79999999999995</v>
      </c>
      <c r="G17" s="83">
        <v>1265.80575</v>
      </c>
      <c r="H17" s="68">
        <f t="shared" si="1"/>
        <v>1284.4000000000001</v>
      </c>
      <c r="I17" s="72">
        <f t="shared" si="2"/>
        <v>1.4689655186034746E-2</v>
      </c>
    </row>
    <row r="18" spans="1:9" ht="16.5" x14ac:dyDescent="0.3">
      <c r="A18" s="37"/>
      <c r="B18" s="34" t="s">
        <v>7</v>
      </c>
      <c r="C18" s="15" t="s">
        <v>166</v>
      </c>
      <c r="D18" s="47">
        <v>612.79999999999995</v>
      </c>
      <c r="E18" s="83">
        <v>798.4</v>
      </c>
      <c r="F18" s="71">
        <f t="shared" si="0"/>
        <v>-185.60000000000002</v>
      </c>
      <c r="G18" s="83">
        <v>934.33749999999998</v>
      </c>
      <c r="H18" s="68">
        <f t="shared" si="1"/>
        <v>705.59999999999991</v>
      </c>
      <c r="I18" s="72">
        <f t="shared" si="2"/>
        <v>-0.24481250083615405</v>
      </c>
    </row>
    <row r="19" spans="1:9" ht="16.5" x14ac:dyDescent="0.3">
      <c r="A19" s="37"/>
      <c r="B19" s="34" t="s">
        <v>8</v>
      </c>
      <c r="C19" s="15" t="s">
        <v>167</v>
      </c>
      <c r="D19" s="47">
        <v>2767.5</v>
      </c>
      <c r="E19" s="83">
        <v>1973.2</v>
      </c>
      <c r="F19" s="71">
        <f t="shared" si="0"/>
        <v>794.3</v>
      </c>
      <c r="G19" s="83">
        <v>2091.457611111111</v>
      </c>
      <c r="H19" s="68">
        <f t="shared" si="1"/>
        <v>2370.35</v>
      </c>
      <c r="I19" s="72">
        <f t="shared" si="2"/>
        <v>0.1333483343899684</v>
      </c>
    </row>
    <row r="20" spans="1:9" ht="16.5" x14ac:dyDescent="0.3">
      <c r="A20" s="37"/>
      <c r="B20" s="34" t="s">
        <v>9</v>
      </c>
      <c r="C20" s="15" t="s">
        <v>168</v>
      </c>
      <c r="D20" s="47">
        <v>1414.8</v>
      </c>
      <c r="E20" s="83">
        <v>1450</v>
      </c>
      <c r="F20" s="71">
        <f t="shared" si="0"/>
        <v>-35.200000000000045</v>
      </c>
      <c r="G20" s="83">
        <v>1416.2107500000002</v>
      </c>
      <c r="H20" s="68">
        <f t="shared" si="1"/>
        <v>1432.4</v>
      </c>
      <c r="I20" s="72">
        <f t="shared" si="2"/>
        <v>1.1431384770945919E-2</v>
      </c>
    </row>
    <row r="21" spans="1:9" ht="16.5" x14ac:dyDescent="0.3">
      <c r="A21" s="37"/>
      <c r="B21" s="34" t="s">
        <v>10</v>
      </c>
      <c r="C21" s="15" t="s">
        <v>169</v>
      </c>
      <c r="D21" s="47">
        <v>1308.8</v>
      </c>
      <c r="E21" s="83">
        <v>1383.2</v>
      </c>
      <c r="F21" s="71">
        <f t="shared" si="0"/>
        <v>-74.400000000000091</v>
      </c>
      <c r="G21" s="83">
        <v>1297.25675</v>
      </c>
      <c r="H21" s="68">
        <f t="shared" si="1"/>
        <v>1346</v>
      </c>
      <c r="I21" s="72">
        <f t="shared" si="2"/>
        <v>3.7574096261206572E-2</v>
      </c>
    </row>
    <row r="22" spans="1:9" ht="16.5" x14ac:dyDescent="0.3">
      <c r="A22" s="37"/>
      <c r="B22" s="34" t="s">
        <v>11</v>
      </c>
      <c r="C22" s="15" t="s">
        <v>170</v>
      </c>
      <c r="D22" s="47">
        <v>404.8</v>
      </c>
      <c r="E22" s="83">
        <v>440</v>
      </c>
      <c r="F22" s="71">
        <f t="shared" si="0"/>
        <v>-35.199999999999989</v>
      </c>
      <c r="G22" s="83">
        <v>442.76350000000002</v>
      </c>
      <c r="H22" s="68">
        <f t="shared" si="1"/>
        <v>422.4</v>
      </c>
      <c r="I22" s="72">
        <f t="shared" si="2"/>
        <v>-4.5991821819097653E-2</v>
      </c>
    </row>
    <row r="23" spans="1:9" ht="16.5" x14ac:dyDescent="0.3">
      <c r="A23" s="37"/>
      <c r="B23" s="34" t="s">
        <v>12</v>
      </c>
      <c r="C23" s="15" t="s">
        <v>171</v>
      </c>
      <c r="D23" s="47">
        <v>514.79999999999995</v>
      </c>
      <c r="E23" s="83">
        <v>462.5</v>
      </c>
      <c r="F23" s="71">
        <f t="shared" si="0"/>
        <v>52.299999999999955</v>
      </c>
      <c r="G23" s="83">
        <v>562.55624999999998</v>
      </c>
      <c r="H23" s="68">
        <f t="shared" si="1"/>
        <v>488.65</v>
      </c>
      <c r="I23" s="72">
        <f t="shared" si="2"/>
        <v>-0.13137575131375751</v>
      </c>
    </row>
    <row r="24" spans="1:9" ht="16.5" x14ac:dyDescent="0.3">
      <c r="A24" s="37"/>
      <c r="B24" s="34" t="s">
        <v>13</v>
      </c>
      <c r="C24" s="15" t="s">
        <v>172</v>
      </c>
      <c r="D24" s="47">
        <v>515</v>
      </c>
      <c r="E24" s="83">
        <v>470</v>
      </c>
      <c r="F24" s="71">
        <f t="shared" si="0"/>
        <v>45</v>
      </c>
      <c r="G24" s="83">
        <v>563.65</v>
      </c>
      <c r="H24" s="68">
        <f t="shared" si="1"/>
        <v>492.5</v>
      </c>
      <c r="I24" s="72">
        <f t="shared" si="2"/>
        <v>-0.12623081699636296</v>
      </c>
    </row>
    <row r="25" spans="1:9" ht="16.5" x14ac:dyDescent="0.3">
      <c r="A25" s="37"/>
      <c r="B25" s="34" t="s">
        <v>14</v>
      </c>
      <c r="C25" s="15" t="s">
        <v>173</v>
      </c>
      <c r="D25" s="47">
        <v>512.29999999999995</v>
      </c>
      <c r="E25" s="83">
        <v>470</v>
      </c>
      <c r="F25" s="71">
        <f t="shared" si="0"/>
        <v>42.299999999999955</v>
      </c>
      <c r="G25" s="83">
        <v>548.65</v>
      </c>
      <c r="H25" s="68">
        <f t="shared" si="1"/>
        <v>491.15</v>
      </c>
      <c r="I25" s="72">
        <f t="shared" si="2"/>
        <v>-0.10480269753030165</v>
      </c>
    </row>
    <row r="26" spans="1:9" ht="16.5" x14ac:dyDescent="0.3">
      <c r="A26" s="37"/>
      <c r="B26" s="34" t="s">
        <v>15</v>
      </c>
      <c r="C26" s="15" t="s">
        <v>174</v>
      </c>
      <c r="D26" s="47">
        <v>1328.8</v>
      </c>
      <c r="E26" s="83">
        <v>1000</v>
      </c>
      <c r="F26" s="71">
        <f t="shared" si="0"/>
        <v>328.79999999999995</v>
      </c>
      <c r="G26" s="83">
        <v>1303.44</v>
      </c>
      <c r="H26" s="68">
        <f t="shared" si="1"/>
        <v>1164.4000000000001</v>
      </c>
      <c r="I26" s="72">
        <f t="shared" si="2"/>
        <v>-0.10667157675075183</v>
      </c>
    </row>
    <row r="27" spans="1:9" ht="16.5" x14ac:dyDescent="0.3">
      <c r="A27" s="37"/>
      <c r="B27" s="34" t="s">
        <v>16</v>
      </c>
      <c r="C27" s="15" t="s">
        <v>175</v>
      </c>
      <c r="D27" s="47">
        <v>505</v>
      </c>
      <c r="E27" s="83">
        <v>500</v>
      </c>
      <c r="F27" s="71">
        <f t="shared" si="0"/>
        <v>5</v>
      </c>
      <c r="G27" s="83">
        <v>549.46249999999998</v>
      </c>
      <c r="H27" s="68">
        <f t="shared" si="1"/>
        <v>502.5</v>
      </c>
      <c r="I27" s="72">
        <f t="shared" si="2"/>
        <v>-8.5469891029870057E-2</v>
      </c>
    </row>
    <row r="28" spans="1:9" ht="16.5" x14ac:dyDescent="0.3">
      <c r="A28" s="37"/>
      <c r="B28" s="34" t="s">
        <v>17</v>
      </c>
      <c r="C28" s="15" t="s">
        <v>176</v>
      </c>
      <c r="D28" s="47">
        <v>984</v>
      </c>
      <c r="E28" s="83">
        <v>1104</v>
      </c>
      <c r="F28" s="71">
        <f t="shared" si="0"/>
        <v>-120</v>
      </c>
      <c r="G28" s="83">
        <v>983.9</v>
      </c>
      <c r="H28" s="68">
        <f t="shared" si="1"/>
        <v>1044</v>
      </c>
      <c r="I28" s="72">
        <f t="shared" si="2"/>
        <v>6.1083443439373941E-2</v>
      </c>
    </row>
    <row r="29" spans="1:9" ht="16.5" x14ac:dyDescent="0.3">
      <c r="A29" s="37"/>
      <c r="B29" s="34" t="s">
        <v>18</v>
      </c>
      <c r="C29" s="15" t="s">
        <v>177</v>
      </c>
      <c r="D29" s="47">
        <v>1608</v>
      </c>
      <c r="E29" s="83">
        <v>1135.25</v>
      </c>
      <c r="F29" s="71">
        <f t="shared" si="0"/>
        <v>472.75</v>
      </c>
      <c r="G29" s="83">
        <v>1271.6965833333334</v>
      </c>
      <c r="H29" s="68">
        <f t="shared" si="1"/>
        <v>1371.625</v>
      </c>
      <c r="I29" s="72">
        <f t="shared" si="2"/>
        <v>7.8578819803649419E-2</v>
      </c>
    </row>
    <row r="30" spans="1:9" ht="17.25" thickBot="1" x14ac:dyDescent="0.35">
      <c r="A30" s="38"/>
      <c r="B30" s="36" t="s">
        <v>19</v>
      </c>
      <c r="C30" s="16" t="s">
        <v>178</v>
      </c>
      <c r="D30" s="50">
        <v>1174.9000000000001</v>
      </c>
      <c r="E30" s="95">
        <v>1133.2</v>
      </c>
      <c r="F30" s="74">
        <f t="shared" si="0"/>
        <v>41.700000000000045</v>
      </c>
      <c r="G30" s="177">
        <v>1145.5967499999999</v>
      </c>
      <c r="H30" s="104">
        <f t="shared" si="1"/>
        <v>1154.0500000000002</v>
      </c>
      <c r="I30" s="75">
        <f t="shared" si="2"/>
        <v>7.3789053608961912E-3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41"/>
      <c r="E31" s="8"/>
      <c r="F31" s="41"/>
      <c r="G31" s="175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2156.125</v>
      </c>
      <c r="E32" s="83">
        <v>2073.1999999999998</v>
      </c>
      <c r="F32" s="67">
        <f>D32-E32</f>
        <v>82.925000000000182</v>
      </c>
      <c r="G32" s="176">
        <v>2238.4695000000002</v>
      </c>
      <c r="H32" s="68">
        <f>AVERAGE(D32:E32)</f>
        <v>2114.6624999999999</v>
      </c>
      <c r="I32" s="78">
        <f t="shared" si="2"/>
        <v>-5.5308772355397398E-2</v>
      </c>
    </row>
    <row r="33" spans="1:9" ht="16.5" x14ac:dyDescent="0.3">
      <c r="A33" s="37"/>
      <c r="B33" s="34" t="s">
        <v>27</v>
      </c>
      <c r="C33" s="15" t="s">
        <v>180</v>
      </c>
      <c r="D33" s="47">
        <v>2129.6999999999998</v>
      </c>
      <c r="E33" s="83">
        <v>1950</v>
      </c>
      <c r="F33" s="79">
        <f>D33-E33</f>
        <v>179.69999999999982</v>
      </c>
      <c r="G33" s="83">
        <v>2099.1075000000001</v>
      </c>
      <c r="H33" s="68">
        <f>AVERAGE(D33:E33)</f>
        <v>2039.85</v>
      </c>
      <c r="I33" s="72">
        <f t="shared" si="2"/>
        <v>-2.8229854831160462E-2</v>
      </c>
    </row>
    <row r="34" spans="1:9" ht="16.5" x14ac:dyDescent="0.3">
      <c r="A34" s="37"/>
      <c r="B34" s="39" t="s">
        <v>28</v>
      </c>
      <c r="C34" s="15" t="s">
        <v>181</v>
      </c>
      <c r="D34" s="47">
        <v>1970</v>
      </c>
      <c r="E34" s="83">
        <v>1875</v>
      </c>
      <c r="F34" s="71">
        <f>D34-E34</f>
        <v>95</v>
      </c>
      <c r="G34" s="83">
        <v>1835.2604999999999</v>
      </c>
      <c r="H34" s="68">
        <f>AVERAGE(D34:E34)</f>
        <v>1922.5</v>
      </c>
      <c r="I34" s="72">
        <f t="shared" si="2"/>
        <v>4.7535213665852963E-2</v>
      </c>
    </row>
    <row r="35" spans="1:9" ht="16.5" x14ac:dyDescent="0.3">
      <c r="A35" s="37"/>
      <c r="B35" s="34" t="s">
        <v>29</v>
      </c>
      <c r="C35" s="15" t="s">
        <v>182</v>
      </c>
      <c r="D35" s="47">
        <v>1700</v>
      </c>
      <c r="E35" s="83">
        <v>1605.3333333333333</v>
      </c>
      <c r="F35" s="79">
        <f>D35-E35</f>
        <v>94.666666666666742</v>
      </c>
      <c r="G35" s="83">
        <v>1711.4552083333331</v>
      </c>
      <c r="H35" s="68">
        <f>AVERAGE(D35:E35)</f>
        <v>1652.6666666666665</v>
      </c>
      <c r="I35" s="72">
        <f t="shared" si="2"/>
        <v>-3.435003228855555E-2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1974.7</v>
      </c>
      <c r="E36" s="83">
        <v>1900</v>
      </c>
      <c r="F36" s="71">
        <f>D36-E36</f>
        <v>74.700000000000045</v>
      </c>
      <c r="G36" s="177">
        <v>2076.8150000000001</v>
      </c>
      <c r="H36" s="68">
        <f>AVERAGE(D36:E36)</f>
        <v>1937.35</v>
      </c>
      <c r="I36" s="80">
        <f t="shared" si="2"/>
        <v>-6.715330927405673E-2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8"/>
      <c r="F37" s="41"/>
      <c r="G37" s="178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27967.777777777777</v>
      </c>
      <c r="E38" s="84">
        <v>25333.200000000001</v>
      </c>
      <c r="F38" s="67">
        <f>D38-E38</f>
        <v>2634.5777777777766</v>
      </c>
      <c r="G38" s="83">
        <v>27239.99</v>
      </c>
      <c r="H38" s="67">
        <f>AVERAGE(D38:E38)</f>
        <v>26650.488888888889</v>
      </c>
      <c r="I38" s="78">
        <f t="shared" si="2"/>
        <v>-2.1641017897257395E-2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15853.111111111111</v>
      </c>
      <c r="E39" s="85">
        <v>16133.2</v>
      </c>
      <c r="F39" s="74">
        <f>D39-E39</f>
        <v>-280.08888888888941</v>
      </c>
      <c r="G39" s="83">
        <v>15399.314916666668</v>
      </c>
      <c r="H39" s="81">
        <f>AVERAGE(D39:E39)</f>
        <v>15993.155555555557</v>
      </c>
      <c r="I39" s="75">
        <f t="shared" si="2"/>
        <v>3.8562795949200021E-2</v>
      </c>
    </row>
    <row r="40" spans="1:9" ht="15.75" customHeight="1" thickBot="1" x14ac:dyDescent="0.25">
      <c r="A40" s="192"/>
      <c r="B40" s="193"/>
      <c r="C40" s="194"/>
      <c r="D40" s="86">
        <f>SUM(D15:D39)</f>
        <v>71440.947222222225</v>
      </c>
      <c r="E40" s="86">
        <f t="shared" ref="E40" si="3">SUM(E15:E39)</f>
        <v>67092.883333333331</v>
      </c>
      <c r="F40" s="86">
        <f>SUM(F15:F39)</f>
        <v>4348.063888888887</v>
      </c>
      <c r="G40" s="86">
        <f>SUM(G15:G39)</f>
        <v>69910.856569444441</v>
      </c>
      <c r="H40" s="86">
        <f>AVERAGE(D40:E40)</f>
        <v>69266.915277777778</v>
      </c>
      <c r="I40" s="75">
        <f>(H40-G40)/G40</f>
        <v>-9.2108911729184336E-3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224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180" t="s">
        <v>3</v>
      </c>
      <c r="B13" s="186"/>
      <c r="C13" s="188" t="s">
        <v>0</v>
      </c>
      <c r="D13" s="182" t="s">
        <v>23</v>
      </c>
      <c r="E13" s="182" t="s">
        <v>217</v>
      </c>
      <c r="F13" s="199" t="s">
        <v>223</v>
      </c>
      <c r="G13" s="182" t="s">
        <v>197</v>
      </c>
      <c r="H13" s="199" t="s">
        <v>225</v>
      </c>
      <c r="I13" s="182" t="s">
        <v>187</v>
      </c>
    </row>
    <row r="14" spans="1:9" ht="33.75" customHeight="1" thickBot="1" x14ac:dyDescent="0.25">
      <c r="A14" s="181"/>
      <c r="B14" s="187"/>
      <c r="C14" s="189"/>
      <c r="D14" s="202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42">
        <v>1564.5207500000001</v>
      </c>
      <c r="F16" s="42">
        <v>1261.95</v>
      </c>
      <c r="G16" s="21">
        <f>(F16-E16)/E16</f>
        <v>-0.1933951658998451</v>
      </c>
      <c r="H16" s="42">
        <v>1091.9000000000001</v>
      </c>
      <c r="I16" s="21">
        <f>(F16-H16)/H16</f>
        <v>0.15573770491803274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46">
        <v>1369.1392499999999</v>
      </c>
      <c r="F17" s="46">
        <v>1424.2666666666667</v>
      </c>
      <c r="G17" s="21">
        <f t="shared" ref="G17:G80" si="0">(F17-E17)/E17</f>
        <v>4.0264287702413547E-2</v>
      </c>
      <c r="H17" s="46">
        <v>1302.6666666666665</v>
      </c>
      <c r="I17" s="21">
        <f t="shared" ref="I17:I31" si="1">(F17-H17)/H17</f>
        <v>9.3346980552712497E-2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46">
        <v>1265.80575</v>
      </c>
      <c r="F18" s="46">
        <v>1284.4000000000001</v>
      </c>
      <c r="G18" s="21">
        <f t="shared" si="0"/>
        <v>1.4689655186034746E-2</v>
      </c>
      <c r="H18" s="46">
        <v>1158.6500000000001</v>
      </c>
      <c r="I18" s="21">
        <f t="shared" si="1"/>
        <v>0.10853148060242523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46">
        <v>934.33749999999998</v>
      </c>
      <c r="F19" s="46">
        <v>705.59999999999991</v>
      </c>
      <c r="G19" s="21">
        <f t="shared" si="0"/>
        <v>-0.24481250083615405</v>
      </c>
      <c r="H19" s="46">
        <v>687.7</v>
      </c>
      <c r="I19" s="21">
        <f t="shared" si="1"/>
        <v>2.6028791624254564E-2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46">
        <v>2091.457611111111</v>
      </c>
      <c r="F20" s="46">
        <v>2370.35</v>
      </c>
      <c r="G20" s="21">
        <f>(F20-E20)/E20</f>
        <v>0.1333483343899684</v>
      </c>
      <c r="H20" s="46">
        <v>2275.35</v>
      </c>
      <c r="I20" s="21">
        <f t="shared" si="1"/>
        <v>4.1751818401564597E-2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46">
        <v>1416.2107500000002</v>
      </c>
      <c r="F21" s="46">
        <v>1432.4</v>
      </c>
      <c r="G21" s="21">
        <f t="shared" si="0"/>
        <v>1.1431384770945919E-2</v>
      </c>
      <c r="H21" s="46">
        <v>1459.4</v>
      </c>
      <c r="I21" s="21">
        <f t="shared" si="1"/>
        <v>-1.8500753734411401E-2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1346</v>
      </c>
      <c r="G22" s="21">
        <f t="shared" si="0"/>
        <v>3.7574096261206572E-2</v>
      </c>
      <c r="H22" s="46">
        <v>1310.5</v>
      </c>
      <c r="I22" s="21">
        <f t="shared" si="1"/>
        <v>2.7088897367417018E-2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46">
        <v>442.76350000000002</v>
      </c>
      <c r="F23" s="46">
        <v>422.4</v>
      </c>
      <c r="G23" s="21">
        <f t="shared" si="0"/>
        <v>-4.5991821819097653E-2</v>
      </c>
      <c r="H23" s="46">
        <v>364.9</v>
      </c>
      <c r="I23" s="21">
        <f t="shared" si="1"/>
        <v>0.15757741847081394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46">
        <v>562.55624999999998</v>
      </c>
      <c r="F24" s="46">
        <v>488.65</v>
      </c>
      <c r="G24" s="21">
        <f t="shared" si="0"/>
        <v>-0.13137575131375751</v>
      </c>
      <c r="H24" s="46">
        <v>459.9</v>
      </c>
      <c r="I24" s="21">
        <f t="shared" si="1"/>
        <v>6.2513589910850181E-2</v>
      </c>
    </row>
    <row r="25" spans="1:9" ht="16.5" x14ac:dyDescent="0.3">
      <c r="A25" s="37"/>
      <c r="B25" s="34" t="s">
        <v>13</v>
      </c>
      <c r="C25" s="15" t="s">
        <v>93</v>
      </c>
      <c r="D25" s="13" t="s">
        <v>81</v>
      </c>
      <c r="E25" s="46">
        <v>563.65</v>
      </c>
      <c r="F25" s="46">
        <v>492.5</v>
      </c>
      <c r="G25" s="21">
        <f t="shared" si="0"/>
        <v>-0.12623081699636296</v>
      </c>
      <c r="H25" s="46">
        <v>477.5</v>
      </c>
      <c r="I25" s="21">
        <f t="shared" si="1"/>
        <v>3.1413612565445025E-2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46">
        <v>548.65</v>
      </c>
      <c r="F26" s="46">
        <v>491.15</v>
      </c>
      <c r="G26" s="21">
        <f t="shared" si="0"/>
        <v>-0.10480269753030165</v>
      </c>
      <c r="H26" s="46">
        <v>491.15</v>
      </c>
      <c r="I26" s="21">
        <f t="shared" si="1"/>
        <v>0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46">
        <v>1303.44</v>
      </c>
      <c r="F27" s="46">
        <v>1164.4000000000001</v>
      </c>
      <c r="G27" s="21">
        <f t="shared" si="0"/>
        <v>-0.10667157675075183</v>
      </c>
      <c r="H27" s="46">
        <v>1149.4000000000001</v>
      </c>
      <c r="I27" s="21">
        <f t="shared" si="1"/>
        <v>1.3050287106316338E-2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46">
        <v>549.46249999999998</v>
      </c>
      <c r="F28" s="46">
        <v>502.5</v>
      </c>
      <c r="G28" s="21">
        <f t="shared" si="0"/>
        <v>-8.5469891029870057E-2</v>
      </c>
      <c r="H28" s="46">
        <v>480</v>
      </c>
      <c r="I28" s="21">
        <f t="shared" si="1"/>
        <v>4.6875E-2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46">
        <v>983.9</v>
      </c>
      <c r="F29" s="46">
        <v>1044</v>
      </c>
      <c r="G29" s="21">
        <f t="shared" si="0"/>
        <v>6.1083443439373941E-2</v>
      </c>
      <c r="H29" s="46">
        <v>952.65</v>
      </c>
      <c r="I29" s="21">
        <f t="shared" si="1"/>
        <v>9.5890410958904132E-2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46">
        <v>1271.6965833333334</v>
      </c>
      <c r="F30" s="46">
        <v>1371.625</v>
      </c>
      <c r="G30" s="21">
        <f t="shared" si="0"/>
        <v>7.8578819803649419E-2</v>
      </c>
      <c r="H30" s="46">
        <v>1357.75</v>
      </c>
      <c r="I30" s="21">
        <f t="shared" si="1"/>
        <v>1.0219112502301602E-2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49">
        <v>1145.5967499999999</v>
      </c>
      <c r="F31" s="49">
        <v>1154.0500000000002</v>
      </c>
      <c r="G31" s="23">
        <f t="shared" si="0"/>
        <v>7.3789053608961912E-3</v>
      </c>
      <c r="H31" s="49">
        <v>1129.0500000000002</v>
      </c>
      <c r="I31" s="23">
        <f t="shared" si="1"/>
        <v>2.2142509189141311E-2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41"/>
      <c r="F32" s="41"/>
      <c r="G32" s="41"/>
      <c r="H32" s="41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54">
        <v>2238.4695000000002</v>
      </c>
      <c r="F33" s="54">
        <v>2114.6624999999999</v>
      </c>
      <c r="G33" s="21">
        <f t="shared" si="0"/>
        <v>-5.5308772355397398E-2</v>
      </c>
      <c r="H33" s="54">
        <v>2202.1428571428569</v>
      </c>
      <c r="I33" s="21">
        <f>(F33-H33)/H33</f>
        <v>-3.9725105416801743E-2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46">
        <v>2099.1075000000001</v>
      </c>
      <c r="F34" s="46">
        <v>2039.85</v>
      </c>
      <c r="G34" s="21">
        <f t="shared" si="0"/>
        <v>-2.8229854831160462E-2</v>
      </c>
      <c r="H34" s="46">
        <v>2099.4</v>
      </c>
      <c r="I34" s="21">
        <f>(F34-H34)/H34</f>
        <v>-2.8365247213489653E-2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46">
        <v>1835.2604999999999</v>
      </c>
      <c r="F35" s="46">
        <v>1922.5</v>
      </c>
      <c r="G35" s="21">
        <f t="shared" si="0"/>
        <v>4.7535213665852963E-2</v>
      </c>
      <c r="H35" s="46">
        <v>1882.5</v>
      </c>
      <c r="I35" s="21">
        <f>(F35-H35)/H35</f>
        <v>2.1248339973439574E-2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46">
        <v>1711.4552083333331</v>
      </c>
      <c r="F36" s="46">
        <v>1652.6666666666665</v>
      </c>
      <c r="G36" s="21">
        <f t="shared" si="0"/>
        <v>-3.435003228855555E-2</v>
      </c>
      <c r="H36" s="46">
        <v>1562.5</v>
      </c>
      <c r="I36" s="21">
        <f>(F36-H36)/H36</f>
        <v>5.7706666666666573E-2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49">
        <v>2076.8150000000001</v>
      </c>
      <c r="F37" s="49">
        <v>1937.35</v>
      </c>
      <c r="G37" s="23">
        <f t="shared" si="0"/>
        <v>-6.715330927405673E-2</v>
      </c>
      <c r="H37" s="49">
        <v>1826.9</v>
      </c>
      <c r="I37" s="23">
        <f>(F37-H37)/H37</f>
        <v>6.045760578028344E-2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41"/>
      <c r="F38" s="41"/>
      <c r="G38" s="41"/>
      <c r="H38" s="41"/>
      <c r="I38" s="128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46">
        <v>27239.99</v>
      </c>
      <c r="F39" s="46">
        <v>26650.488888888889</v>
      </c>
      <c r="G39" s="21">
        <f t="shared" si="0"/>
        <v>-2.1641017897257395E-2</v>
      </c>
      <c r="H39" s="46">
        <v>26172.777777777777</v>
      </c>
      <c r="I39" s="21">
        <f t="shared" ref="I39:I44" si="2">(F39-H39)/H39</f>
        <v>1.8252212858992613E-2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46">
        <v>15399.314916666668</v>
      </c>
      <c r="F40" s="46">
        <v>15993.155555555557</v>
      </c>
      <c r="G40" s="21">
        <f t="shared" si="0"/>
        <v>3.8562795949200021E-2</v>
      </c>
      <c r="H40" s="46">
        <v>15593.155555555557</v>
      </c>
      <c r="I40" s="21">
        <f t="shared" si="2"/>
        <v>2.5652280487735359E-2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57">
        <v>10615.6875</v>
      </c>
      <c r="F41" s="57">
        <v>11391</v>
      </c>
      <c r="G41" s="21">
        <f t="shared" si="0"/>
        <v>7.3034600914919548E-2</v>
      </c>
      <c r="H41" s="57">
        <v>11391</v>
      </c>
      <c r="I41" s="21">
        <f t="shared" si="2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47">
        <v>6179.0874999999996</v>
      </c>
      <c r="F42" s="47">
        <v>5619.333333333333</v>
      </c>
      <c r="G42" s="21">
        <f t="shared" si="0"/>
        <v>-9.0588483601610537E-2</v>
      </c>
      <c r="H42" s="47">
        <v>5213.2</v>
      </c>
      <c r="I42" s="21">
        <f t="shared" si="2"/>
        <v>7.7904805749507644E-2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47">
        <v>9968.4523809523816</v>
      </c>
      <c r="F43" s="47">
        <v>9976</v>
      </c>
      <c r="G43" s="21">
        <f t="shared" si="0"/>
        <v>7.571505344240064E-4</v>
      </c>
      <c r="H43" s="47">
        <v>9976</v>
      </c>
      <c r="I43" s="21">
        <f t="shared" si="2"/>
        <v>0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24" t="s">
        <v>161</v>
      </c>
      <c r="E44" s="50">
        <v>12760</v>
      </c>
      <c r="F44" s="50">
        <v>12700</v>
      </c>
      <c r="G44" s="31">
        <f t="shared" si="0"/>
        <v>-4.7021943573667714E-3</v>
      </c>
      <c r="H44" s="50">
        <v>12708.333333333334</v>
      </c>
      <c r="I44" s="31">
        <f t="shared" si="2"/>
        <v>-6.5573770491808049E-4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41"/>
      <c r="F45" s="126"/>
      <c r="G45" s="41"/>
      <c r="H45" s="126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43">
        <v>6361.666666666667</v>
      </c>
      <c r="F46" s="43">
        <v>6153.75</v>
      </c>
      <c r="G46" s="21">
        <f t="shared" si="0"/>
        <v>-3.2682735132302902E-2</v>
      </c>
      <c r="H46" s="43">
        <v>6032.7777777777774</v>
      </c>
      <c r="I46" s="21">
        <f t="shared" ref="I46:I51" si="3">(F46-H46)/H46</f>
        <v>2.0052491021272746E-2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47">
        <v>6061.9444444444443</v>
      </c>
      <c r="F47" s="47">
        <v>6024.2222222222226</v>
      </c>
      <c r="G47" s="21">
        <f t="shared" si="0"/>
        <v>-6.2227924666635286E-3</v>
      </c>
      <c r="H47" s="47">
        <v>6034.2222222222226</v>
      </c>
      <c r="I47" s="21">
        <f t="shared" si="3"/>
        <v>-1.6572144067172423E-3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47">
        <v>19273.75</v>
      </c>
      <c r="F48" s="47">
        <v>19047.5</v>
      </c>
      <c r="G48" s="21">
        <f t="shared" si="0"/>
        <v>-1.1738763862766717E-2</v>
      </c>
      <c r="H48" s="47">
        <v>19047.5</v>
      </c>
      <c r="I48" s="21">
        <f t="shared" si="3"/>
        <v>0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47">
        <v>18983.015666666666</v>
      </c>
      <c r="F49" s="47">
        <v>18056.339250000001</v>
      </c>
      <c r="G49" s="21">
        <f t="shared" si="0"/>
        <v>-4.8816080276110611E-2</v>
      </c>
      <c r="H49" s="47">
        <v>18056.34</v>
      </c>
      <c r="I49" s="21">
        <f t="shared" si="3"/>
        <v>-4.1536656888566585E-8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47">
        <v>2237.5</v>
      </c>
      <c r="F50" s="47">
        <v>2263</v>
      </c>
      <c r="G50" s="21">
        <f t="shared" si="0"/>
        <v>1.1396648044692738E-2</v>
      </c>
      <c r="H50" s="47">
        <v>2235.8333333333335</v>
      </c>
      <c r="I50" s="21">
        <f t="shared" si="3"/>
        <v>1.215057771151689E-2</v>
      </c>
    </row>
    <row r="51" spans="1:9" ht="16.5" customHeight="1" thickBot="1" x14ac:dyDescent="0.35">
      <c r="A51" s="38"/>
      <c r="B51" s="34" t="s">
        <v>50</v>
      </c>
      <c r="C51" s="15" t="s">
        <v>159</v>
      </c>
      <c r="D51" s="12" t="s">
        <v>112</v>
      </c>
      <c r="E51" s="50">
        <v>27101</v>
      </c>
      <c r="F51" s="50">
        <v>27836</v>
      </c>
      <c r="G51" s="31">
        <f t="shared" si="0"/>
        <v>2.712077045127486E-2</v>
      </c>
      <c r="H51" s="50">
        <v>27884.444444444445</v>
      </c>
      <c r="I51" s="31">
        <f t="shared" si="3"/>
        <v>-1.7373286579534877E-3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41"/>
      <c r="F52" s="41"/>
      <c r="G52" s="41"/>
      <c r="H52" s="41"/>
      <c r="I52" s="8"/>
    </row>
    <row r="53" spans="1:9" ht="16.5" x14ac:dyDescent="0.3">
      <c r="A53" s="33"/>
      <c r="B53" s="98" t="s">
        <v>38</v>
      </c>
      <c r="C53" s="19" t="s">
        <v>115</v>
      </c>
      <c r="D53" s="20" t="s">
        <v>114</v>
      </c>
      <c r="E53" s="43">
        <v>3750</v>
      </c>
      <c r="F53" s="66">
        <v>3750</v>
      </c>
      <c r="G53" s="22">
        <f t="shared" si="0"/>
        <v>0</v>
      </c>
      <c r="H53" s="66">
        <v>3750</v>
      </c>
      <c r="I53" s="22">
        <f t="shared" ref="I53:I61" si="4">(F53-H53)/H53</f>
        <v>0</v>
      </c>
    </row>
    <row r="54" spans="1:9" ht="16.5" x14ac:dyDescent="0.3">
      <c r="A54" s="37"/>
      <c r="B54" s="99" t="s">
        <v>39</v>
      </c>
      <c r="C54" s="15" t="s">
        <v>116</v>
      </c>
      <c r="D54" s="11" t="s">
        <v>114</v>
      </c>
      <c r="E54" s="47">
        <v>3347.1428571428573</v>
      </c>
      <c r="F54" s="70">
        <v>3419.75</v>
      </c>
      <c r="G54" s="21">
        <f t="shared" si="0"/>
        <v>2.1692274861288885E-2</v>
      </c>
      <c r="H54" s="70">
        <v>3419.75</v>
      </c>
      <c r="I54" s="21">
        <f t="shared" si="4"/>
        <v>0</v>
      </c>
    </row>
    <row r="55" spans="1:9" ht="16.5" x14ac:dyDescent="0.3">
      <c r="A55" s="37"/>
      <c r="B55" s="99" t="s">
        <v>40</v>
      </c>
      <c r="C55" s="15" t="s">
        <v>117</v>
      </c>
      <c r="D55" s="11" t="s">
        <v>114</v>
      </c>
      <c r="E55" s="47">
        <v>2031.6666666666667</v>
      </c>
      <c r="F55" s="70">
        <v>2883.75</v>
      </c>
      <c r="G55" s="21">
        <f t="shared" si="0"/>
        <v>0.41940114848236254</v>
      </c>
      <c r="H55" s="70">
        <v>2977</v>
      </c>
      <c r="I55" s="21">
        <f t="shared" si="4"/>
        <v>-3.1323480013436343E-2</v>
      </c>
    </row>
    <row r="56" spans="1:9" ht="16.5" x14ac:dyDescent="0.3">
      <c r="A56" s="37"/>
      <c r="B56" s="99" t="s">
        <v>41</v>
      </c>
      <c r="C56" s="15" t="s">
        <v>118</v>
      </c>
      <c r="D56" s="11" t="s">
        <v>114</v>
      </c>
      <c r="E56" s="47">
        <v>4814.375</v>
      </c>
      <c r="F56" s="70">
        <v>4750</v>
      </c>
      <c r="G56" s="21">
        <f t="shared" si="0"/>
        <v>-1.3371413734908476E-2</v>
      </c>
      <c r="H56" s="70">
        <v>4750</v>
      </c>
      <c r="I56" s="21">
        <f t="shared" si="4"/>
        <v>0</v>
      </c>
    </row>
    <row r="57" spans="1:9" ht="16.5" x14ac:dyDescent="0.3">
      <c r="A57" s="37"/>
      <c r="B57" s="99" t="s">
        <v>42</v>
      </c>
      <c r="C57" s="15" t="s">
        <v>198</v>
      </c>
      <c r="D57" s="11" t="s">
        <v>114</v>
      </c>
      <c r="E57" s="47">
        <v>2155.8333333333335</v>
      </c>
      <c r="F57" s="102">
        <v>2028</v>
      </c>
      <c r="G57" s="21">
        <f t="shared" si="0"/>
        <v>-5.929648241206037E-2</v>
      </c>
      <c r="H57" s="102">
        <v>1971.6666666666667</v>
      </c>
      <c r="I57" s="21">
        <f t="shared" si="4"/>
        <v>2.8571428571428532E-2</v>
      </c>
    </row>
    <row r="58" spans="1:9" ht="16.5" customHeight="1" thickBot="1" x14ac:dyDescent="0.35">
      <c r="A58" s="38"/>
      <c r="B58" s="100" t="s">
        <v>43</v>
      </c>
      <c r="C58" s="16" t="s">
        <v>119</v>
      </c>
      <c r="D58" s="12" t="s">
        <v>114</v>
      </c>
      <c r="E58" s="50">
        <v>4761.25</v>
      </c>
      <c r="F58" s="50">
        <v>4541</v>
      </c>
      <c r="G58" s="29">
        <f t="shared" si="0"/>
        <v>-4.6258860593331584E-2</v>
      </c>
      <c r="H58" s="50">
        <v>4458</v>
      </c>
      <c r="I58" s="29">
        <f t="shared" si="4"/>
        <v>1.8618214445939883E-2</v>
      </c>
    </row>
    <row r="59" spans="1:9" ht="16.5" x14ac:dyDescent="0.3">
      <c r="A59" s="37"/>
      <c r="B59" s="101" t="s">
        <v>54</v>
      </c>
      <c r="C59" s="14" t="s">
        <v>121</v>
      </c>
      <c r="D59" s="11" t="s">
        <v>120</v>
      </c>
      <c r="E59" s="43">
        <v>5107.5</v>
      </c>
      <c r="F59" s="68">
        <v>4550.625</v>
      </c>
      <c r="G59" s="21">
        <f t="shared" si="0"/>
        <v>-0.10903083700440529</v>
      </c>
      <c r="H59" s="68">
        <v>4550.625</v>
      </c>
      <c r="I59" s="21">
        <f t="shared" si="4"/>
        <v>0</v>
      </c>
    </row>
    <row r="60" spans="1:9" ht="16.5" x14ac:dyDescent="0.3">
      <c r="A60" s="37"/>
      <c r="B60" s="99" t="s">
        <v>55</v>
      </c>
      <c r="C60" s="15" t="s">
        <v>122</v>
      </c>
      <c r="D60" s="13" t="s">
        <v>120</v>
      </c>
      <c r="E60" s="47">
        <v>5039.5</v>
      </c>
      <c r="F60" s="70">
        <v>4802.5</v>
      </c>
      <c r="G60" s="21">
        <f t="shared" si="0"/>
        <v>-4.7028475047127691E-2</v>
      </c>
      <c r="H60" s="70">
        <v>4830</v>
      </c>
      <c r="I60" s="21">
        <f t="shared" si="4"/>
        <v>-5.693581780538302E-3</v>
      </c>
    </row>
    <row r="61" spans="1:9" ht="16.5" customHeight="1" thickBot="1" x14ac:dyDescent="0.35">
      <c r="A61" s="38"/>
      <c r="B61" s="100" t="s">
        <v>56</v>
      </c>
      <c r="C61" s="16" t="s">
        <v>123</v>
      </c>
      <c r="D61" s="12" t="s">
        <v>120</v>
      </c>
      <c r="E61" s="50">
        <v>21514.375</v>
      </c>
      <c r="F61" s="73">
        <v>20974.285714285714</v>
      </c>
      <c r="G61" s="29">
        <f t="shared" si="0"/>
        <v>-2.5103647478222642E-2</v>
      </c>
      <c r="H61" s="73">
        <v>20974.285714285714</v>
      </c>
      <c r="I61" s="29">
        <f t="shared" si="4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41"/>
      <c r="F62" s="52"/>
      <c r="G62" s="41"/>
      <c r="H62" s="52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43">
        <v>6455.5</v>
      </c>
      <c r="F63" s="54">
        <v>6377.5</v>
      </c>
      <c r="G63" s="21">
        <f t="shared" si="0"/>
        <v>-1.2082720161102935E-2</v>
      </c>
      <c r="H63" s="54">
        <v>6430.5555555555557</v>
      </c>
      <c r="I63" s="21">
        <f t="shared" ref="I63:I74" si="5">(F63-H63)/H63</f>
        <v>-8.250539956803471E-3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47">
        <v>47046.625</v>
      </c>
      <c r="F64" s="46">
        <v>46816.333333333336</v>
      </c>
      <c r="G64" s="21">
        <f t="shared" si="0"/>
        <v>-4.8949667838376135E-3</v>
      </c>
      <c r="H64" s="46">
        <v>46392.25</v>
      </c>
      <c r="I64" s="21">
        <f t="shared" si="5"/>
        <v>9.141253837296871E-3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47">
        <v>11498.75</v>
      </c>
      <c r="F65" s="46">
        <v>11121.142857142857</v>
      </c>
      <c r="G65" s="21">
        <f t="shared" si="0"/>
        <v>-3.2838973180314653E-2</v>
      </c>
      <c r="H65" s="46">
        <v>10605</v>
      </c>
      <c r="I65" s="21">
        <f t="shared" si="5"/>
        <v>4.8669764935677214E-2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47">
        <v>7739.55</v>
      </c>
      <c r="F66" s="46">
        <v>7318.8888888888887</v>
      </c>
      <c r="G66" s="21">
        <f t="shared" si="0"/>
        <v>-5.435214077189391E-2</v>
      </c>
      <c r="H66" s="46">
        <v>7281.666666666667</v>
      </c>
      <c r="I66" s="21">
        <f t="shared" si="5"/>
        <v>5.111772335393232E-3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47">
        <v>3904.7222222222222</v>
      </c>
      <c r="F67" s="46">
        <v>3863.75</v>
      </c>
      <c r="G67" s="21">
        <f t="shared" si="0"/>
        <v>-1.0492992814967619E-2</v>
      </c>
      <c r="H67" s="46">
        <v>3704.375</v>
      </c>
      <c r="I67" s="21">
        <f t="shared" si="5"/>
        <v>4.302345199932512E-2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50">
        <v>3641.0714285714284</v>
      </c>
      <c r="F68" s="58">
        <v>2985</v>
      </c>
      <c r="G68" s="31">
        <f t="shared" si="0"/>
        <v>-0.18018636586562037</v>
      </c>
      <c r="H68" s="58">
        <v>2985</v>
      </c>
      <c r="I68" s="31">
        <f t="shared" si="5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41"/>
      <c r="F69" s="52"/>
      <c r="G69" s="52"/>
      <c r="H69" s="52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43">
        <v>3725.8</v>
      </c>
      <c r="F70" s="43">
        <v>3880.3333333333335</v>
      </c>
      <c r="G70" s="21">
        <f t="shared" si="0"/>
        <v>4.147655089734642E-2</v>
      </c>
      <c r="H70" s="43">
        <v>3844.2222222222222</v>
      </c>
      <c r="I70" s="21">
        <f t="shared" si="5"/>
        <v>9.3936065668536288E-3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47">
        <v>2780.3333333333335</v>
      </c>
      <c r="F71" s="47">
        <v>2796.625</v>
      </c>
      <c r="G71" s="21">
        <f t="shared" si="0"/>
        <v>5.8596091595731377E-3</v>
      </c>
      <c r="H71" s="47">
        <v>2796.625</v>
      </c>
      <c r="I71" s="21">
        <f t="shared" si="5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47">
        <v>1339.875</v>
      </c>
      <c r="F72" s="47">
        <v>1313.3333333333333</v>
      </c>
      <c r="G72" s="21">
        <f t="shared" si="0"/>
        <v>-1.9809061790589975E-2</v>
      </c>
      <c r="H72" s="47">
        <v>1313.3333333333333</v>
      </c>
      <c r="I72" s="21">
        <f t="shared" si="5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47">
        <v>2218.3000000000002</v>
      </c>
      <c r="F73" s="47">
        <v>2250.7142857142858</v>
      </c>
      <c r="G73" s="21">
        <f t="shared" si="0"/>
        <v>1.4612219138207453E-2</v>
      </c>
      <c r="H73" s="47">
        <v>2250.7142857142858</v>
      </c>
      <c r="I73" s="21">
        <f t="shared" si="5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50">
        <v>1605</v>
      </c>
      <c r="F74" s="50">
        <v>1635</v>
      </c>
      <c r="G74" s="21">
        <f t="shared" si="0"/>
        <v>1.8691588785046728E-2</v>
      </c>
      <c r="H74" s="50">
        <v>1635</v>
      </c>
      <c r="I74" s="21">
        <f t="shared" si="5"/>
        <v>0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41"/>
      <c r="F75" s="52"/>
      <c r="G75" s="52"/>
      <c r="H75" s="52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43">
        <v>1466.4285714285713</v>
      </c>
      <c r="F76" s="43">
        <v>1458.3333333333333</v>
      </c>
      <c r="G76" s="22">
        <f t="shared" si="0"/>
        <v>-5.5203766845266945E-3</v>
      </c>
      <c r="H76" s="43">
        <v>1458.3333333333333</v>
      </c>
      <c r="I76" s="22">
        <f t="shared" ref="I76:I82" si="6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47">
        <v>1269.4444444444443</v>
      </c>
      <c r="F77" s="32">
        <v>1210</v>
      </c>
      <c r="G77" s="21">
        <f t="shared" si="0"/>
        <v>-4.6827133479212177E-2</v>
      </c>
      <c r="H77" s="32">
        <v>1181.1111111111111</v>
      </c>
      <c r="I77" s="21">
        <f t="shared" si="6"/>
        <v>2.4459078080903127E-2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47">
        <v>803.66666666666663</v>
      </c>
      <c r="F78" s="47">
        <v>933.28571428571433</v>
      </c>
      <c r="G78" s="21">
        <f t="shared" si="0"/>
        <v>0.16128458849321572</v>
      </c>
      <c r="H78" s="47">
        <v>933.28571428571433</v>
      </c>
      <c r="I78" s="21">
        <f t="shared" si="6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47">
        <v>1532.05</v>
      </c>
      <c r="F79" s="47">
        <v>1514.2222222222222</v>
      </c>
      <c r="G79" s="21">
        <f t="shared" si="0"/>
        <v>-1.16365508813536E-2</v>
      </c>
      <c r="H79" s="47">
        <v>1514.2222222222222</v>
      </c>
      <c r="I79" s="21">
        <f t="shared" si="6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61">
        <v>1937.3</v>
      </c>
      <c r="F80" s="61">
        <v>1926.8</v>
      </c>
      <c r="G80" s="21">
        <f t="shared" si="0"/>
        <v>-5.4199143137356118E-3</v>
      </c>
      <c r="H80" s="61">
        <v>1893.3</v>
      </c>
      <c r="I80" s="21">
        <f t="shared" si="6"/>
        <v>1.7693973485448686E-2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61">
        <v>8830</v>
      </c>
      <c r="F81" s="61">
        <v>8899.3333333333339</v>
      </c>
      <c r="G81" s="21">
        <f>(F81-E81)/E81</f>
        <v>7.8520196300491431E-3</v>
      </c>
      <c r="H81" s="61">
        <v>8899.3333333333339</v>
      </c>
      <c r="I81" s="21">
        <f t="shared" si="6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50">
        <v>3988.8</v>
      </c>
      <c r="F82" s="50">
        <v>3880.3</v>
      </c>
      <c r="G82" s="23">
        <f>(F82-E82)/E82</f>
        <v>-2.7201163257119933E-2</v>
      </c>
      <c r="H82" s="50">
        <v>3880.3</v>
      </c>
      <c r="I82" s="23">
        <f t="shared" si="6"/>
        <v>0</v>
      </c>
    </row>
    <row r="83" spans="1:9" x14ac:dyDescent="0.25">
      <c r="E83"/>
      <c r="F83"/>
      <c r="H83" s="89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95"/>
  <sheetViews>
    <sheetView rightToLeft="1" topLeftCell="B6" zoomScaleNormal="100" workbookViewId="0">
      <selection activeCell="I91" sqref="I91"/>
    </sheetView>
  </sheetViews>
  <sheetFormatPr defaultRowHeight="15" x14ac:dyDescent="0.25"/>
  <cols>
    <col min="1" max="1" width="29" style="9" customWidth="1"/>
    <col min="2" max="2" width="5.125" style="9" bestFit="1" customWidth="1"/>
    <col min="3" max="3" width="19.125" customWidth="1"/>
    <col min="4" max="4" width="14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2.1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79" t="s">
        <v>201</v>
      </c>
      <c r="B9" s="179"/>
      <c r="C9" s="179"/>
      <c r="D9" s="179"/>
      <c r="E9" s="179"/>
      <c r="F9" s="179"/>
      <c r="G9" s="179"/>
      <c r="H9" s="179"/>
      <c r="I9" s="179"/>
    </row>
    <row r="10" spans="1:9" ht="18" x14ac:dyDescent="0.2">
      <c r="A10" s="2" t="s">
        <v>218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180" t="s">
        <v>3</v>
      </c>
      <c r="B13" s="186"/>
      <c r="C13" s="203" t="s">
        <v>0</v>
      </c>
      <c r="D13" s="205" t="s">
        <v>23</v>
      </c>
      <c r="E13" s="182" t="s">
        <v>217</v>
      </c>
      <c r="F13" s="199" t="s">
        <v>223</v>
      </c>
      <c r="G13" s="182" t="s">
        <v>197</v>
      </c>
      <c r="H13" s="199" t="s">
        <v>225</v>
      </c>
      <c r="I13" s="182" t="s">
        <v>187</v>
      </c>
    </row>
    <row r="14" spans="1:9" ht="38.25" customHeight="1" thickBot="1" x14ac:dyDescent="0.25">
      <c r="A14" s="181"/>
      <c r="B14" s="187"/>
      <c r="C14" s="204"/>
      <c r="D14" s="206"/>
      <c r="E14" s="183"/>
      <c r="F14" s="200"/>
      <c r="G14" s="201"/>
      <c r="H14" s="200"/>
      <c r="I14" s="201"/>
    </row>
    <row r="15" spans="1:9" ht="17.25" customHeight="1" thickBot="1" x14ac:dyDescent="0.3">
      <c r="A15" s="33" t="s">
        <v>24</v>
      </c>
      <c r="B15" s="27" t="s">
        <v>22</v>
      </c>
      <c r="C15" s="129"/>
      <c r="D15" s="6"/>
      <c r="E15" s="30"/>
      <c r="F15" s="7"/>
      <c r="G15" s="7"/>
      <c r="H15" s="7"/>
      <c r="I15" s="8"/>
    </row>
    <row r="16" spans="1:9" ht="15.75" customHeight="1" x14ac:dyDescent="0.3">
      <c r="A16" s="33"/>
      <c r="B16" s="40" t="s">
        <v>9</v>
      </c>
      <c r="C16" s="14" t="s">
        <v>88</v>
      </c>
      <c r="D16" s="11" t="s">
        <v>161</v>
      </c>
      <c r="E16" s="42">
        <v>1416.2107500000002</v>
      </c>
      <c r="F16" s="42">
        <v>1432.4</v>
      </c>
      <c r="G16" s="21">
        <f t="shared" ref="G16:G31" si="0">(F16-E16)/E16</f>
        <v>1.1431384770945919E-2</v>
      </c>
      <c r="H16" s="42">
        <v>1459.4</v>
      </c>
      <c r="I16" s="21">
        <f t="shared" ref="I16:I31" si="1">(F16-H16)/H16</f>
        <v>-1.8500753734411401E-2</v>
      </c>
    </row>
    <row r="17" spans="1:9" ht="16.5" x14ac:dyDescent="0.3">
      <c r="A17" s="37"/>
      <c r="B17" s="34" t="s">
        <v>14</v>
      </c>
      <c r="C17" s="15" t="s">
        <v>94</v>
      </c>
      <c r="D17" s="11" t="s">
        <v>81</v>
      </c>
      <c r="E17" s="46">
        <v>548.65</v>
      </c>
      <c r="F17" s="46">
        <v>491.15</v>
      </c>
      <c r="G17" s="21">
        <f t="shared" si="0"/>
        <v>-0.10480269753030165</v>
      </c>
      <c r="H17" s="46">
        <v>491.15</v>
      </c>
      <c r="I17" s="21">
        <f t="shared" si="1"/>
        <v>0</v>
      </c>
    </row>
    <row r="18" spans="1:9" ht="16.5" x14ac:dyDescent="0.3">
      <c r="A18" s="37"/>
      <c r="B18" s="34" t="s">
        <v>18</v>
      </c>
      <c r="C18" s="15" t="s">
        <v>98</v>
      </c>
      <c r="D18" s="11" t="s">
        <v>83</v>
      </c>
      <c r="E18" s="46">
        <v>1271.6965833333334</v>
      </c>
      <c r="F18" s="46">
        <v>1371.625</v>
      </c>
      <c r="G18" s="21">
        <f t="shared" si="0"/>
        <v>7.8578819803649419E-2</v>
      </c>
      <c r="H18" s="46">
        <v>1357.75</v>
      </c>
      <c r="I18" s="21">
        <f t="shared" si="1"/>
        <v>1.0219112502301602E-2</v>
      </c>
    </row>
    <row r="19" spans="1:9" ht="16.5" x14ac:dyDescent="0.3">
      <c r="A19" s="37"/>
      <c r="B19" s="34" t="s">
        <v>15</v>
      </c>
      <c r="C19" s="15" t="s">
        <v>95</v>
      </c>
      <c r="D19" s="11" t="s">
        <v>82</v>
      </c>
      <c r="E19" s="46">
        <v>1303.44</v>
      </c>
      <c r="F19" s="46">
        <v>1164.4000000000001</v>
      </c>
      <c r="G19" s="21">
        <f t="shared" si="0"/>
        <v>-0.10667157675075183</v>
      </c>
      <c r="H19" s="46">
        <v>1149.4000000000001</v>
      </c>
      <c r="I19" s="21">
        <f t="shared" si="1"/>
        <v>1.3050287106316338E-2</v>
      </c>
    </row>
    <row r="20" spans="1:9" ht="16.5" x14ac:dyDescent="0.3">
      <c r="A20" s="37"/>
      <c r="B20" s="34" t="s">
        <v>19</v>
      </c>
      <c r="C20" s="15" t="s">
        <v>99</v>
      </c>
      <c r="D20" s="11" t="s">
        <v>161</v>
      </c>
      <c r="E20" s="46">
        <v>1145.5967499999999</v>
      </c>
      <c r="F20" s="46">
        <v>1154.0500000000002</v>
      </c>
      <c r="G20" s="21">
        <f t="shared" si="0"/>
        <v>7.3789053608961912E-3</v>
      </c>
      <c r="H20" s="46">
        <v>1129.0500000000002</v>
      </c>
      <c r="I20" s="21">
        <f t="shared" si="1"/>
        <v>2.2142509189141311E-2</v>
      </c>
    </row>
    <row r="21" spans="1:9" ht="16.5" x14ac:dyDescent="0.3">
      <c r="A21" s="37"/>
      <c r="B21" s="34" t="s">
        <v>7</v>
      </c>
      <c r="C21" s="15" t="s">
        <v>87</v>
      </c>
      <c r="D21" s="11" t="s">
        <v>161</v>
      </c>
      <c r="E21" s="46">
        <v>934.33749999999998</v>
      </c>
      <c r="F21" s="46">
        <v>705.59999999999991</v>
      </c>
      <c r="G21" s="21">
        <f t="shared" si="0"/>
        <v>-0.24481250083615405</v>
      </c>
      <c r="H21" s="46">
        <v>687.7</v>
      </c>
      <c r="I21" s="21">
        <f t="shared" si="1"/>
        <v>2.6028791624254564E-2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46">
        <v>1297.25675</v>
      </c>
      <c r="F22" s="46">
        <v>1346</v>
      </c>
      <c r="G22" s="21">
        <f t="shared" si="0"/>
        <v>3.7574096261206572E-2</v>
      </c>
      <c r="H22" s="46">
        <v>1310.5</v>
      </c>
      <c r="I22" s="21">
        <f t="shared" si="1"/>
        <v>2.7088897367417018E-2</v>
      </c>
    </row>
    <row r="23" spans="1:9" ht="16.5" x14ac:dyDescent="0.3">
      <c r="A23" s="37"/>
      <c r="B23" s="34" t="s">
        <v>13</v>
      </c>
      <c r="C23" s="15" t="s">
        <v>93</v>
      </c>
      <c r="D23" s="13" t="s">
        <v>81</v>
      </c>
      <c r="E23" s="46">
        <v>563.65</v>
      </c>
      <c r="F23" s="46">
        <v>492.5</v>
      </c>
      <c r="G23" s="21">
        <f t="shared" si="0"/>
        <v>-0.12623081699636296</v>
      </c>
      <c r="H23" s="46">
        <v>477.5</v>
      </c>
      <c r="I23" s="21">
        <f t="shared" si="1"/>
        <v>3.1413612565445025E-2</v>
      </c>
    </row>
    <row r="24" spans="1:9" ht="16.5" x14ac:dyDescent="0.3">
      <c r="A24" s="37"/>
      <c r="B24" s="34" t="s">
        <v>8</v>
      </c>
      <c r="C24" s="15" t="s">
        <v>89</v>
      </c>
      <c r="D24" s="13" t="s">
        <v>161</v>
      </c>
      <c r="E24" s="46">
        <v>2091.457611111111</v>
      </c>
      <c r="F24" s="46">
        <v>2370.35</v>
      </c>
      <c r="G24" s="21">
        <f t="shared" si="0"/>
        <v>0.1333483343899684</v>
      </c>
      <c r="H24" s="46">
        <v>2275.35</v>
      </c>
      <c r="I24" s="21">
        <f t="shared" si="1"/>
        <v>4.1751818401564597E-2</v>
      </c>
    </row>
    <row r="25" spans="1:9" ht="16.5" x14ac:dyDescent="0.3">
      <c r="A25" s="37"/>
      <c r="B25" s="34" t="s">
        <v>16</v>
      </c>
      <c r="C25" s="15" t="s">
        <v>96</v>
      </c>
      <c r="D25" s="13" t="s">
        <v>81</v>
      </c>
      <c r="E25" s="46">
        <v>549.46249999999998</v>
      </c>
      <c r="F25" s="46">
        <v>502.5</v>
      </c>
      <c r="G25" s="21">
        <f t="shared" si="0"/>
        <v>-8.5469891029870057E-2</v>
      </c>
      <c r="H25" s="46">
        <v>480</v>
      </c>
      <c r="I25" s="21">
        <f t="shared" si="1"/>
        <v>4.6875E-2</v>
      </c>
    </row>
    <row r="26" spans="1:9" ht="16.5" x14ac:dyDescent="0.3">
      <c r="A26" s="37"/>
      <c r="B26" s="34" t="s">
        <v>12</v>
      </c>
      <c r="C26" s="15" t="s">
        <v>92</v>
      </c>
      <c r="D26" s="13" t="s">
        <v>81</v>
      </c>
      <c r="E26" s="46">
        <v>562.55624999999998</v>
      </c>
      <c r="F26" s="46">
        <v>488.65</v>
      </c>
      <c r="G26" s="21">
        <f t="shared" si="0"/>
        <v>-0.13137575131375751</v>
      </c>
      <c r="H26" s="46">
        <v>459.9</v>
      </c>
      <c r="I26" s="21">
        <f t="shared" si="1"/>
        <v>6.2513589910850181E-2</v>
      </c>
    </row>
    <row r="27" spans="1:9" ht="16.5" x14ac:dyDescent="0.3">
      <c r="A27" s="37"/>
      <c r="B27" s="34" t="s">
        <v>5</v>
      </c>
      <c r="C27" s="15" t="s">
        <v>85</v>
      </c>
      <c r="D27" s="13" t="s">
        <v>161</v>
      </c>
      <c r="E27" s="46">
        <v>1369.1392499999999</v>
      </c>
      <c r="F27" s="46">
        <v>1424.2666666666667</v>
      </c>
      <c r="G27" s="21">
        <f t="shared" si="0"/>
        <v>4.0264287702413547E-2</v>
      </c>
      <c r="H27" s="46">
        <v>1302.6666666666665</v>
      </c>
      <c r="I27" s="21">
        <f t="shared" si="1"/>
        <v>9.3346980552712497E-2</v>
      </c>
    </row>
    <row r="28" spans="1:9" ht="16.5" x14ac:dyDescent="0.3">
      <c r="A28" s="37"/>
      <c r="B28" s="34" t="s">
        <v>17</v>
      </c>
      <c r="C28" s="15" t="s">
        <v>97</v>
      </c>
      <c r="D28" s="13" t="s">
        <v>161</v>
      </c>
      <c r="E28" s="46">
        <v>983.9</v>
      </c>
      <c r="F28" s="46">
        <v>1044</v>
      </c>
      <c r="G28" s="21">
        <f t="shared" si="0"/>
        <v>6.1083443439373941E-2</v>
      </c>
      <c r="H28" s="46">
        <v>952.65</v>
      </c>
      <c r="I28" s="21">
        <f t="shared" si="1"/>
        <v>9.5890410958904132E-2</v>
      </c>
    </row>
    <row r="29" spans="1:9" ht="17.25" thickBot="1" x14ac:dyDescent="0.35">
      <c r="A29" s="38"/>
      <c r="B29" s="34" t="s">
        <v>6</v>
      </c>
      <c r="C29" s="15" t="s">
        <v>86</v>
      </c>
      <c r="D29" s="13" t="s">
        <v>161</v>
      </c>
      <c r="E29" s="46">
        <v>1265.80575</v>
      </c>
      <c r="F29" s="46">
        <v>1284.4000000000001</v>
      </c>
      <c r="G29" s="21">
        <f t="shared" si="0"/>
        <v>1.4689655186034746E-2</v>
      </c>
      <c r="H29" s="46">
        <v>1158.6500000000001</v>
      </c>
      <c r="I29" s="21">
        <f t="shared" si="1"/>
        <v>0.10853148060242523</v>
      </c>
    </row>
    <row r="30" spans="1:9" ht="16.5" x14ac:dyDescent="0.3">
      <c r="A30" s="37"/>
      <c r="B30" s="34" t="s">
        <v>4</v>
      </c>
      <c r="C30" s="15" t="s">
        <v>84</v>
      </c>
      <c r="D30" s="13" t="s">
        <v>161</v>
      </c>
      <c r="E30" s="46">
        <v>1564.5207500000001</v>
      </c>
      <c r="F30" s="46">
        <v>1261.95</v>
      </c>
      <c r="G30" s="21">
        <f t="shared" si="0"/>
        <v>-0.1933951658998451</v>
      </c>
      <c r="H30" s="46">
        <v>1091.9000000000001</v>
      </c>
      <c r="I30" s="21">
        <f t="shared" si="1"/>
        <v>0.15573770491803274</v>
      </c>
    </row>
    <row r="31" spans="1:9" ht="17.25" thickBot="1" x14ac:dyDescent="0.35">
      <c r="A31" s="38"/>
      <c r="B31" s="36" t="s">
        <v>11</v>
      </c>
      <c r="C31" s="16" t="s">
        <v>91</v>
      </c>
      <c r="D31" s="12" t="s">
        <v>81</v>
      </c>
      <c r="E31" s="49">
        <v>442.76350000000002</v>
      </c>
      <c r="F31" s="49">
        <v>422.4</v>
      </c>
      <c r="G31" s="23">
        <f t="shared" si="0"/>
        <v>-4.5991821819097653E-2</v>
      </c>
      <c r="H31" s="49">
        <v>364.9</v>
      </c>
      <c r="I31" s="23">
        <f t="shared" si="1"/>
        <v>0.15757741847081394</v>
      </c>
    </row>
    <row r="32" spans="1:9" ht="15.75" customHeight="1" thickBot="1" x14ac:dyDescent="0.25">
      <c r="A32" s="192" t="s">
        <v>188</v>
      </c>
      <c r="B32" s="193"/>
      <c r="C32" s="193"/>
      <c r="D32" s="194"/>
      <c r="E32" s="103">
        <f>SUM(E16:E31)</f>
        <v>17310.443944444443</v>
      </c>
      <c r="F32" s="104">
        <f>SUM(F16:F31)</f>
        <v>16956.241666666669</v>
      </c>
      <c r="G32" s="105">
        <f t="shared" ref="G32" si="2">(F32-E32)/E32</f>
        <v>-2.04617674113119E-2</v>
      </c>
      <c r="H32" s="104">
        <f>SUM(H16:H31)</f>
        <v>16148.466666666665</v>
      </c>
      <c r="I32" s="108">
        <f t="shared" ref="I32" si="3">(F32-H32)/H32</f>
        <v>5.0021777093387815E-2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39" t="s">
        <v>26</v>
      </c>
      <c r="C34" s="18" t="s">
        <v>100</v>
      </c>
      <c r="D34" s="20" t="s">
        <v>161</v>
      </c>
      <c r="E34" s="54">
        <v>2238.4695000000002</v>
      </c>
      <c r="F34" s="54">
        <v>2114.6624999999999</v>
      </c>
      <c r="G34" s="21">
        <f>(F34-E34)/E34</f>
        <v>-5.5308772355397398E-2</v>
      </c>
      <c r="H34" s="54">
        <v>2202.1428571428569</v>
      </c>
      <c r="I34" s="21">
        <f>(F34-H34)/H34</f>
        <v>-3.9725105416801743E-2</v>
      </c>
    </row>
    <row r="35" spans="1:9" ht="16.5" x14ac:dyDescent="0.3">
      <c r="A35" s="37"/>
      <c r="B35" s="34" t="s">
        <v>27</v>
      </c>
      <c r="C35" s="15" t="s">
        <v>101</v>
      </c>
      <c r="D35" s="11" t="s">
        <v>161</v>
      </c>
      <c r="E35" s="46">
        <v>2099.1075000000001</v>
      </c>
      <c r="F35" s="46">
        <v>2039.85</v>
      </c>
      <c r="G35" s="21">
        <f>(F35-E35)/E35</f>
        <v>-2.8229854831160462E-2</v>
      </c>
      <c r="H35" s="46">
        <v>2099.4</v>
      </c>
      <c r="I35" s="21">
        <f>(F35-H35)/H35</f>
        <v>-2.8365247213489653E-2</v>
      </c>
    </row>
    <row r="36" spans="1:9" ht="16.5" x14ac:dyDescent="0.3">
      <c r="A36" s="37"/>
      <c r="B36" s="39" t="s">
        <v>28</v>
      </c>
      <c r="C36" s="15" t="s">
        <v>102</v>
      </c>
      <c r="D36" s="11" t="s">
        <v>161</v>
      </c>
      <c r="E36" s="46">
        <v>1835.2604999999999</v>
      </c>
      <c r="F36" s="46">
        <v>1922.5</v>
      </c>
      <c r="G36" s="21">
        <f>(F36-E36)/E36</f>
        <v>4.7535213665852963E-2</v>
      </c>
      <c r="H36" s="46">
        <v>1882.5</v>
      </c>
      <c r="I36" s="21">
        <f>(F36-H36)/H36</f>
        <v>2.1248339973439574E-2</v>
      </c>
    </row>
    <row r="37" spans="1:9" ht="16.5" x14ac:dyDescent="0.3">
      <c r="A37" s="37"/>
      <c r="B37" s="34" t="s">
        <v>29</v>
      </c>
      <c r="C37" s="15" t="s">
        <v>103</v>
      </c>
      <c r="D37" s="11" t="s">
        <v>161</v>
      </c>
      <c r="E37" s="46">
        <v>1711.4552083333331</v>
      </c>
      <c r="F37" s="46">
        <v>1652.6666666666665</v>
      </c>
      <c r="G37" s="21">
        <f>(F37-E37)/E37</f>
        <v>-3.435003228855555E-2</v>
      </c>
      <c r="H37" s="46">
        <v>1562.5</v>
      </c>
      <c r="I37" s="21">
        <f>(F37-H37)/H37</f>
        <v>5.7706666666666573E-2</v>
      </c>
    </row>
    <row r="38" spans="1:9" ht="17.25" thickBot="1" x14ac:dyDescent="0.35">
      <c r="A38" s="38"/>
      <c r="B38" s="39" t="s">
        <v>30</v>
      </c>
      <c r="C38" s="15" t="s">
        <v>104</v>
      </c>
      <c r="D38" s="24" t="s">
        <v>161</v>
      </c>
      <c r="E38" s="49">
        <v>2076.8150000000001</v>
      </c>
      <c r="F38" s="49">
        <v>1937.35</v>
      </c>
      <c r="G38" s="23">
        <f>(F38-E38)/E38</f>
        <v>-6.715330927405673E-2</v>
      </c>
      <c r="H38" s="49">
        <v>1826.9</v>
      </c>
      <c r="I38" s="23">
        <f>(F38-H38)/H38</f>
        <v>6.045760578028344E-2</v>
      </c>
    </row>
    <row r="39" spans="1:9" ht="15.75" customHeight="1" thickBot="1" x14ac:dyDescent="0.25">
      <c r="A39" s="192" t="s">
        <v>189</v>
      </c>
      <c r="B39" s="193"/>
      <c r="C39" s="193"/>
      <c r="D39" s="194"/>
      <c r="E39" s="86">
        <f>SUM(E34:E38)</f>
        <v>9961.107708333333</v>
      </c>
      <c r="F39" s="106">
        <f>SUM(F34:F38)</f>
        <v>9667.0291666666672</v>
      </c>
      <c r="G39" s="107">
        <f t="shared" ref="G39" si="4">(F39-E39)/E39</f>
        <v>-2.952267461385279E-2</v>
      </c>
      <c r="H39" s="106">
        <f>SUM(H34:H38)</f>
        <v>9573.4428571428562</v>
      </c>
      <c r="I39" s="108">
        <f t="shared" ref="I39" si="5">(F39-H39)/H39</f>
        <v>9.7756168726682458E-3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40" t="s">
        <v>36</v>
      </c>
      <c r="C41" s="15" t="s">
        <v>153</v>
      </c>
      <c r="D41" s="20" t="s">
        <v>161</v>
      </c>
      <c r="E41" s="46">
        <v>12760</v>
      </c>
      <c r="F41" s="46">
        <v>12700</v>
      </c>
      <c r="G41" s="21">
        <f t="shared" ref="G41:G46" si="6">(F41-E41)/E41</f>
        <v>-4.7021943573667714E-3</v>
      </c>
      <c r="H41" s="46">
        <v>12708.333333333334</v>
      </c>
      <c r="I41" s="21">
        <f t="shared" ref="I41:I46" si="7">(F41-H41)/H41</f>
        <v>-6.5573770491808049E-4</v>
      </c>
    </row>
    <row r="42" spans="1:9" ht="16.5" x14ac:dyDescent="0.3">
      <c r="A42" s="37"/>
      <c r="B42" s="34" t="s">
        <v>33</v>
      </c>
      <c r="C42" s="15" t="s">
        <v>107</v>
      </c>
      <c r="D42" s="11" t="s">
        <v>161</v>
      </c>
      <c r="E42" s="46">
        <v>10615.6875</v>
      </c>
      <c r="F42" s="46">
        <v>11391</v>
      </c>
      <c r="G42" s="21">
        <f t="shared" si="6"/>
        <v>7.3034600914919548E-2</v>
      </c>
      <c r="H42" s="46">
        <v>11391</v>
      </c>
      <c r="I42" s="21">
        <f t="shared" si="7"/>
        <v>0</v>
      </c>
    </row>
    <row r="43" spans="1:9" ht="16.5" x14ac:dyDescent="0.3">
      <c r="A43" s="37"/>
      <c r="B43" s="39" t="s">
        <v>35</v>
      </c>
      <c r="C43" s="15" t="s">
        <v>152</v>
      </c>
      <c r="D43" s="11" t="s">
        <v>161</v>
      </c>
      <c r="E43" s="57">
        <v>9968.4523809523816</v>
      </c>
      <c r="F43" s="57">
        <v>9976</v>
      </c>
      <c r="G43" s="21">
        <f t="shared" si="6"/>
        <v>7.571505344240064E-4</v>
      </c>
      <c r="H43" s="57">
        <v>9976</v>
      </c>
      <c r="I43" s="21">
        <f t="shared" si="7"/>
        <v>0</v>
      </c>
    </row>
    <row r="44" spans="1:9" ht="16.5" x14ac:dyDescent="0.3">
      <c r="A44" s="37"/>
      <c r="B44" s="34" t="s">
        <v>31</v>
      </c>
      <c r="C44" s="15" t="s">
        <v>105</v>
      </c>
      <c r="D44" s="11" t="s">
        <v>161</v>
      </c>
      <c r="E44" s="47">
        <v>27239.99</v>
      </c>
      <c r="F44" s="47">
        <v>26650.488888888889</v>
      </c>
      <c r="G44" s="21">
        <f t="shared" si="6"/>
        <v>-2.1641017897257395E-2</v>
      </c>
      <c r="H44" s="47">
        <v>26172.777777777777</v>
      </c>
      <c r="I44" s="21">
        <f t="shared" si="7"/>
        <v>1.8252212858992613E-2</v>
      </c>
    </row>
    <row r="45" spans="1:9" ht="16.5" x14ac:dyDescent="0.3">
      <c r="A45" s="37"/>
      <c r="B45" s="34" t="s">
        <v>32</v>
      </c>
      <c r="C45" s="15" t="s">
        <v>106</v>
      </c>
      <c r="D45" s="11" t="s">
        <v>161</v>
      </c>
      <c r="E45" s="47">
        <v>15399.314916666668</v>
      </c>
      <c r="F45" s="47">
        <v>15993.155555555557</v>
      </c>
      <c r="G45" s="21">
        <f t="shared" si="6"/>
        <v>3.8562795949200021E-2</v>
      </c>
      <c r="H45" s="47">
        <v>15593.155555555557</v>
      </c>
      <c r="I45" s="21">
        <f t="shared" si="7"/>
        <v>2.5652280487735359E-2</v>
      </c>
    </row>
    <row r="46" spans="1:9" ht="16.5" customHeight="1" thickBot="1" x14ac:dyDescent="0.35">
      <c r="A46" s="38"/>
      <c r="B46" s="34" t="s">
        <v>34</v>
      </c>
      <c r="C46" s="15" t="s">
        <v>154</v>
      </c>
      <c r="D46" s="24" t="s">
        <v>161</v>
      </c>
      <c r="E46" s="50">
        <v>6179.0874999999996</v>
      </c>
      <c r="F46" s="50">
        <v>5619.333333333333</v>
      </c>
      <c r="G46" s="31">
        <f t="shared" si="6"/>
        <v>-9.0588483601610537E-2</v>
      </c>
      <c r="H46" s="50">
        <v>5213.2</v>
      </c>
      <c r="I46" s="31">
        <f t="shared" si="7"/>
        <v>7.7904805749507644E-2</v>
      </c>
    </row>
    <row r="47" spans="1:9" ht="15.75" customHeight="1" thickBot="1" x14ac:dyDescent="0.25">
      <c r="A47" s="192" t="s">
        <v>190</v>
      </c>
      <c r="B47" s="193"/>
      <c r="C47" s="193"/>
      <c r="D47" s="194"/>
      <c r="E47" s="86">
        <f>SUM(E41:E46)</f>
        <v>82162.532297619051</v>
      </c>
      <c r="F47" s="86">
        <f>SUM(F41:F46)</f>
        <v>82329.977777777778</v>
      </c>
      <c r="G47" s="107">
        <f t="shared" ref="G47" si="8">(F47-E47)/E47</f>
        <v>2.0379785709645111E-3</v>
      </c>
      <c r="H47" s="106">
        <f>SUM(H41:H46)</f>
        <v>81054.46666666666</v>
      </c>
      <c r="I47" s="108">
        <f t="shared" ref="I47" si="9">(F47-H47)/H47</f>
        <v>1.5736469112265065E-2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34" t="s">
        <v>50</v>
      </c>
      <c r="C49" s="15" t="s">
        <v>159</v>
      </c>
      <c r="D49" s="20" t="s">
        <v>112</v>
      </c>
      <c r="E49" s="43">
        <v>27101</v>
      </c>
      <c r="F49" s="43">
        <v>27836</v>
      </c>
      <c r="G49" s="21">
        <f t="shared" ref="G49:G54" si="10">(F49-E49)/E49</f>
        <v>2.712077045127486E-2</v>
      </c>
      <c r="H49" s="43">
        <v>27884.444444444445</v>
      </c>
      <c r="I49" s="21">
        <f t="shared" ref="I49:I54" si="11">(F49-H49)/H49</f>
        <v>-1.7373286579534877E-3</v>
      </c>
    </row>
    <row r="50" spans="1:9" ht="16.5" x14ac:dyDescent="0.3">
      <c r="A50" s="37"/>
      <c r="B50" s="34" t="s">
        <v>46</v>
      </c>
      <c r="C50" s="15" t="s">
        <v>111</v>
      </c>
      <c r="D50" s="13" t="s">
        <v>110</v>
      </c>
      <c r="E50" s="47">
        <v>6061.9444444444443</v>
      </c>
      <c r="F50" s="47">
        <v>6024.2222222222226</v>
      </c>
      <c r="G50" s="21">
        <f t="shared" si="10"/>
        <v>-6.2227924666635286E-3</v>
      </c>
      <c r="H50" s="47">
        <v>6034.2222222222226</v>
      </c>
      <c r="I50" s="21">
        <f t="shared" si="11"/>
        <v>-1.6572144067172423E-3</v>
      </c>
    </row>
    <row r="51" spans="1:9" ht="16.5" x14ac:dyDescent="0.3">
      <c r="A51" s="37"/>
      <c r="B51" s="34" t="s">
        <v>48</v>
      </c>
      <c r="C51" s="15" t="s">
        <v>157</v>
      </c>
      <c r="D51" s="11" t="s">
        <v>114</v>
      </c>
      <c r="E51" s="47">
        <v>18983.015666666666</v>
      </c>
      <c r="F51" s="47">
        <v>18056.339250000001</v>
      </c>
      <c r="G51" s="21">
        <f t="shared" si="10"/>
        <v>-4.8816080276110611E-2</v>
      </c>
      <c r="H51" s="47">
        <v>18056.34</v>
      </c>
      <c r="I51" s="21">
        <f t="shared" si="11"/>
        <v>-4.1536656888566585E-8</v>
      </c>
    </row>
    <row r="52" spans="1:9" ht="16.5" x14ac:dyDescent="0.3">
      <c r="A52" s="37"/>
      <c r="B52" s="34" t="s">
        <v>47</v>
      </c>
      <c r="C52" s="15" t="s">
        <v>113</v>
      </c>
      <c r="D52" s="11" t="s">
        <v>114</v>
      </c>
      <c r="E52" s="47">
        <v>19273.75</v>
      </c>
      <c r="F52" s="47">
        <v>19047.5</v>
      </c>
      <c r="G52" s="21">
        <f t="shared" si="10"/>
        <v>-1.1738763862766717E-2</v>
      </c>
      <c r="H52" s="47">
        <v>19047.5</v>
      </c>
      <c r="I52" s="21">
        <f t="shared" si="11"/>
        <v>0</v>
      </c>
    </row>
    <row r="53" spans="1:9" ht="16.5" x14ac:dyDescent="0.3">
      <c r="A53" s="37"/>
      <c r="B53" s="34" t="s">
        <v>49</v>
      </c>
      <c r="C53" s="15" t="s">
        <v>158</v>
      </c>
      <c r="D53" s="13" t="s">
        <v>199</v>
      </c>
      <c r="E53" s="47">
        <v>2237.5</v>
      </c>
      <c r="F53" s="47">
        <v>2263</v>
      </c>
      <c r="G53" s="21">
        <f t="shared" si="10"/>
        <v>1.1396648044692738E-2</v>
      </c>
      <c r="H53" s="47">
        <v>2235.8333333333335</v>
      </c>
      <c r="I53" s="21">
        <f t="shared" si="11"/>
        <v>1.215057771151689E-2</v>
      </c>
    </row>
    <row r="54" spans="1:9" ht="16.5" customHeight="1" thickBot="1" x14ac:dyDescent="0.35">
      <c r="A54" s="38"/>
      <c r="B54" s="34" t="s">
        <v>45</v>
      </c>
      <c r="C54" s="15" t="s">
        <v>109</v>
      </c>
      <c r="D54" s="12" t="s">
        <v>108</v>
      </c>
      <c r="E54" s="50">
        <v>6361.666666666667</v>
      </c>
      <c r="F54" s="50">
        <v>6153.75</v>
      </c>
      <c r="G54" s="31">
        <f t="shared" si="10"/>
        <v>-3.2682735132302902E-2</v>
      </c>
      <c r="H54" s="50">
        <v>6032.7777777777774</v>
      </c>
      <c r="I54" s="31">
        <f t="shared" si="11"/>
        <v>2.0052491021272746E-2</v>
      </c>
    </row>
    <row r="55" spans="1:9" ht="15.75" customHeight="1" thickBot="1" x14ac:dyDescent="0.25">
      <c r="A55" s="192" t="s">
        <v>191</v>
      </c>
      <c r="B55" s="193"/>
      <c r="C55" s="193"/>
      <c r="D55" s="194"/>
      <c r="E55" s="86">
        <f>SUM(E49:E54)</f>
        <v>80018.876777777783</v>
      </c>
      <c r="F55" s="86">
        <f>SUM(F49:F54)</f>
        <v>79380.811472222224</v>
      </c>
      <c r="G55" s="107">
        <f t="shared" ref="G55" si="12">(F55-E55)/E55</f>
        <v>-7.9739347920059524E-3</v>
      </c>
      <c r="H55" s="86">
        <f>SUM(H49:H54)</f>
        <v>79291.117777777778</v>
      </c>
      <c r="I55" s="108">
        <f t="shared" ref="I55" si="13">(F55-H55)/H55</f>
        <v>1.1311947284665933E-3</v>
      </c>
    </row>
    <row r="56" spans="1:9" ht="17.25" customHeight="1" thickBot="1" x14ac:dyDescent="0.3">
      <c r="A56" s="33" t="s">
        <v>44</v>
      </c>
      <c r="B56" s="109" t="s">
        <v>57</v>
      </c>
      <c r="C56" s="110"/>
      <c r="D56" s="127"/>
      <c r="E56" s="111"/>
      <c r="F56" s="111"/>
      <c r="G56" s="112"/>
      <c r="H56" s="111"/>
      <c r="I56" s="113"/>
    </row>
    <row r="57" spans="1:9" ht="16.5" x14ac:dyDescent="0.3">
      <c r="A57" s="114"/>
      <c r="B57" s="98" t="s">
        <v>40</v>
      </c>
      <c r="C57" s="19" t="s">
        <v>117</v>
      </c>
      <c r="D57" s="20" t="s">
        <v>114</v>
      </c>
      <c r="E57" s="43">
        <v>2031.6666666666667</v>
      </c>
      <c r="F57" s="66">
        <v>2883.75</v>
      </c>
      <c r="G57" s="22">
        <f t="shared" ref="G57:G65" si="14">(F57-E57)/E57</f>
        <v>0.41940114848236254</v>
      </c>
      <c r="H57" s="66">
        <v>2977</v>
      </c>
      <c r="I57" s="22">
        <f t="shared" ref="I57:I65" si="15">(F57-H57)/H57</f>
        <v>-3.1323480013436343E-2</v>
      </c>
    </row>
    <row r="58" spans="1:9" ht="16.5" x14ac:dyDescent="0.3">
      <c r="A58" s="115"/>
      <c r="B58" s="99" t="s">
        <v>55</v>
      </c>
      <c r="C58" s="15" t="s">
        <v>122</v>
      </c>
      <c r="D58" s="11" t="s">
        <v>120</v>
      </c>
      <c r="E58" s="47">
        <v>5039.5</v>
      </c>
      <c r="F58" s="70">
        <v>4802.5</v>
      </c>
      <c r="G58" s="21">
        <f t="shared" si="14"/>
        <v>-4.7028475047127691E-2</v>
      </c>
      <c r="H58" s="70">
        <v>4830</v>
      </c>
      <c r="I58" s="21">
        <f t="shared" si="15"/>
        <v>-5.693581780538302E-3</v>
      </c>
    </row>
    <row r="59" spans="1:9" ht="16.5" x14ac:dyDescent="0.3">
      <c r="A59" s="115"/>
      <c r="B59" s="99" t="s">
        <v>38</v>
      </c>
      <c r="C59" s="15" t="s">
        <v>115</v>
      </c>
      <c r="D59" s="11" t="s">
        <v>114</v>
      </c>
      <c r="E59" s="47">
        <v>3750</v>
      </c>
      <c r="F59" s="70">
        <v>3750</v>
      </c>
      <c r="G59" s="21">
        <f t="shared" si="14"/>
        <v>0</v>
      </c>
      <c r="H59" s="70">
        <v>3750</v>
      </c>
      <c r="I59" s="21">
        <f t="shared" si="15"/>
        <v>0</v>
      </c>
    </row>
    <row r="60" spans="1:9" ht="16.5" x14ac:dyDescent="0.3">
      <c r="A60" s="115"/>
      <c r="B60" s="99" t="s">
        <v>39</v>
      </c>
      <c r="C60" s="15" t="s">
        <v>116</v>
      </c>
      <c r="D60" s="11" t="s">
        <v>114</v>
      </c>
      <c r="E60" s="47">
        <v>3347.1428571428573</v>
      </c>
      <c r="F60" s="70">
        <v>3419.75</v>
      </c>
      <c r="G60" s="21">
        <f t="shared" si="14"/>
        <v>2.1692274861288885E-2</v>
      </c>
      <c r="H60" s="70">
        <v>3419.75</v>
      </c>
      <c r="I60" s="21">
        <f t="shared" si="15"/>
        <v>0</v>
      </c>
    </row>
    <row r="61" spans="1:9" ht="16.5" x14ac:dyDescent="0.3">
      <c r="A61" s="115"/>
      <c r="B61" s="99" t="s">
        <v>41</v>
      </c>
      <c r="C61" s="15" t="s">
        <v>118</v>
      </c>
      <c r="D61" s="11" t="s">
        <v>114</v>
      </c>
      <c r="E61" s="47">
        <v>4814.375</v>
      </c>
      <c r="F61" s="102">
        <v>4750</v>
      </c>
      <c r="G61" s="21">
        <f t="shared" si="14"/>
        <v>-1.3371413734908476E-2</v>
      </c>
      <c r="H61" s="102">
        <v>4750</v>
      </c>
      <c r="I61" s="21">
        <f t="shared" si="15"/>
        <v>0</v>
      </c>
    </row>
    <row r="62" spans="1:9" ht="17.25" thickBot="1" x14ac:dyDescent="0.35">
      <c r="A62" s="115"/>
      <c r="B62" s="100" t="s">
        <v>54</v>
      </c>
      <c r="C62" s="16" t="s">
        <v>121</v>
      </c>
      <c r="D62" s="12" t="s">
        <v>120</v>
      </c>
      <c r="E62" s="50">
        <v>5107.5</v>
      </c>
      <c r="F62" s="73">
        <v>4550.625</v>
      </c>
      <c r="G62" s="29">
        <f t="shared" si="14"/>
        <v>-0.10903083700440529</v>
      </c>
      <c r="H62" s="73">
        <v>4550.625</v>
      </c>
      <c r="I62" s="29">
        <f t="shared" si="15"/>
        <v>0</v>
      </c>
    </row>
    <row r="63" spans="1:9" ht="16.5" x14ac:dyDescent="0.3">
      <c r="A63" s="115"/>
      <c r="B63" s="101" t="s">
        <v>56</v>
      </c>
      <c r="C63" s="14" t="s">
        <v>123</v>
      </c>
      <c r="D63" s="11" t="s">
        <v>120</v>
      </c>
      <c r="E63" s="43">
        <v>21514.375</v>
      </c>
      <c r="F63" s="68">
        <v>20974.285714285714</v>
      </c>
      <c r="G63" s="21">
        <f t="shared" si="14"/>
        <v>-2.5103647478222642E-2</v>
      </c>
      <c r="H63" s="68">
        <v>20974.285714285714</v>
      </c>
      <c r="I63" s="21">
        <f t="shared" si="15"/>
        <v>0</v>
      </c>
    </row>
    <row r="64" spans="1:9" ht="16.5" x14ac:dyDescent="0.3">
      <c r="A64" s="115"/>
      <c r="B64" s="99" t="s">
        <v>43</v>
      </c>
      <c r="C64" s="15" t="s">
        <v>119</v>
      </c>
      <c r="D64" s="13" t="s">
        <v>114</v>
      </c>
      <c r="E64" s="47">
        <v>4761.25</v>
      </c>
      <c r="F64" s="47">
        <v>4541</v>
      </c>
      <c r="G64" s="21">
        <f t="shared" si="14"/>
        <v>-4.6258860593331584E-2</v>
      </c>
      <c r="H64" s="47">
        <v>4458</v>
      </c>
      <c r="I64" s="21">
        <f t="shared" si="15"/>
        <v>1.8618214445939883E-2</v>
      </c>
    </row>
    <row r="65" spans="1:9" ht="16.5" customHeight="1" thickBot="1" x14ac:dyDescent="0.35">
      <c r="A65" s="116"/>
      <c r="B65" s="100" t="s">
        <v>42</v>
      </c>
      <c r="C65" s="16" t="s">
        <v>198</v>
      </c>
      <c r="D65" s="12" t="s">
        <v>114</v>
      </c>
      <c r="E65" s="50">
        <v>2155.8333333333335</v>
      </c>
      <c r="F65" s="73">
        <v>2028</v>
      </c>
      <c r="G65" s="29">
        <f t="shared" si="14"/>
        <v>-5.929648241206037E-2</v>
      </c>
      <c r="H65" s="73">
        <v>1971.6666666666667</v>
      </c>
      <c r="I65" s="29">
        <f t="shared" si="15"/>
        <v>2.8571428571428532E-2</v>
      </c>
    </row>
    <row r="66" spans="1:9" ht="15.75" customHeight="1" thickBot="1" x14ac:dyDescent="0.25">
      <c r="A66" s="192" t="s">
        <v>192</v>
      </c>
      <c r="B66" s="207"/>
      <c r="C66" s="207"/>
      <c r="D66" s="208"/>
      <c r="E66" s="103">
        <f>SUM(E57:E65)</f>
        <v>52521.642857142862</v>
      </c>
      <c r="F66" s="103">
        <f>SUM(F57:F65)</f>
        <v>51699.91071428571</v>
      </c>
      <c r="G66" s="105">
        <f t="shared" ref="G66" si="16">(F66-E66)/E66</f>
        <v>-1.5645591001260881E-2</v>
      </c>
      <c r="H66" s="103">
        <f>SUM(H57:H65)</f>
        <v>51681.327380952374</v>
      </c>
      <c r="I66" s="108">
        <f t="shared" ref="I66" si="17">(F66-H66)/H66</f>
        <v>3.5957538776731993E-4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34" t="s">
        <v>59</v>
      </c>
      <c r="C68" s="15" t="s">
        <v>128</v>
      </c>
      <c r="D68" s="20" t="s">
        <v>124</v>
      </c>
      <c r="E68" s="43">
        <v>6455.5</v>
      </c>
      <c r="F68" s="54">
        <v>6377.5</v>
      </c>
      <c r="G68" s="21">
        <f t="shared" ref="G68:G73" si="18">(F68-E68)/E68</f>
        <v>-1.2082720161102935E-2</v>
      </c>
      <c r="H68" s="54">
        <v>6430.5555555555557</v>
      </c>
      <c r="I68" s="21">
        <f t="shared" ref="I68:I73" si="19">(F68-H68)/H68</f>
        <v>-8.250539956803471E-3</v>
      </c>
    </row>
    <row r="69" spans="1:9" ht="16.5" x14ac:dyDescent="0.3">
      <c r="A69" s="37"/>
      <c r="B69" s="34" t="s">
        <v>64</v>
      </c>
      <c r="C69" s="15" t="s">
        <v>133</v>
      </c>
      <c r="D69" s="13" t="s">
        <v>127</v>
      </c>
      <c r="E69" s="47">
        <v>3641.0714285714284</v>
      </c>
      <c r="F69" s="46">
        <v>2985</v>
      </c>
      <c r="G69" s="21">
        <f t="shared" si="18"/>
        <v>-0.18018636586562037</v>
      </c>
      <c r="H69" s="46">
        <v>2985</v>
      </c>
      <c r="I69" s="21">
        <f t="shared" si="19"/>
        <v>0</v>
      </c>
    </row>
    <row r="70" spans="1:9" ht="16.5" x14ac:dyDescent="0.3">
      <c r="A70" s="37"/>
      <c r="B70" s="34" t="s">
        <v>62</v>
      </c>
      <c r="C70" s="15" t="s">
        <v>131</v>
      </c>
      <c r="D70" s="13" t="s">
        <v>125</v>
      </c>
      <c r="E70" s="47">
        <v>7739.55</v>
      </c>
      <c r="F70" s="46">
        <v>7318.8888888888887</v>
      </c>
      <c r="G70" s="21">
        <f t="shared" si="18"/>
        <v>-5.435214077189391E-2</v>
      </c>
      <c r="H70" s="46">
        <v>7281.666666666667</v>
      </c>
      <c r="I70" s="21">
        <f t="shared" si="19"/>
        <v>5.111772335393232E-3</v>
      </c>
    </row>
    <row r="71" spans="1:9" ht="16.5" x14ac:dyDescent="0.3">
      <c r="A71" s="37"/>
      <c r="B71" s="34" t="s">
        <v>60</v>
      </c>
      <c r="C71" s="15" t="s">
        <v>129</v>
      </c>
      <c r="D71" s="13" t="s">
        <v>215</v>
      </c>
      <c r="E71" s="47">
        <v>47046.625</v>
      </c>
      <c r="F71" s="46">
        <v>46816.333333333336</v>
      </c>
      <c r="G71" s="21">
        <f t="shared" si="18"/>
        <v>-4.8949667838376135E-3</v>
      </c>
      <c r="H71" s="46">
        <v>46392.25</v>
      </c>
      <c r="I71" s="21">
        <f t="shared" si="19"/>
        <v>9.141253837296871E-3</v>
      </c>
    </row>
    <row r="72" spans="1:9" ht="16.5" x14ac:dyDescent="0.3">
      <c r="A72" s="37"/>
      <c r="B72" s="34" t="s">
        <v>63</v>
      </c>
      <c r="C72" s="15" t="s">
        <v>132</v>
      </c>
      <c r="D72" s="13" t="s">
        <v>126</v>
      </c>
      <c r="E72" s="47">
        <v>3904.7222222222222</v>
      </c>
      <c r="F72" s="46">
        <v>3863.75</v>
      </c>
      <c r="G72" s="21">
        <f t="shared" si="18"/>
        <v>-1.0492992814967619E-2</v>
      </c>
      <c r="H72" s="46">
        <v>3704.375</v>
      </c>
      <c r="I72" s="21">
        <f t="shared" si="19"/>
        <v>4.302345199932512E-2</v>
      </c>
    </row>
    <row r="73" spans="1:9" ht="16.5" customHeight="1" thickBot="1" x14ac:dyDescent="0.35">
      <c r="A73" s="37"/>
      <c r="B73" s="34" t="s">
        <v>61</v>
      </c>
      <c r="C73" s="15" t="s">
        <v>130</v>
      </c>
      <c r="D73" s="12" t="s">
        <v>216</v>
      </c>
      <c r="E73" s="50">
        <v>11498.75</v>
      </c>
      <c r="F73" s="58">
        <v>11121.142857142857</v>
      </c>
      <c r="G73" s="31">
        <f t="shared" si="18"/>
        <v>-3.2838973180314653E-2</v>
      </c>
      <c r="H73" s="58">
        <v>10605</v>
      </c>
      <c r="I73" s="31">
        <f t="shared" si="19"/>
        <v>4.8669764935677214E-2</v>
      </c>
    </row>
    <row r="74" spans="1:9" ht="15.75" customHeight="1" thickBot="1" x14ac:dyDescent="0.25">
      <c r="A74" s="192" t="s">
        <v>214</v>
      </c>
      <c r="B74" s="193"/>
      <c r="C74" s="193"/>
      <c r="D74" s="194"/>
      <c r="E74" s="86">
        <f>SUM(E68:E73)</f>
        <v>80286.218650793642</v>
      </c>
      <c r="F74" s="86">
        <f>SUM(F68:F73)</f>
        <v>78482.615079365074</v>
      </c>
      <c r="G74" s="107">
        <f t="shared" ref="G74" si="20">(F74-E74)/E74</f>
        <v>-2.2464672041329712E-2</v>
      </c>
      <c r="H74" s="86">
        <f>SUM(H68:H73)</f>
        <v>77398.847222222219</v>
      </c>
      <c r="I74" s="108">
        <f t="shared" ref="I74" si="21">(F74-H74)/H74</f>
        <v>1.4002377245118595E-2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34" t="s">
        <v>67</v>
      </c>
      <c r="C76" s="18" t="s">
        <v>139</v>
      </c>
      <c r="D76" s="20" t="s">
        <v>135</v>
      </c>
      <c r="E76" s="43">
        <v>2780.3333333333335</v>
      </c>
      <c r="F76" s="43">
        <v>2796.625</v>
      </c>
      <c r="G76" s="21">
        <f>(F76-E76)/E76</f>
        <v>5.8596091595731377E-3</v>
      </c>
      <c r="H76" s="43">
        <v>2796.625</v>
      </c>
      <c r="I76" s="21">
        <f>(F76-H76)/H76</f>
        <v>0</v>
      </c>
    </row>
    <row r="77" spans="1:9" ht="16.5" x14ac:dyDescent="0.3">
      <c r="A77" s="37"/>
      <c r="B77" s="34" t="s">
        <v>69</v>
      </c>
      <c r="C77" s="15" t="s">
        <v>140</v>
      </c>
      <c r="D77" s="13" t="s">
        <v>136</v>
      </c>
      <c r="E77" s="47">
        <v>1339.875</v>
      </c>
      <c r="F77" s="47">
        <v>1313.3333333333333</v>
      </c>
      <c r="G77" s="21">
        <f>(F77-E77)/E77</f>
        <v>-1.9809061790589975E-2</v>
      </c>
      <c r="H77" s="47">
        <v>1313.3333333333333</v>
      </c>
      <c r="I77" s="21">
        <f>(F77-H77)/H77</f>
        <v>0</v>
      </c>
    </row>
    <row r="78" spans="1:9" ht="16.5" x14ac:dyDescent="0.3">
      <c r="A78" s="37"/>
      <c r="B78" s="34" t="s">
        <v>70</v>
      </c>
      <c r="C78" s="15" t="s">
        <v>141</v>
      </c>
      <c r="D78" s="13" t="s">
        <v>137</v>
      </c>
      <c r="E78" s="47">
        <v>2218.3000000000002</v>
      </c>
      <c r="F78" s="47">
        <v>2250.7142857142858</v>
      </c>
      <c r="G78" s="21">
        <f>(F78-E78)/E78</f>
        <v>1.4612219138207453E-2</v>
      </c>
      <c r="H78" s="47">
        <v>2250.7142857142858</v>
      </c>
      <c r="I78" s="21">
        <f>(F78-H78)/H78</f>
        <v>0</v>
      </c>
    </row>
    <row r="79" spans="1:9" ht="16.5" x14ac:dyDescent="0.3">
      <c r="A79" s="37"/>
      <c r="B79" s="34" t="s">
        <v>71</v>
      </c>
      <c r="C79" s="15" t="s">
        <v>200</v>
      </c>
      <c r="D79" s="13" t="s">
        <v>134</v>
      </c>
      <c r="E79" s="47">
        <v>1605</v>
      </c>
      <c r="F79" s="47">
        <v>1635</v>
      </c>
      <c r="G79" s="21">
        <f>(F79-E79)/E79</f>
        <v>1.8691588785046728E-2</v>
      </c>
      <c r="H79" s="47">
        <v>1635</v>
      </c>
      <c r="I79" s="21">
        <f>(F79-H79)/H79</f>
        <v>0</v>
      </c>
    </row>
    <row r="80" spans="1:9" ht="16.5" customHeight="1" thickBot="1" x14ac:dyDescent="0.35">
      <c r="A80" s="38"/>
      <c r="B80" s="34" t="s">
        <v>68</v>
      </c>
      <c r="C80" s="15" t="s">
        <v>138</v>
      </c>
      <c r="D80" s="12" t="s">
        <v>134</v>
      </c>
      <c r="E80" s="50">
        <v>3725.8</v>
      </c>
      <c r="F80" s="50">
        <v>3880.3333333333335</v>
      </c>
      <c r="G80" s="21">
        <f>(F80-E80)/E80</f>
        <v>4.147655089734642E-2</v>
      </c>
      <c r="H80" s="50">
        <v>3844.2222222222222</v>
      </c>
      <c r="I80" s="21">
        <f>(F80-H80)/H80</f>
        <v>9.3936065668536288E-3</v>
      </c>
    </row>
    <row r="81" spans="1:11" ht="15.75" customHeight="1" thickBot="1" x14ac:dyDescent="0.25">
      <c r="A81" s="192" t="s">
        <v>193</v>
      </c>
      <c r="B81" s="193"/>
      <c r="C81" s="193"/>
      <c r="D81" s="194"/>
      <c r="E81" s="86">
        <f>SUM(E76:E80)</f>
        <v>11669.308333333334</v>
      </c>
      <c r="F81" s="86">
        <f>SUM(F76:F80)</f>
        <v>11876.005952380952</v>
      </c>
      <c r="G81" s="107">
        <f t="shared" ref="G81" si="22">(F81-E81)/E81</f>
        <v>1.7712928062513102E-2</v>
      </c>
      <c r="H81" s="86">
        <f>SUM(H76:H80)</f>
        <v>11839.894841269841</v>
      </c>
      <c r="I81" s="108">
        <f t="shared" ref="I81" si="23">(F81-H81)/H81</f>
        <v>3.0499520135297384E-3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34" t="s">
        <v>74</v>
      </c>
      <c r="C83" s="15" t="s">
        <v>144</v>
      </c>
      <c r="D83" s="20" t="s">
        <v>142</v>
      </c>
      <c r="E83" s="43">
        <v>1466.4285714285713</v>
      </c>
      <c r="F83" s="43">
        <v>1458.3333333333333</v>
      </c>
      <c r="G83" s="22">
        <f t="shared" ref="G83:G89" si="24">(F83-E83)/E83</f>
        <v>-5.5203766845266945E-3</v>
      </c>
      <c r="H83" s="43">
        <v>1458.3333333333333</v>
      </c>
      <c r="I83" s="22">
        <f t="shared" ref="I83:I89" si="25">(F83-H83)/H83</f>
        <v>0</v>
      </c>
    </row>
    <row r="84" spans="1:11" ht="16.5" x14ac:dyDescent="0.3">
      <c r="A84" s="37"/>
      <c r="B84" s="34" t="s">
        <v>75</v>
      </c>
      <c r="C84" s="15" t="s">
        <v>148</v>
      </c>
      <c r="D84" s="11" t="s">
        <v>145</v>
      </c>
      <c r="E84" s="47">
        <v>803.66666666666663</v>
      </c>
      <c r="F84" s="47">
        <v>933.28571428571433</v>
      </c>
      <c r="G84" s="21">
        <f t="shared" si="24"/>
        <v>0.16128458849321572</v>
      </c>
      <c r="H84" s="47">
        <v>933.28571428571433</v>
      </c>
      <c r="I84" s="21">
        <f t="shared" si="25"/>
        <v>0</v>
      </c>
    </row>
    <row r="85" spans="1:11" ht="16.5" x14ac:dyDescent="0.3">
      <c r="A85" s="37"/>
      <c r="B85" s="34" t="s">
        <v>77</v>
      </c>
      <c r="C85" s="15" t="s">
        <v>146</v>
      </c>
      <c r="D85" s="13" t="s">
        <v>162</v>
      </c>
      <c r="E85" s="47">
        <v>1532.05</v>
      </c>
      <c r="F85" s="47">
        <v>1514.2222222222222</v>
      </c>
      <c r="G85" s="21">
        <f t="shared" si="24"/>
        <v>-1.16365508813536E-2</v>
      </c>
      <c r="H85" s="47">
        <v>1514.2222222222222</v>
      </c>
      <c r="I85" s="21">
        <f t="shared" si="25"/>
        <v>0</v>
      </c>
    </row>
    <row r="86" spans="1:11" ht="16.5" x14ac:dyDescent="0.3">
      <c r="A86" s="37"/>
      <c r="B86" s="34" t="s">
        <v>79</v>
      </c>
      <c r="C86" s="15" t="s">
        <v>155</v>
      </c>
      <c r="D86" s="13" t="s">
        <v>156</v>
      </c>
      <c r="E86" s="47">
        <v>8830</v>
      </c>
      <c r="F86" s="47">
        <v>8899.3333333333339</v>
      </c>
      <c r="G86" s="21">
        <f t="shared" si="24"/>
        <v>7.8520196300491431E-3</v>
      </c>
      <c r="H86" s="47">
        <v>8899.3333333333339</v>
      </c>
      <c r="I86" s="21">
        <f t="shared" si="25"/>
        <v>0</v>
      </c>
    </row>
    <row r="87" spans="1:11" ht="16.5" x14ac:dyDescent="0.3">
      <c r="A87" s="37"/>
      <c r="B87" s="34" t="s">
        <v>80</v>
      </c>
      <c r="C87" s="15" t="s">
        <v>151</v>
      </c>
      <c r="D87" s="25" t="s">
        <v>150</v>
      </c>
      <c r="E87" s="61">
        <v>3988.8</v>
      </c>
      <c r="F87" s="61">
        <v>3880.3</v>
      </c>
      <c r="G87" s="21">
        <f t="shared" si="24"/>
        <v>-2.7201163257119933E-2</v>
      </c>
      <c r="H87" s="61">
        <v>3880.3</v>
      </c>
      <c r="I87" s="21">
        <f t="shared" si="25"/>
        <v>0</v>
      </c>
    </row>
    <row r="88" spans="1:11" ht="16.5" x14ac:dyDescent="0.3">
      <c r="A88" s="37"/>
      <c r="B88" s="34" t="s">
        <v>78</v>
      </c>
      <c r="C88" s="15" t="s">
        <v>149</v>
      </c>
      <c r="D88" s="25" t="s">
        <v>147</v>
      </c>
      <c r="E88" s="61">
        <v>1937.3</v>
      </c>
      <c r="F88" s="61">
        <v>1926.8</v>
      </c>
      <c r="G88" s="21">
        <f t="shared" si="24"/>
        <v>-5.4199143137356118E-3</v>
      </c>
      <c r="H88" s="61">
        <v>1893.3</v>
      </c>
      <c r="I88" s="21">
        <f t="shared" si="25"/>
        <v>1.7693973485448686E-2</v>
      </c>
    </row>
    <row r="89" spans="1:11" ht="16.5" customHeight="1" thickBot="1" x14ac:dyDescent="0.35">
      <c r="A89" s="35"/>
      <c r="B89" s="36" t="s">
        <v>76</v>
      </c>
      <c r="C89" s="16" t="s">
        <v>143</v>
      </c>
      <c r="D89" s="12" t="s">
        <v>161</v>
      </c>
      <c r="E89" s="50">
        <v>1269.4444444444443</v>
      </c>
      <c r="F89" s="134">
        <v>1210</v>
      </c>
      <c r="G89" s="23">
        <f t="shared" si="24"/>
        <v>-4.6827133479212177E-2</v>
      </c>
      <c r="H89" s="134">
        <v>1181.1111111111111</v>
      </c>
      <c r="I89" s="23">
        <f t="shared" si="25"/>
        <v>2.4459078080903127E-2</v>
      </c>
    </row>
    <row r="90" spans="1:11" ht="15.75" customHeight="1" thickBot="1" x14ac:dyDescent="0.25">
      <c r="A90" s="192" t="s">
        <v>194</v>
      </c>
      <c r="B90" s="193"/>
      <c r="C90" s="193"/>
      <c r="D90" s="194"/>
      <c r="E90" s="86">
        <f>SUM(E83:E89)</f>
        <v>19827.689682539683</v>
      </c>
      <c r="F90" s="86">
        <f>SUM(F83:F89)</f>
        <v>19822.274603174603</v>
      </c>
      <c r="G90" s="117">
        <f t="shared" ref="G90:G91" si="26">(F90-E90)/E90</f>
        <v>-2.7310692530401734E-4</v>
      </c>
      <c r="H90" s="86">
        <f>SUM(H83:H89)</f>
        <v>19759.885714285712</v>
      </c>
      <c r="I90" s="108">
        <f t="shared" ref="I90:I91" si="27">(F90-H90)/H90</f>
        <v>3.1573506947859269E-3</v>
      </c>
    </row>
    <row r="91" spans="1:11" ht="15.75" customHeight="1" thickBot="1" x14ac:dyDescent="0.25">
      <c r="A91" s="192" t="s">
        <v>195</v>
      </c>
      <c r="B91" s="193"/>
      <c r="C91" s="193"/>
      <c r="D91" s="194"/>
      <c r="E91" s="103">
        <f>SUM(E90+E81+E74+E66+E55+E47+E39+E32)</f>
        <v>353757.82025198417</v>
      </c>
      <c r="F91" s="103">
        <f>SUM(F32,F39,F47,F55,F66,F74,F81,F90)</f>
        <v>350214.86643253965</v>
      </c>
      <c r="G91" s="105">
        <f t="shared" si="26"/>
        <v>-1.0015195754318163E-2</v>
      </c>
      <c r="H91" s="103">
        <f>SUM(H32,H39,H47,H55,H66,H74,H81,H90)</f>
        <v>346747.44912698405</v>
      </c>
      <c r="I91" s="118">
        <f t="shared" si="27"/>
        <v>9.9998350796397135E-3</v>
      </c>
      <c r="J91" s="119"/>
    </row>
    <row r="92" spans="1:11" x14ac:dyDescent="0.25">
      <c r="E92" s="120"/>
      <c r="F92" s="120"/>
      <c r="K92" s="121"/>
    </row>
    <row r="95" spans="1:11" x14ac:dyDescent="0.25">
      <c r="E95" s="135"/>
      <c r="F95" s="135"/>
      <c r="G95" s="135"/>
      <c r="H95" s="135"/>
      <c r="I95" s="135"/>
    </row>
  </sheetData>
  <sortState ref="B83:I89">
    <sortCondition ref="I83:I89"/>
  </sortState>
  <mergeCells count="19"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  <mergeCell ref="C13:C14"/>
    <mergeCell ref="D13:D14"/>
    <mergeCell ref="E13:E14"/>
    <mergeCell ref="A9:I9"/>
    <mergeCell ref="H13:H14"/>
    <mergeCell ref="I13:I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92"/>
  <sheetViews>
    <sheetView rightToLeft="1" tabSelected="1" topLeftCell="B25" zoomScaleNormal="100" workbookViewId="0">
      <selection activeCell="D16" sqref="D16:I4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0" customWidth="1"/>
    <col min="4" max="4" width="11.375" customWidth="1"/>
    <col min="5" max="5" width="11.125" customWidth="1"/>
    <col min="6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41" t="s">
        <v>205</v>
      </c>
      <c r="B9" s="26"/>
      <c r="C9" s="26"/>
      <c r="D9" s="26"/>
      <c r="E9" s="140"/>
      <c r="F9" s="140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226</v>
      </c>
    </row>
    <row r="12" spans="1:9" ht="15.75" thickBot="1" x14ac:dyDescent="0.3"/>
    <row r="13" spans="1:9" ht="24.75" customHeight="1" x14ac:dyDescent="0.2">
      <c r="A13" s="186" t="s">
        <v>3</v>
      </c>
      <c r="B13" s="186"/>
      <c r="C13" s="188" t="s">
        <v>0</v>
      </c>
      <c r="D13" s="182" t="s">
        <v>207</v>
      </c>
      <c r="E13" s="182" t="s">
        <v>208</v>
      </c>
      <c r="F13" s="182" t="s">
        <v>209</v>
      </c>
      <c r="G13" s="182" t="s">
        <v>210</v>
      </c>
      <c r="H13" s="182" t="s">
        <v>211</v>
      </c>
      <c r="I13" s="182" t="s">
        <v>212</v>
      </c>
    </row>
    <row r="14" spans="1:9" ht="24.75" customHeight="1" thickBot="1" x14ac:dyDescent="0.25">
      <c r="A14" s="187"/>
      <c r="B14" s="187"/>
      <c r="C14" s="189"/>
      <c r="D14" s="202"/>
      <c r="E14" s="202"/>
      <c r="F14" s="202"/>
      <c r="G14" s="183"/>
      <c r="H14" s="202"/>
      <c r="I14" s="202"/>
    </row>
    <row r="15" spans="1:9" ht="17.25" customHeight="1" thickBot="1" x14ac:dyDescent="0.3">
      <c r="A15" s="90" t="s">
        <v>24</v>
      </c>
      <c r="B15" s="125"/>
      <c r="C15" s="5"/>
      <c r="D15" s="7"/>
      <c r="E15" s="7"/>
      <c r="F15" s="7"/>
      <c r="G15" s="7"/>
      <c r="H15" s="7"/>
      <c r="I15" s="8"/>
    </row>
    <row r="16" spans="1:9" ht="16.5" x14ac:dyDescent="0.3">
      <c r="A16" s="91"/>
      <c r="B16" s="136" t="s">
        <v>4</v>
      </c>
      <c r="C16" s="14" t="s">
        <v>163</v>
      </c>
      <c r="D16" s="131">
        <v>1000</v>
      </c>
      <c r="E16" s="131">
        <v>1750</v>
      </c>
      <c r="F16" s="131">
        <v>1250</v>
      </c>
      <c r="G16" s="131">
        <v>1500</v>
      </c>
      <c r="H16" s="132">
        <v>1000</v>
      </c>
      <c r="I16" s="83">
        <v>1300</v>
      </c>
    </row>
    <row r="17" spans="1:9" ht="16.5" x14ac:dyDescent="0.3">
      <c r="A17" s="92"/>
      <c r="B17" s="137" t="s">
        <v>5</v>
      </c>
      <c r="C17" s="15" t="s">
        <v>164</v>
      </c>
      <c r="D17" s="93">
        <v>1250</v>
      </c>
      <c r="E17" s="93">
        <v>1500</v>
      </c>
      <c r="F17" s="93">
        <v>1500</v>
      </c>
      <c r="G17" s="93">
        <v>1500</v>
      </c>
      <c r="H17" s="32">
        <v>1166</v>
      </c>
      <c r="I17" s="83">
        <v>1383.2</v>
      </c>
    </row>
    <row r="18" spans="1:9" ht="16.5" x14ac:dyDescent="0.3">
      <c r="A18" s="92"/>
      <c r="B18" s="137" t="s">
        <v>6</v>
      </c>
      <c r="C18" s="15" t="s">
        <v>165</v>
      </c>
      <c r="D18" s="93">
        <v>750</v>
      </c>
      <c r="E18" s="93">
        <v>1500</v>
      </c>
      <c r="F18" s="93">
        <v>1500</v>
      </c>
      <c r="G18" s="93">
        <v>1000</v>
      </c>
      <c r="H18" s="32">
        <v>1350</v>
      </c>
      <c r="I18" s="83">
        <v>1220</v>
      </c>
    </row>
    <row r="19" spans="1:9" ht="16.5" x14ac:dyDescent="0.3">
      <c r="A19" s="92"/>
      <c r="B19" s="137" t="s">
        <v>7</v>
      </c>
      <c r="C19" s="15" t="s">
        <v>166</v>
      </c>
      <c r="D19" s="93">
        <v>750</v>
      </c>
      <c r="E19" s="93">
        <v>500</v>
      </c>
      <c r="F19" s="93">
        <v>1000</v>
      </c>
      <c r="G19" s="93">
        <v>825</v>
      </c>
      <c r="H19" s="32">
        <v>917</v>
      </c>
      <c r="I19" s="83">
        <v>798.4</v>
      </c>
    </row>
    <row r="20" spans="1:9" ht="16.5" x14ac:dyDescent="0.3">
      <c r="A20" s="92"/>
      <c r="B20" s="137" t="s">
        <v>8</v>
      </c>
      <c r="C20" s="15" t="s">
        <v>167</v>
      </c>
      <c r="D20" s="93">
        <v>1250</v>
      </c>
      <c r="E20" s="93">
        <v>2500</v>
      </c>
      <c r="F20" s="93">
        <v>2250</v>
      </c>
      <c r="G20" s="93">
        <v>2000</v>
      </c>
      <c r="H20" s="32">
        <v>1866</v>
      </c>
      <c r="I20" s="83">
        <v>1973.2</v>
      </c>
    </row>
    <row r="21" spans="1:9" ht="16.5" x14ac:dyDescent="0.3">
      <c r="A21" s="92"/>
      <c r="B21" s="137" t="s">
        <v>9</v>
      </c>
      <c r="C21" s="15" t="s">
        <v>168</v>
      </c>
      <c r="D21" s="93">
        <v>1000</v>
      </c>
      <c r="E21" s="93">
        <v>1500</v>
      </c>
      <c r="F21" s="93">
        <v>1500</v>
      </c>
      <c r="G21" s="93">
        <v>1750</v>
      </c>
      <c r="H21" s="32">
        <v>1500</v>
      </c>
      <c r="I21" s="83">
        <v>1450</v>
      </c>
    </row>
    <row r="22" spans="1:9" ht="16.5" x14ac:dyDescent="0.3">
      <c r="A22" s="92"/>
      <c r="B22" s="137" t="s">
        <v>10</v>
      </c>
      <c r="C22" s="15" t="s">
        <v>169</v>
      </c>
      <c r="D22" s="93">
        <v>1500</v>
      </c>
      <c r="E22" s="93">
        <v>1250</v>
      </c>
      <c r="F22" s="93">
        <v>1500</v>
      </c>
      <c r="G22" s="93">
        <v>1500</v>
      </c>
      <c r="H22" s="32">
        <v>1166</v>
      </c>
      <c r="I22" s="83">
        <v>1383.2</v>
      </c>
    </row>
    <row r="23" spans="1:9" ht="16.5" x14ac:dyDescent="0.3">
      <c r="A23" s="92"/>
      <c r="B23" s="137" t="s">
        <v>11</v>
      </c>
      <c r="C23" s="15" t="s">
        <v>170</v>
      </c>
      <c r="D23" s="93">
        <v>500</v>
      </c>
      <c r="E23" s="93">
        <v>350</v>
      </c>
      <c r="F23" s="93">
        <v>500</v>
      </c>
      <c r="G23" s="93">
        <v>500</v>
      </c>
      <c r="H23" s="32">
        <v>350</v>
      </c>
      <c r="I23" s="83">
        <v>440</v>
      </c>
    </row>
    <row r="24" spans="1:9" ht="16.5" x14ac:dyDescent="0.3">
      <c r="A24" s="92"/>
      <c r="B24" s="137" t="s">
        <v>12</v>
      </c>
      <c r="C24" s="15" t="s">
        <v>171</v>
      </c>
      <c r="D24" s="93"/>
      <c r="E24" s="93">
        <v>350</v>
      </c>
      <c r="F24" s="93">
        <v>500</v>
      </c>
      <c r="G24" s="93">
        <v>500</v>
      </c>
      <c r="H24" s="32">
        <v>500</v>
      </c>
      <c r="I24" s="83">
        <v>462.5</v>
      </c>
    </row>
    <row r="25" spans="1:9" ht="16.5" x14ac:dyDescent="0.3">
      <c r="A25" s="92"/>
      <c r="B25" s="137" t="s">
        <v>13</v>
      </c>
      <c r="C25" s="15" t="s">
        <v>172</v>
      </c>
      <c r="D25" s="93">
        <v>500</v>
      </c>
      <c r="E25" s="93">
        <v>350</v>
      </c>
      <c r="F25" s="93">
        <v>500</v>
      </c>
      <c r="G25" s="93">
        <v>500</v>
      </c>
      <c r="H25" s="32">
        <v>500</v>
      </c>
      <c r="I25" s="83">
        <v>470</v>
      </c>
    </row>
    <row r="26" spans="1:9" ht="16.5" x14ac:dyDescent="0.3">
      <c r="A26" s="92"/>
      <c r="B26" s="137" t="s">
        <v>14</v>
      </c>
      <c r="C26" s="15" t="s">
        <v>173</v>
      </c>
      <c r="D26" s="93">
        <v>500</v>
      </c>
      <c r="E26" s="93">
        <v>350</v>
      </c>
      <c r="F26" s="93">
        <v>500</v>
      </c>
      <c r="G26" s="93">
        <v>500</v>
      </c>
      <c r="H26" s="32">
        <v>500</v>
      </c>
      <c r="I26" s="83">
        <v>470</v>
      </c>
    </row>
    <row r="27" spans="1:9" ht="16.5" x14ac:dyDescent="0.3">
      <c r="A27" s="92"/>
      <c r="B27" s="137" t="s">
        <v>15</v>
      </c>
      <c r="C27" s="15" t="s">
        <v>174</v>
      </c>
      <c r="D27" s="93">
        <v>750</v>
      </c>
      <c r="E27" s="93">
        <v>1000</v>
      </c>
      <c r="F27" s="93">
        <v>1000</v>
      </c>
      <c r="G27" s="93">
        <v>1250</v>
      </c>
      <c r="H27" s="32">
        <v>1000</v>
      </c>
      <c r="I27" s="83">
        <v>1000</v>
      </c>
    </row>
    <row r="28" spans="1:9" ht="16.5" x14ac:dyDescent="0.3">
      <c r="A28" s="92"/>
      <c r="B28" s="137" t="s">
        <v>16</v>
      </c>
      <c r="C28" s="15" t="s">
        <v>175</v>
      </c>
      <c r="D28" s="93">
        <v>500</v>
      </c>
      <c r="E28" s="93">
        <v>500</v>
      </c>
      <c r="F28" s="93">
        <v>500</v>
      </c>
      <c r="G28" s="93">
        <v>500</v>
      </c>
      <c r="H28" s="32">
        <v>500</v>
      </c>
      <c r="I28" s="83">
        <v>500</v>
      </c>
    </row>
    <row r="29" spans="1:9" ht="16.5" x14ac:dyDescent="0.3">
      <c r="A29" s="92"/>
      <c r="B29" s="137" t="s">
        <v>17</v>
      </c>
      <c r="C29" s="15" t="s">
        <v>176</v>
      </c>
      <c r="D29" s="93"/>
      <c r="E29" s="93">
        <v>1500</v>
      </c>
      <c r="F29" s="93">
        <v>1000</v>
      </c>
      <c r="G29" s="93">
        <v>1000</v>
      </c>
      <c r="H29" s="32">
        <v>916</v>
      </c>
      <c r="I29" s="83">
        <v>1104</v>
      </c>
    </row>
    <row r="30" spans="1:9" ht="16.5" x14ac:dyDescent="0.3">
      <c r="A30" s="92"/>
      <c r="B30" s="137" t="s">
        <v>18</v>
      </c>
      <c r="C30" s="15" t="s">
        <v>177</v>
      </c>
      <c r="D30" s="93"/>
      <c r="E30" s="93">
        <v>1500</v>
      </c>
      <c r="F30" s="93">
        <v>1000</v>
      </c>
      <c r="G30" s="93">
        <v>1125</v>
      </c>
      <c r="H30" s="32">
        <v>916</v>
      </c>
      <c r="I30" s="83">
        <v>1135.25</v>
      </c>
    </row>
    <row r="31" spans="1:9" ht="17.25" thickBot="1" x14ac:dyDescent="0.35">
      <c r="A31" s="94"/>
      <c r="B31" s="138" t="s">
        <v>19</v>
      </c>
      <c r="C31" s="16" t="s">
        <v>178</v>
      </c>
      <c r="D31" s="49">
        <v>1000</v>
      </c>
      <c r="E31" s="49">
        <v>1000</v>
      </c>
      <c r="F31" s="49">
        <v>1250</v>
      </c>
      <c r="G31" s="49">
        <v>1250</v>
      </c>
      <c r="H31" s="130">
        <v>1166</v>
      </c>
      <c r="I31" s="85">
        <v>1133.2</v>
      </c>
    </row>
    <row r="32" spans="1:9" ht="17.25" customHeight="1" thickBot="1" x14ac:dyDescent="0.3">
      <c r="A32" s="90" t="s">
        <v>20</v>
      </c>
      <c r="B32" s="125" t="s">
        <v>21</v>
      </c>
      <c r="C32" s="5"/>
      <c r="D32" s="7"/>
      <c r="E32" s="7"/>
      <c r="F32" s="7"/>
      <c r="G32" s="7"/>
      <c r="H32" s="7"/>
      <c r="I32" s="8"/>
    </row>
    <row r="33" spans="1:9" ht="16.5" x14ac:dyDescent="0.3">
      <c r="A33" s="91"/>
      <c r="B33" s="136" t="s">
        <v>26</v>
      </c>
      <c r="C33" s="18" t="s">
        <v>179</v>
      </c>
      <c r="D33" s="131">
        <v>1250</v>
      </c>
      <c r="E33" s="131">
        <v>2500</v>
      </c>
      <c r="F33" s="131">
        <v>2500</v>
      </c>
      <c r="G33" s="131">
        <v>2500</v>
      </c>
      <c r="H33" s="132">
        <v>1616</v>
      </c>
      <c r="I33" s="83">
        <v>2073.1999999999998</v>
      </c>
    </row>
    <row r="34" spans="1:9" ht="16.5" x14ac:dyDescent="0.3">
      <c r="A34" s="92"/>
      <c r="B34" s="137" t="s">
        <v>27</v>
      </c>
      <c r="C34" s="15" t="s">
        <v>180</v>
      </c>
      <c r="D34" s="93">
        <v>1250</v>
      </c>
      <c r="E34" s="93">
        <v>2500</v>
      </c>
      <c r="F34" s="93">
        <v>2000</v>
      </c>
      <c r="G34" s="93">
        <v>2500</v>
      </c>
      <c r="H34" s="32">
        <v>1500</v>
      </c>
      <c r="I34" s="83">
        <v>1950</v>
      </c>
    </row>
    <row r="35" spans="1:9" ht="16.5" x14ac:dyDescent="0.3">
      <c r="A35" s="92"/>
      <c r="B35" s="136" t="s">
        <v>28</v>
      </c>
      <c r="C35" s="15" t="s">
        <v>181</v>
      </c>
      <c r="D35" s="93"/>
      <c r="E35" s="93">
        <v>2000</v>
      </c>
      <c r="F35" s="93">
        <v>2000</v>
      </c>
      <c r="G35" s="93">
        <v>2000</v>
      </c>
      <c r="H35" s="32">
        <v>1500</v>
      </c>
      <c r="I35" s="83">
        <v>1875</v>
      </c>
    </row>
    <row r="36" spans="1:9" ht="16.5" x14ac:dyDescent="0.3">
      <c r="A36" s="92"/>
      <c r="B36" s="137" t="s">
        <v>29</v>
      </c>
      <c r="C36" s="15" t="s">
        <v>182</v>
      </c>
      <c r="D36" s="93"/>
      <c r="E36" s="93">
        <v>1500</v>
      </c>
      <c r="F36" s="93">
        <v>2000</v>
      </c>
      <c r="G36" s="93"/>
      <c r="H36" s="32">
        <v>1316</v>
      </c>
      <c r="I36" s="83">
        <v>1605.3333333333333</v>
      </c>
    </row>
    <row r="37" spans="1:9" ht="16.5" customHeight="1" thickBot="1" x14ac:dyDescent="0.35">
      <c r="A37" s="94"/>
      <c r="B37" s="136" t="s">
        <v>30</v>
      </c>
      <c r="C37" s="15" t="s">
        <v>183</v>
      </c>
      <c r="D37" s="133">
        <v>1500</v>
      </c>
      <c r="E37" s="133">
        <v>1500</v>
      </c>
      <c r="F37" s="133">
        <v>1500</v>
      </c>
      <c r="G37" s="133">
        <v>3000</v>
      </c>
      <c r="H37" s="134">
        <v>2000</v>
      </c>
      <c r="I37" s="83">
        <v>1900</v>
      </c>
    </row>
    <row r="38" spans="1:9" ht="17.25" customHeight="1" thickBot="1" x14ac:dyDescent="0.3">
      <c r="A38" s="90" t="s">
        <v>25</v>
      </c>
      <c r="B38" s="125" t="s">
        <v>51</v>
      </c>
      <c r="C38" s="5"/>
      <c r="D38" s="7"/>
      <c r="E38" s="7"/>
      <c r="F38" s="7"/>
      <c r="G38" s="7"/>
      <c r="H38" s="7"/>
      <c r="I38" s="8"/>
    </row>
    <row r="39" spans="1:9" ht="16.5" x14ac:dyDescent="0.3">
      <c r="A39" s="91"/>
      <c r="B39" s="139" t="s">
        <v>31</v>
      </c>
      <c r="C39" s="19" t="s">
        <v>213</v>
      </c>
      <c r="D39" s="42">
        <v>25000</v>
      </c>
      <c r="E39" s="42">
        <v>27000</v>
      </c>
      <c r="F39" s="42">
        <v>30000</v>
      </c>
      <c r="G39" s="42">
        <v>20000</v>
      </c>
      <c r="H39" s="132">
        <v>24666</v>
      </c>
      <c r="I39" s="84">
        <v>25333.200000000001</v>
      </c>
    </row>
    <row r="40" spans="1:9" ht="17.25" thickBot="1" x14ac:dyDescent="0.35">
      <c r="A40" s="94"/>
      <c r="B40" s="138" t="s">
        <v>32</v>
      </c>
      <c r="C40" s="16" t="s">
        <v>185</v>
      </c>
      <c r="D40" s="49">
        <v>16000</v>
      </c>
      <c r="E40" s="49">
        <v>17000</v>
      </c>
      <c r="F40" s="49">
        <v>16000</v>
      </c>
      <c r="G40" s="49">
        <v>15000</v>
      </c>
      <c r="H40" s="130">
        <v>16666</v>
      </c>
      <c r="I40" s="85">
        <v>16133.2</v>
      </c>
    </row>
    <row r="41" spans="1:9" x14ac:dyDescent="0.25">
      <c r="D41" s="96"/>
      <c r="E41" s="96"/>
      <c r="F41" s="96"/>
      <c r="G41" s="97"/>
      <c r="H41" s="96"/>
      <c r="I41" s="96"/>
    </row>
    <row r="44" spans="1:9" x14ac:dyDescent="0.25">
      <c r="G44"/>
    </row>
    <row r="45" spans="1:9" ht="14.25" customHeight="1" x14ac:dyDescent="0.25"/>
    <row r="46" spans="1:9" x14ac:dyDescent="0.25">
      <c r="G46"/>
    </row>
    <row r="48" spans="1:9" x14ac:dyDescent="0.25">
      <c r="G48"/>
    </row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03-09-2019</vt:lpstr>
      <vt:lpstr>By Order</vt:lpstr>
      <vt:lpstr>All Stores</vt:lpstr>
      <vt:lpstr>'03-09-2019'!Print_Titles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2019-09-06T08:55:32Z</cp:lastPrinted>
  <dcterms:created xsi:type="dcterms:W3CDTF">2010-10-20T06:23:14Z</dcterms:created>
  <dcterms:modified xsi:type="dcterms:W3CDTF">2019-09-06T09:12:44Z</dcterms:modified>
</cp:coreProperties>
</file>