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30-09-2019" sheetId="9" r:id="rId4"/>
    <sheet name="By Order" sheetId="11" r:id="rId5"/>
    <sheet name="All Stores" sheetId="12" r:id="rId6"/>
  </sheets>
  <definedNames>
    <definedName name="_xlnm.Print_Titles" localSheetId="3">'30-09-2019'!$12:$14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5" i="11" l="1"/>
  <c r="G85" i="11"/>
  <c r="I89" i="11"/>
  <c r="G89" i="11"/>
  <c r="I87" i="11"/>
  <c r="G87" i="11"/>
  <c r="I86" i="11"/>
  <c r="G86" i="11"/>
  <c r="I83" i="11"/>
  <c r="G83" i="11"/>
  <c r="I84" i="11"/>
  <c r="G84" i="11"/>
  <c r="I88" i="11"/>
  <c r="G88" i="11"/>
  <c r="I80" i="11"/>
  <c r="G80" i="11"/>
  <c r="I79" i="11"/>
  <c r="G79" i="11"/>
  <c r="I78" i="11"/>
  <c r="G78" i="11"/>
  <c r="I76" i="11"/>
  <c r="G76" i="11"/>
  <c r="I77" i="11"/>
  <c r="G77" i="11"/>
  <c r="I73" i="11"/>
  <c r="G73" i="11"/>
  <c r="I71" i="11"/>
  <c r="G71" i="11"/>
  <c r="I72" i="11"/>
  <c r="G72" i="11"/>
  <c r="I68" i="11"/>
  <c r="G68" i="11"/>
  <c r="I70" i="11"/>
  <c r="G70" i="11"/>
  <c r="I69" i="11"/>
  <c r="G69" i="11"/>
  <c r="I63" i="11"/>
  <c r="G63" i="11"/>
  <c r="I59" i="11"/>
  <c r="G59" i="11"/>
  <c r="I64" i="11"/>
  <c r="G64" i="11"/>
  <c r="I61" i="11"/>
  <c r="G61" i="11"/>
  <c r="I60" i="11"/>
  <c r="G60" i="11"/>
  <c r="I58" i="11"/>
  <c r="G58" i="11"/>
  <c r="I57" i="11"/>
  <c r="G57" i="11"/>
  <c r="I65" i="11"/>
  <c r="G65" i="11"/>
  <c r="I62" i="11"/>
  <c r="G62" i="11"/>
  <c r="I50" i="11"/>
  <c r="G50" i="11"/>
  <c r="I53" i="11"/>
  <c r="G53" i="11"/>
  <c r="I52" i="11"/>
  <c r="G52" i="11"/>
  <c r="I51" i="11"/>
  <c r="G51" i="11"/>
  <c r="I49" i="11"/>
  <c r="G49" i="11"/>
  <c r="I54" i="11"/>
  <c r="G54" i="11"/>
  <c r="I44" i="11"/>
  <c r="G44" i="11"/>
  <c r="I45" i="11"/>
  <c r="G45" i="11"/>
  <c r="I41" i="11"/>
  <c r="G41" i="11"/>
  <c r="I43" i="11"/>
  <c r="G43" i="11"/>
  <c r="I42" i="11"/>
  <c r="G42" i="11"/>
  <c r="I46" i="11"/>
  <c r="G46" i="11"/>
  <c r="I34" i="11"/>
  <c r="G34" i="11"/>
  <c r="I38" i="11"/>
  <c r="G38" i="11"/>
  <c r="I35" i="11"/>
  <c r="G35" i="11"/>
  <c r="I36" i="11"/>
  <c r="G36" i="11"/>
  <c r="I37" i="11"/>
  <c r="G37" i="11"/>
  <c r="I28" i="11"/>
  <c r="G28" i="11"/>
  <c r="I23" i="11"/>
  <c r="G23" i="11"/>
  <c r="I25" i="11"/>
  <c r="G25" i="11"/>
  <c r="I22" i="11"/>
  <c r="G22" i="11"/>
  <c r="I17" i="11"/>
  <c r="G17" i="11"/>
  <c r="I18" i="11"/>
  <c r="G18" i="11"/>
  <c r="I20" i="11"/>
  <c r="G20" i="11"/>
  <c r="I29" i="11"/>
  <c r="G29" i="11"/>
  <c r="I19" i="11"/>
  <c r="G19" i="11"/>
  <c r="I16" i="11"/>
  <c r="G16" i="11"/>
  <c r="I27" i="11"/>
  <c r="G27" i="11"/>
  <c r="I26" i="11"/>
  <c r="G26" i="11"/>
  <c r="I31" i="11"/>
  <c r="G31" i="11"/>
  <c r="I30" i="11"/>
  <c r="G30" i="11"/>
  <c r="I21" i="11"/>
  <c r="G21" i="11"/>
  <c r="I24" i="11"/>
  <c r="G24" i="11"/>
  <c r="D40" i="8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<sst xmlns="http://schemas.openxmlformats.org/spreadsheetml/2006/main" count="848" uniqueCount="226">
  <si>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</si>
  <si>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</si>
  <si>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</si>
  <si>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</si>
  <si>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</si>
  <si>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</si>
  <si>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</si>
  <si>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</si>
  <si>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</si>
  <si>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</si>
  <si>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</si>
  <si>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</si>
  <si>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</si>
  <si>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</si>
  <si>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</si>
  <si>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</si>
  <si>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</si>
  <si>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</si>
  <si>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</si>
  <si>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</si>
  <si>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</si>
  <si>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</si>
  <si>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</si>
  <si>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</si>
  <si>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</si>
  <si>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</si>
  <si>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</si>
  <si>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</si>
  <si>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</si>
  <si>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</si>
  <si>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</si>
  <si>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</si>
  <si>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</si>
  <si>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</si>
  <si>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</si>
  <si>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</si>
  <si>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</si>
  <si>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</si>
  <si>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</si>
  <si>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</si>
  <si>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</si>
  <si>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</si>
  <si>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</si>
  <si>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</si>
  <si>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</si>
  <si>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</si>
  <si>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</si>
  <si>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</si>
  <si>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</si>
  <si>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</si>
  <si>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</si>
  <si>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</si>
  <si>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</si>
  <si>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</si>
  <si>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</si>
  <si>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</si>
  <si>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</si>
  <si>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</si>
  <si>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</si>
  <si>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</si>
  <si>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</si>
  <si>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</si>
  <si>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</si>
  <si>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</si>
  <si>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</si>
  <si>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</si>
  <si>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</si>
  <si>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</si>
  <si>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</si>
  <si>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</si>
  <si>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</si>
  <si>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</si>
  <si>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</si>
  <si>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</si>
  <si>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</si>
  <si>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</si>
  <si>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</si>
  <si>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</si>
  <si>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</si>
  <si>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</si>
  <si>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</si>
  <si>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</si>
  <si>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</si>
  <si>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</si>
  <si>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</si>
  <si>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</si>
  <si>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</si>
  <si>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</si>
  <si>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</si>
  <si>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</si>
  <si>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</si>
  <si>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</si>
  <si>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</si>
  <si>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</si>
  <si>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</si>
  <si>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</si>
  <si>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</si>
  <si>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</si>
  <si>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</si>
  <si>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</si>
  <si>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</si>
  <si>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</si>
  <si>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</si>
  <si>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</si>
  <si>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</si>
  <si>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</si>
  <si>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</si>
  <si>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</si>
  <si>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</si>
  <si>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</si>
  <si>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</si>
  <si>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</si>
  <si>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</si>
  <si>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</si>
  <si>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</si>
  <si>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</si>
  <si>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</si>
  <si>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</si>
  <si>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</si>
  <si>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</si>
  <si>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</si>
  <si>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</si>
  <si>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</si>
  <si>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</si>
  <si>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</si>
  <si>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</si>
  <si>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</si>
  <si>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</si>
  <si>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</si>
  <si>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</si>
  <si>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</si>
  <si>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</si>
  <si>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</si>
  <si>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</si>
  <si>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</si>
  <si>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</si>
  <si>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</si>
  <si>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</si>
  <si>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</si>
  <si>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</si>
  <si>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</si>
  <si>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</si>
  <si>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</si>
  <si>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</si>
  <si>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</si>
  <si>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</si>
  <si>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</si>
  <si>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</si>
  <si>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</si>
  <si>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</si>
  <si>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</si>
  <si>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</si>
  <si>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</si>
  <si>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</si>
  <si>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</si>
  <si>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</si>
  <si>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</si>
  <si>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</si>
  <si>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</si>
  <si>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</si>
  <si>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</si>
  <si>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</si>
  <si>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</si>
  <si>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</si>
  <si>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</si>
  <si>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</si>
  <si>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</si>
  <si>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</si>
  <si>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</si>
  <si>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</si>
  <si>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</si>
  <si>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</si>
  <si>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</si>
  <si>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</si>
  <si>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</si>
  <si>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</si>
  <si>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</si>
  <si>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</si>
  <si>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</si>
  <si>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</si>
  <si>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</si>
  <si>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</si>
  <si>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</si>
  <si>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</si>
  <si>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</si>
  <si>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</si>
  <si>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</si>
  <si>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</si>
  <si>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</si>
  <si>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</si>
  <si>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</si>
  <si>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</si>
  <si>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</si>
  <si>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</si>
  <si>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</si>
  <si>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</si>
  <si>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</si>
  <si>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</si>
  <si>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</si>
  <si>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</si>
  <si>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</si>
  <si>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</si>
  <si>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</si>
  <si>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</si>
  <si>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</si>
  <si>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</si>
  <si>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</si>
  <si>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</si>
  <si>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</si>
  <si>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</si>
  <si>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</si>
  <si>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</si>
  <si>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</si>
  <si>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</si>
  <si>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</si>
  <si>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</si>
  <si>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</si>
  <si>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أيلول 2018 (ل.ل.)</t>
  </si>
  <si>
    <t>معدل أسعار  السوبرماركات في 23-09-2019 (ل.ل.)</t>
  </si>
  <si>
    <t>معدل أسعار المحلات والملاحم في 23-09-2019 (ل.ل.)</t>
  </si>
  <si>
    <t>المعدل العام للأسعار في 23-09-2019  (ل.ل.)</t>
  </si>
  <si>
    <t xml:space="preserve"> التاريخ 30 أيلول 2019</t>
  </si>
  <si>
    <t>معدل أسعار  السوبرماركات في 30-09-2019 (ل.ل.)</t>
  </si>
  <si>
    <t>معدل أسعار المحلات والملاحم في 30-09-2019 (ل.ل.)</t>
  </si>
  <si>
    <t>المعدل العام للأسعار في 30-09-2019  (ل.ل.)</t>
  </si>
  <si>
    <t xml:space="preserve"> التاريخ 30 ايلول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</si>
</sst>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1" fillId="2" borderId="21" xfId="0" applyFont="1" applyFill="1" applyBorder="1" applyAlignment="1">
      <alignment horizontal="right" indent="1"/>
    </xf>
    <xf numFmtId="0" fontId="11" fillId="2" borderId="22" xfId="0" applyFont="1" applyFill="1" applyBorder="1" applyAlignment="1">
      <alignment horizontal="right" indent="1"/>
    </xf>
    <xf numFmtId="0" fontId="11" fillId="2" borderId="24" xfId="0" applyFont="1" applyFill="1" applyBorder="1" applyAlignment="1">
      <alignment horizontal="right" indent="1"/>
    </xf>
    <xf numFmtId="0" fontId="11" fillId="2" borderId="23" xfId="0" applyFont="1" applyFill="1" applyBorder="1" applyAlignment="1">
      <alignment horizontal="right" indent="1"/>
    </xf>
    <xf numFmtId="0" fontId="11" fillId="2" borderId="30" xfId="0" applyFont="1" applyFill="1" applyBorder="1" applyAlignment="1">
      <alignment horizontal="right" indent="1"/>
    </xf>
    <xf numFmtId="0" fontId="11" fillId="2" borderId="20" xfId="0" applyFont="1" applyFill="1" applyBorder="1" applyAlignment="1">
      <alignment horizontal="right" indent="1"/>
    </xf>
    <xf numFmtId="0" fontId="11" fillId="2" borderId="28" xfId="0" applyFont="1" applyFill="1" applyBorder="1" applyAlignment="1">
      <alignment horizontal="right" indent="1"/>
    </xf>
    <xf numFmtId="1" fontId="14" fillId="2" borderId="18" xfId="0" applyNumberFormat="1" applyFont="1" applyFill="1" applyBorder="1" applyAlignment="1">
      <alignment horizontal="center"/>
    </xf>
    <xf numFmtId="1" fontId="14" fillId="2" borderId="6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1" fontId="14" fillId="2" borderId="25" xfId="0" applyNumberFormat="1" applyFont="1" applyFill="1" applyBorder="1" applyAlignment="1">
      <alignment horizontal="center"/>
    </xf>
    <xf numFmtId="1" fontId="14" fillId="2" borderId="26" xfId="0" applyNumberFormat="1" applyFont="1" applyFill="1" applyBorder="1" applyAlignment="1">
      <alignment horizontal="center"/>
    </xf>
    <xf numFmtId="1" fontId="14" fillId="2" borderId="33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4" fillId="2" borderId="34" xfId="0" applyNumberFormat="1" applyFont="1" applyFill="1" applyBorder="1" applyAlignment="1">
      <alignment horizontal="center"/>
    </xf>
    <xf numFmtId="0" fontId="9" fillId="0" borderId="5" xfId="0" applyFont="1" applyBorder="1"/>
    <xf numFmtId="9" fontId="14" fillId="2" borderId="10" xfId="1" applyNumberFormat="1" applyFont="1" applyFill="1" applyBorder="1" applyAlignment="1">
      <alignment horizontal="center"/>
    </xf>
    <xf numFmtId="1" fontId="14" fillId="0" borderId="10" xfId="0" applyNumberFormat="1" applyFont="1" applyFill="1" applyBorder="1" applyAlignment="1">
      <alignment horizontal="center"/>
    </xf>
    <xf numFmtId="0" fontId="9" fillId="0" borderId="18" xfId="0" applyFont="1" applyBorder="1"/>
    <xf numFmtId="0" fontId="9" fillId="0" borderId="6" xfId="0" applyFont="1" applyBorder="1"/>
    <xf numFmtId="0" fontId="9" fillId="0" borderId="34" xfId="0" applyFont="1" applyBorder="1"/>
    <xf numFmtId="0" fontId="9" fillId="0" borderId="8" xfId="0" applyFont="1" applyBorder="1"/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10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1" fontId="14" fillId="0" borderId="29" xfId="0" applyNumberFormat="1" applyFont="1" applyFill="1" applyBorder="1" applyAlignment="1">
      <alignment horizontal="center"/>
    </xf>
    <xf numFmtId="1" fontId="14" fillId="0" borderId="26" xfId="0" applyNumberFormat="1" applyFont="1" applyFill="1" applyBorder="1" applyAlignment="1">
      <alignment horizontal="center"/>
    </xf>
    <xf numFmtId="1" fontId="14" fillId="0" borderId="33" xfId="0" applyNumberFormat="1" applyFont="1" applyFill="1" applyBorder="1" applyAlignment="1">
      <alignment horizontal="center"/>
    </xf>
    <xf numFmtId="1" fontId="14" fillId="2" borderId="11" xfId="0" applyNumberFormat="1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4" fillId="2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A5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9" t="s">
        <v>202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80" t="s">
        <v>3</v>
      </c>
      <c r="B12" s="186"/>
      <c r="C12" s="184" t="s">
        <v>0</v>
      </c>
      <c r="D12" s="182" t="s">
        <v>23</v>
      </c>
      <c r="E12" s="182" t="s">
        <v>217</v>
      </c>
      <c r="F12" s="182" t="s">
        <v>222</v>
      </c>
      <c r="G12" s="182" t="s">
        <v>197</v>
      </c>
      <c r="H12" s="182" t="s">
        <v>218</v>
      </c>
      <c r="I12" s="182" t="s">
        <v>187</v>
      </c>
    </row>
    <row r="13" spans="1:9" ht="38.25" customHeight="1" thickBot="1" x14ac:dyDescent="0.25">
      <c r="A13" s="181"/>
      <c r="B13" s="187"/>
      <c r="C13" s="185"/>
      <c r="D13" s="183"/>
      <c r="E13" s="183"/>
      <c r="F13" s="183"/>
      <c r="G13" s="183"/>
      <c r="H13" s="183"/>
      <c r="I13" s="18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112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142" t="s">
        <v>161</v>
      </c>
      <c r="E15" s="42">
        <v>1564.5207500000001</v>
      </c>
      <c r="F15" s="149">
        <v>1272.3</v>
      </c>
      <c r="G15" s="45">
        <f t="shared" ref="G15:G30" si="0">(F15-E15)/E15</f>
        <v>-0.18677972152175046</v>
      </c>
      <c r="H15" s="43">
        <v>1263.8</v>
      </c>
      <c r="I15" s="45">
        <f>(F15-H15)/H15</f>
        <v>6.7257477448963449E-3</v>
      </c>
    </row>
    <row r="16" spans="1:9" ht="16.5" x14ac:dyDescent="0.3">
      <c r="A16" s="37"/>
      <c r="B16" s="99" t="s">
        <v>5</v>
      </c>
      <c r="C16" s="15" t="s">
        <v>85</v>
      </c>
      <c r="D16" s="143" t="s">
        <v>161</v>
      </c>
      <c r="E16" s="46">
        <v>1369.1392499999999</v>
      </c>
      <c r="F16" s="150">
        <v>1416.3333333333333</v>
      </c>
      <c r="G16" s="48">
        <f t="shared" si="0"/>
        <v>3.446989291508027E-2</v>
      </c>
      <c r="H16" s="47">
        <v>1449.6666666666667</v>
      </c>
      <c r="I16" s="44">
        <f t="shared" ref="I16:I30" si="1">(F16-H16)/H16</f>
        <v>-2.2993791676247516E-2</v>
      </c>
    </row>
    <row r="17" spans="1:9" ht="16.5" x14ac:dyDescent="0.3">
      <c r="A17" s="37"/>
      <c r="B17" s="99" t="s">
        <v>6</v>
      </c>
      <c r="C17" s="15" t="s">
        <v>86</v>
      </c>
      <c r="D17" s="143" t="s">
        <v>161</v>
      </c>
      <c r="E17" s="46">
        <v>1265.80575</v>
      </c>
      <c r="F17" s="150">
        <v>1454.8</v>
      </c>
      <c r="G17" s="48">
        <f t="shared" si="0"/>
        <v>0.14930746680523452</v>
      </c>
      <c r="H17" s="47">
        <v>1323.8</v>
      </c>
      <c r="I17" s="44">
        <f>(F17-H17)/H17</f>
        <v>9.8957546457168755E-2</v>
      </c>
    </row>
    <row r="18" spans="1:9" ht="16.5" x14ac:dyDescent="0.3">
      <c r="A18" s="37"/>
      <c r="B18" s="99" t="s">
        <v>7</v>
      </c>
      <c r="C18" s="15" t="s">
        <v>87</v>
      </c>
      <c r="D18" s="143" t="s">
        <v>161</v>
      </c>
      <c r="E18" s="46">
        <v>934.33749999999998</v>
      </c>
      <c r="F18" s="150">
        <v>717.2</v>
      </c>
      <c r="G18" s="48">
        <f t="shared" si="0"/>
        <v>-0.23239728684763261</v>
      </c>
      <c r="H18" s="47">
        <v>628.70000000000005</v>
      </c>
      <c r="I18" s="44">
        <f t="shared" si="1"/>
        <v>0.14076666136472085</v>
      </c>
    </row>
    <row r="19" spans="1:9" ht="16.5" x14ac:dyDescent="0.3">
      <c r="A19" s="37"/>
      <c r="B19" s="99" t="s">
        <v>8</v>
      </c>
      <c r="C19" s="15" t="s">
        <v>89</v>
      </c>
      <c r="D19" s="143" t="s">
        <v>161</v>
      </c>
      <c r="E19" s="46">
        <v>2091.457611111111</v>
      </c>
      <c r="F19" s="150">
        <v>2811.25</v>
      </c>
      <c r="G19" s="48">
        <f>(F19-E19)/E19</f>
        <v>0.34415824880452206</v>
      </c>
      <c r="H19" s="47">
        <v>2703.75</v>
      </c>
      <c r="I19" s="44">
        <f>(F19-H19)/H19</f>
        <v>3.9759593157651409E-2</v>
      </c>
    </row>
    <row r="20" spans="1:9" ht="16.5" x14ac:dyDescent="0.3">
      <c r="A20" s="37"/>
      <c r="B20" s="99" t="s">
        <v>9</v>
      </c>
      <c r="C20" s="15" t="s">
        <v>88</v>
      </c>
      <c r="D20" s="143" t="s">
        <v>161</v>
      </c>
      <c r="E20" s="46">
        <v>1416.2107500000002</v>
      </c>
      <c r="F20" s="150">
        <v>1547.8</v>
      </c>
      <c r="G20" s="48">
        <f t="shared" si="0"/>
        <v>9.2916432105885197E-2</v>
      </c>
      <c r="H20" s="47">
        <v>1528.8</v>
      </c>
      <c r="I20" s="44">
        <f t="shared" si="1"/>
        <v>1.2428048142333857E-2</v>
      </c>
    </row>
    <row r="21" spans="1:9" ht="16.5" x14ac:dyDescent="0.3">
      <c r="A21" s="37"/>
      <c r="B21" s="99" t="s">
        <v>10</v>
      </c>
      <c r="C21" s="15" t="s">
        <v>90</v>
      </c>
      <c r="D21" s="143" t="s">
        <v>161</v>
      </c>
      <c r="E21" s="46">
        <v>1297.25675</v>
      </c>
      <c r="F21" s="150">
        <v>1263.7</v>
      </c>
      <c r="G21" s="48">
        <f t="shared" si="0"/>
        <v>-2.5867469951495695E-2</v>
      </c>
      <c r="H21" s="47">
        <v>1244.7</v>
      </c>
      <c r="I21" s="44">
        <f t="shared" si="1"/>
        <v>1.5264722423073833E-2</v>
      </c>
    </row>
    <row r="22" spans="1:9" ht="16.5" x14ac:dyDescent="0.3">
      <c r="A22" s="37"/>
      <c r="B22" s="99" t="s">
        <v>11</v>
      </c>
      <c r="C22" s="15" t="s">
        <v>91</v>
      </c>
      <c r="D22" s="144" t="s">
        <v>81</v>
      </c>
      <c r="E22" s="46">
        <v>442.76350000000002</v>
      </c>
      <c r="F22" s="150">
        <v>444.3</v>
      </c>
      <c r="G22" s="48">
        <f t="shared" si="0"/>
        <v>3.470249918974779E-3</v>
      </c>
      <c r="H22" s="47">
        <v>394.8</v>
      </c>
      <c r="I22" s="44">
        <f t="shared" si="1"/>
        <v>0.12537993920972643</v>
      </c>
    </row>
    <row r="23" spans="1:9" ht="16.5" x14ac:dyDescent="0.3">
      <c r="A23" s="37"/>
      <c r="B23" s="99" t="s">
        <v>12</v>
      </c>
      <c r="C23" s="15" t="s">
        <v>92</v>
      </c>
      <c r="D23" s="144" t="s">
        <v>81</v>
      </c>
      <c r="E23" s="46">
        <v>562.55624999999998</v>
      </c>
      <c r="F23" s="150">
        <v>567.29999999999995</v>
      </c>
      <c r="G23" s="48">
        <f t="shared" si="0"/>
        <v>8.4324900843248604E-3</v>
      </c>
      <c r="H23" s="47">
        <v>534.79999999999995</v>
      </c>
      <c r="I23" s="44">
        <f t="shared" si="1"/>
        <v>6.0770381451009728E-2</v>
      </c>
    </row>
    <row r="24" spans="1:9" ht="16.5" x14ac:dyDescent="0.3">
      <c r="A24" s="37"/>
      <c r="B24" s="99" t="s">
        <v>13</v>
      </c>
      <c r="C24" s="15" t="s">
        <v>93</v>
      </c>
      <c r="D24" s="144" t="s">
        <v>81</v>
      </c>
      <c r="E24" s="46">
        <v>563.65</v>
      </c>
      <c r="F24" s="150">
        <v>542.5</v>
      </c>
      <c r="G24" s="48">
        <f t="shared" si="0"/>
        <v>-3.7523285726958178E-2</v>
      </c>
      <c r="H24" s="47">
        <v>515</v>
      </c>
      <c r="I24" s="44">
        <f t="shared" si="1"/>
        <v>5.3398058252427182E-2</v>
      </c>
    </row>
    <row r="25" spans="1:9" ht="16.5" x14ac:dyDescent="0.3">
      <c r="A25" s="37"/>
      <c r="B25" s="99" t="s">
        <v>14</v>
      </c>
      <c r="C25" s="15" t="s">
        <v>94</v>
      </c>
      <c r="D25" s="144" t="s">
        <v>81</v>
      </c>
      <c r="E25" s="46">
        <v>548.65</v>
      </c>
      <c r="F25" s="150">
        <v>577.29999999999995</v>
      </c>
      <c r="G25" s="48">
        <f t="shared" si="0"/>
        <v>5.2219083204228522E-2</v>
      </c>
      <c r="H25" s="47">
        <v>537.29999999999995</v>
      </c>
      <c r="I25" s="44">
        <f t="shared" si="1"/>
        <v>7.4446305602084498E-2</v>
      </c>
    </row>
    <row r="26" spans="1:9" ht="16.5" x14ac:dyDescent="0.3">
      <c r="A26" s="37"/>
      <c r="B26" s="99" t="s">
        <v>15</v>
      </c>
      <c r="C26" s="15" t="s">
        <v>95</v>
      </c>
      <c r="D26" s="144" t="s">
        <v>82</v>
      </c>
      <c r="E26" s="46">
        <v>1303.44</v>
      </c>
      <c r="F26" s="150">
        <v>1379.8</v>
      </c>
      <c r="G26" s="48">
        <f t="shared" si="0"/>
        <v>5.8583440741422618E-2</v>
      </c>
      <c r="H26" s="47">
        <v>1298.8</v>
      </c>
      <c r="I26" s="44">
        <f t="shared" si="1"/>
        <v>6.2365260240221744E-2</v>
      </c>
    </row>
    <row r="27" spans="1:9" ht="16.5" x14ac:dyDescent="0.3">
      <c r="A27" s="37"/>
      <c r="B27" s="99" t="s">
        <v>16</v>
      </c>
      <c r="C27" s="15" t="s">
        <v>96</v>
      </c>
      <c r="D27" s="144" t="s">
        <v>81</v>
      </c>
      <c r="E27" s="46">
        <v>549.46249999999998</v>
      </c>
      <c r="F27" s="150">
        <v>525</v>
      </c>
      <c r="G27" s="48">
        <f t="shared" si="0"/>
        <v>-4.4520781672998576E-2</v>
      </c>
      <c r="H27" s="47">
        <v>505</v>
      </c>
      <c r="I27" s="44">
        <f t="shared" si="1"/>
        <v>3.9603960396039604E-2</v>
      </c>
    </row>
    <row r="28" spans="1:9" ht="16.5" x14ac:dyDescent="0.3">
      <c r="A28" s="37"/>
      <c r="B28" s="99" t="s">
        <v>17</v>
      </c>
      <c r="C28" s="15" t="s">
        <v>97</v>
      </c>
      <c r="D28" s="143" t="s">
        <v>161</v>
      </c>
      <c r="E28" s="46">
        <v>983.9</v>
      </c>
      <c r="F28" s="150">
        <v>934.8</v>
      </c>
      <c r="G28" s="48">
        <f t="shared" si="0"/>
        <v>-4.9903445472100849E-2</v>
      </c>
      <c r="H28" s="47">
        <v>878.8</v>
      </c>
      <c r="I28" s="44">
        <f t="shared" si="1"/>
        <v>6.3723258989531184E-2</v>
      </c>
    </row>
    <row r="29" spans="1:9" ht="16.5" x14ac:dyDescent="0.3">
      <c r="A29" s="37"/>
      <c r="B29" s="99" t="s">
        <v>18</v>
      </c>
      <c r="C29" s="15" t="s">
        <v>98</v>
      </c>
      <c r="D29" s="144" t="s">
        <v>83</v>
      </c>
      <c r="E29" s="46">
        <v>1271.6965833333334</v>
      </c>
      <c r="F29" s="150">
        <v>1736.6666666666667</v>
      </c>
      <c r="G29" s="48">
        <f t="shared" si="0"/>
        <v>0.36562973387454389</v>
      </c>
      <c r="H29" s="47">
        <v>1662</v>
      </c>
      <c r="I29" s="44">
        <f t="shared" si="1"/>
        <v>4.4925792218211039E-2</v>
      </c>
    </row>
    <row r="30" spans="1:9" ht="17.25" thickBot="1" x14ac:dyDescent="0.35">
      <c r="A30" s="38"/>
      <c r="B30" s="100" t="s">
        <v>19</v>
      </c>
      <c r="C30" s="16" t="s">
        <v>99</v>
      </c>
      <c r="D30" s="145" t="s">
        <v>161</v>
      </c>
      <c r="E30" s="58">
        <v>1145.5967499999999</v>
      </c>
      <c r="F30" s="151">
        <v>1133.9000000000001</v>
      </c>
      <c r="G30" s="51">
        <f t="shared" si="0"/>
        <v>-1.0210180851158874E-2</v>
      </c>
      <c r="H30" s="50">
        <v>1120</v>
      </c>
      <c r="I30" s="56">
        <f t="shared" si="1"/>
        <v>1.2410714285714367E-2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2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142" t="s">
        <v>161</v>
      </c>
      <c r="E32" s="42">
        <v>2238.4695000000002</v>
      </c>
      <c r="F32" s="149">
        <v>2106.125</v>
      </c>
      <c r="G32" s="45">
        <f>(F32-E32)/E32</f>
        <v>-5.9122762226601767E-2</v>
      </c>
      <c r="H32" s="43">
        <v>2218.75</v>
      </c>
      <c r="I32" s="44">
        <f>(F32-H32)/H32</f>
        <v>-5.076056338028169E-2</v>
      </c>
    </row>
    <row r="33" spans="1:9" ht="16.5" x14ac:dyDescent="0.3">
      <c r="A33" s="37"/>
      <c r="B33" s="34" t="s">
        <v>27</v>
      </c>
      <c r="C33" s="15" t="s">
        <v>101</v>
      </c>
      <c r="D33" s="143" t="s">
        <v>161</v>
      </c>
      <c r="E33" s="46">
        <v>2099.1075000000001</v>
      </c>
      <c r="F33" s="150">
        <v>1969.7</v>
      </c>
      <c r="G33" s="48">
        <f>(F33-E33)/E33</f>
        <v>-6.1648819796032372E-2</v>
      </c>
      <c r="H33" s="47">
        <v>1944.8</v>
      </c>
      <c r="I33" s="44">
        <f>(F33-H33)/H33</f>
        <v>1.2803373097490791E-2</v>
      </c>
    </row>
    <row r="34" spans="1:9" ht="16.5" x14ac:dyDescent="0.3">
      <c r="A34" s="37"/>
      <c r="B34" s="39" t="s">
        <v>28</v>
      </c>
      <c r="C34" s="15" t="s">
        <v>102</v>
      </c>
      <c r="D34" s="143" t="s">
        <v>161</v>
      </c>
      <c r="E34" s="46">
        <v>1835.2604999999999</v>
      </c>
      <c r="F34" s="150">
        <v>1841.25</v>
      </c>
      <c r="G34" s="48">
        <f>(F34-E34)/E34</f>
        <v>3.2635693951894758E-3</v>
      </c>
      <c r="H34" s="47">
        <v>1935</v>
      </c>
      <c r="I34" s="44">
        <f>(F34-H34)/H34</f>
        <v>-4.8449612403100778E-2</v>
      </c>
    </row>
    <row r="35" spans="1:9" ht="16.5" x14ac:dyDescent="0.3">
      <c r="A35" s="37"/>
      <c r="B35" s="34" t="s">
        <v>29</v>
      </c>
      <c r="C35" s="15" t="s">
        <v>103</v>
      </c>
      <c r="D35" s="143" t="s">
        <v>161</v>
      </c>
      <c r="E35" s="46">
        <v>1711.4552083333331</v>
      </c>
      <c r="F35" s="150">
        <v>2057.5</v>
      </c>
      <c r="G35" s="48">
        <f>(F35-E35)/E35</f>
        <v>0.20219330893483087</v>
      </c>
      <c r="H35" s="47">
        <v>1875</v>
      </c>
      <c r="I35" s="44">
        <f>(F35-H35)/H35</f>
        <v>9.7333333333333327E-2</v>
      </c>
    </row>
    <row r="36" spans="1:9" ht="17.25" thickBot="1" x14ac:dyDescent="0.35">
      <c r="A36" s="38"/>
      <c r="B36" s="39" t="s">
        <v>30</v>
      </c>
      <c r="C36" s="15" t="s">
        <v>104</v>
      </c>
      <c r="D36" s="146" t="s">
        <v>161</v>
      </c>
      <c r="E36" s="49">
        <v>2076.8150000000001</v>
      </c>
      <c r="F36" s="151">
        <v>2093.3000000000002</v>
      </c>
      <c r="G36" s="51">
        <f>(F36-E36)/E36</f>
        <v>7.937635273242984E-3</v>
      </c>
      <c r="H36" s="50">
        <v>1947.8</v>
      </c>
      <c r="I36" s="56">
        <f>(F36-H36)/H36</f>
        <v>7.4699661156176322E-2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3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142" t="s">
        <v>161</v>
      </c>
      <c r="E38" s="42">
        <v>27239.99</v>
      </c>
      <c r="F38" s="149">
        <v>27856.666666666668</v>
      </c>
      <c r="G38" s="45">
        <f t="shared" ref="G38:G43" si="2">(F38-E38)/E38</f>
        <v>2.2638652461570884E-2</v>
      </c>
      <c r="H38" s="43">
        <v>27745.555555555555</v>
      </c>
      <c r="I38" s="44">
        <f t="shared" ref="I38:I43" si="3">(F38-H38)/H38</f>
        <v>4.0046453886509077E-3</v>
      </c>
    </row>
    <row r="39" spans="1:9" ht="16.5" x14ac:dyDescent="0.3">
      <c r="A39" s="37"/>
      <c r="B39" s="34" t="s">
        <v>32</v>
      </c>
      <c r="C39" s="15" t="s">
        <v>106</v>
      </c>
      <c r="D39" s="143" t="s">
        <v>161</v>
      </c>
      <c r="E39" s="46">
        <v>15399.314916666668</v>
      </c>
      <c r="F39" s="152">
        <v>15686.444444444445</v>
      </c>
      <c r="G39" s="48">
        <f t="shared" si="2"/>
        <v>1.8645603998072479E-2</v>
      </c>
      <c r="H39" s="57">
        <v>15630.888888888889</v>
      </c>
      <c r="I39" s="44">
        <f>(F39-H39)/H39</f>
        <v>3.554216011032351E-3</v>
      </c>
    </row>
    <row r="40" spans="1:9" ht="16.5" x14ac:dyDescent="0.3">
      <c r="A40" s="37"/>
      <c r="B40" s="34" t="s">
        <v>33</v>
      </c>
      <c r="C40" s="15" t="s">
        <v>107</v>
      </c>
      <c r="D40" s="143" t="s">
        <v>161</v>
      </c>
      <c r="E40" s="46">
        <v>10615.6875</v>
      </c>
      <c r="F40" s="152">
        <v>11984.75</v>
      </c>
      <c r="G40" s="48">
        <f t="shared" si="2"/>
        <v>0.12896597606137145</v>
      </c>
      <c r="H40" s="57">
        <v>12016</v>
      </c>
      <c r="I40" s="44">
        <f t="shared" si="3"/>
        <v>-2.6006990679094543E-3</v>
      </c>
    </row>
    <row r="41" spans="1:9" ht="16.5" x14ac:dyDescent="0.3">
      <c r="A41" s="37"/>
      <c r="B41" s="34" t="s">
        <v>34</v>
      </c>
      <c r="C41" s="15" t="s">
        <v>154</v>
      </c>
      <c r="D41" s="143" t="s">
        <v>161</v>
      </c>
      <c r="E41" s="46">
        <v>6179.0874999999996</v>
      </c>
      <c r="F41" s="150">
        <v>5276</v>
      </c>
      <c r="G41" s="48">
        <f t="shared" si="2"/>
        <v>-0.14615224335308405</v>
      </c>
      <c r="H41" s="47">
        <v>5731.2</v>
      </c>
      <c r="I41" s="44">
        <f t="shared" si="3"/>
        <v>-7.9424902289223873E-2</v>
      </c>
    </row>
    <row r="42" spans="1:9" ht="16.5" x14ac:dyDescent="0.3">
      <c r="A42" s="37"/>
      <c r="B42" s="34" t="s">
        <v>35</v>
      </c>
      <c r="C42" s="15" t="s">
        <v>152</v>
      </c>
      <c r="D42" s="143" t="s">
        <v>161</v>
      </c>
      <c r="E42" s="46">
        <v>9968.4523809523816</v>
      </c>
      <c r="F42" s="150">
        <v>10136.666666666666</v>
      </c>
      <c r="G42" s="48">
        <f t="shared" si="2"/>
        <v>1.6874664118946545E-2</v>
      </c>
      <c r="H42" s="47">
        <v>9976</v>
      </c>
      <c r="I42" s="44">
        <f t="shared" si="3"/>
        <v>1.6105319433306543E-2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46" t="s">
        <v>161</v>
      </c>
      <c r="E43" s="49">
        <v>12760</v>
      </c>
      <c r="F43" s="151">
        <v>12680</v>
      </c>
      <c r="G43" s="51">
        <f t="shared" si="2"/>
        <v>-6.269592476489028E-3</v>
      </c>
      <c r="H43" s="50">
        <v>12691.666666666666</v>
      </c>
      <c r="I43" s="59">
        <f t="shared" si="3"/>
        <v>-9.192383453709306E-4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3"/>
      <c r="F44" s="126"/>
      <c r="G44" s="6"/>
      <c r="H44" s="126"/>
      <c r="I44" s="53"/>
    </row>
    <row r="45" spans="1:9" ht="16.5" x14ac:dyDescent="0.3">
      <c r="A45" s="33"/>
      <c r="B45" s="34" t="s">
        <v>45</v>
      </c>
      <c r="C45" s="15" t="s">
        <v>109</v>
      </c>
      <c r="D45" s="142" t="s">
        <v>108</v>
      </c>
      <c r="E45" s="42">
        <v>6361.666666666667</v>
      </c>
      <c r="F45" s="149">
        <v>6210.333333333333</v>
      </c>
      <c r="G45" s="45">
        <f t="shared" ref="G45:G50" si="4">(F45-E45)/E45</f>
        <v>-2.3788315430966822E-2</v>
      </c>
      <c r="H45" s="43">
        <v>6052</v>
      </c>
      <c r="I45" s="44">
        <f t="shared" ref="I45:I50" si="5">(F45-H45)/H45</f>
        <v>2.6162150253359721E-2</v>
      </c>
    </row>
    <row r="46" spans="1:9" ht="16.5" x14ac:dyDescent="0.3">
      <c r="A46" s="37"/>
      <c r="B46" s="34" t="s">
        <v>46</v>
      </c>
      <c r="C46" s="15" t="s">
        <v>111</v>
      </c>
      <c r="D46" s="144" t="s">
        <v>110</v>
      </c>
      <c r="E46" s="46">
        <v>6061.9444444444443</v>
      </c>
      <c r="F46" s="150">
        <v>6031</v>
      </c>
      <c r="G46" s="48">
        <f t="shared" si="4"/>
        <v>-5.1047060440819157E-3</v>
      </c>
      <c r="H46" s="47">
        <v>6057.5555555555557</v>
      </c>
      <c r="I46" s="87">
        <f t="shared" si="5"/>
        <v>-4.3838732161854965E-3</v>
      </c>
    </row>
    <row r="47" spans="1:9" ht="16.5" x14ac:dyDescent="0.3">
      <c r="A47" s="37"/>
      <c r="B47" s="34" t="s">
        <v>47</v>
      </c>
      <c r="C47" s="15" t="s">
        <v>113</v>
      </c>
      <c r="D47" s="143" t="s">
        <v>114</v>
      </c>
      <c r="E47" s="46">
        <v>19273.75</v>
      </c>
      <c r="F47" s="150">
        <v>19058</v>
      </c>
      <c r="G47" s="48">
        <f t="shared" si="4"/>
        <v>-1.1193981451455996E-2</v>
      </c>
      <c r="H47" s="47">
        <v>19047.5</v>
      </c>
      <c r="I47" s="87">
        <f t="shared" si="5"/>
        <v>5.5125344533403335E-4</v>
      </c>
    </row>
    <row r="48" spans="1:9" ht="16.5" x14ac:dyDescent="0.3">
      <c r="A48" s="37"/>
      <c r="B48" s="34" t="s">
        <v>48</v>
      </c>
      <c r="C48" s="15" t="s">
        <v>157</v>
      </c>
      <c r="D48" s="143" t="s">
        <v>114</v>
      </c>
      <c r="E48" s="46">
        <v>18983.015666666666</v>
      </c>
      <c r="F48" s="150">
        <v>18121.964250000001</v>
      </c>
      <c r="G48" s="48">
        <f t="shared" si="4"/>
        <v>-4.535904261927326E-2</v>
      </c>
      <c r="H48" s="47">
        <v>18105.634888888886</v>
      </c>
      <c r="I48" s="87">
        <f t="shared" si="5"/>
        <v>9.0189386957846454E-4</v>
      </c>
    </row>
    <row r="49" spans="1:9" ht="16.5" x14ac:dyDescent="0.3">
      <c r="A49" s="37"/>
      <c r="B49" s="34" t="s">
        <v>49</v>
      </c>
      <c r="C49" s="15" t="s">
        <v>158</v>
      </c>
      <c r="D49" s="144" t="s">
        <v>199</v>
      </c>
      <c r="E49" s="46">
        <v>2237.5</v>
      </c>
      <c r="F49" s="150">
        <v>2260</v>
      </c>
      <c r="G49" s="48">
        <f t="shared" si="4"/>
        <v>1.0055865921787709E-2</v>
      </c>
      <c r="H49" s="47">
        <v>2235.8333333333335</v>
      </c>
      <c r="I49" s="44">
        <f t="shared" si="5"/>
        <v>1.080879612374201E-2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45" t="s">
        <v>112</v>
      </c>
      <c r="E50" s="49">
        <v>27101</v>
      </c>
      <c r="F50" s="151">
        <v>27911</v>
      </c>
      <c r="G50" s="56">
        <f t="shared" si="4"/>
        <v>2.9888196007527398E-2</v>
      </c>
      <c r="H50" s="50">
        <v>27911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3"/>
      <c r="F51" s="41"/>
      <c r="G51" s="52"/>
      <c r="H51" s="41"/>
      <c r="I51" s="53"/>
    </row>
    <row r="52" spans="1:9" ht="16.5" x14ac:dyDescent="0.3">
      <c r="A52" s="33"/>
      <c r="B52" s="161" t="s">
        <v>38</v>
      </c>
      <c r="C52" s="165" t="s">
        <v>115</v>
      </c>
      <c r="D52" s="142" t="s">
        <v>114</v>
      </c>
      <c r="E52" s="42">
        <v>3750</v>
      </c>
      <c r="F52" s="169">
        <v>3750</v>
      </c>
      <c r="G52" s="45">
        <f t="shared" ref="G52:G60" si="6">(F52-E52)/E52</f>
        <v>0</v>
      </c>
      <c r="H52" s="67">
        <v>3750</v>
      </c>
      <c r="I52" s="122">
        <f t="shared" ref="I52:I60" si="7">(F52-H52)/H52</f>
        <v>0</v>
      </c>
    </row>
    <row r="53" spans="1:9" ht="16.5" x14ac:dyDescent="0.3">
      <c r="A53" s="37"/>
      <c r="B53" s="162" t="s">
        <v>39</v>
      </c>
      <c r="C53" s="166" t="s">
        <v>116</v>
      </c>
      <c r="D53" s="143" t="s">
        <v>114</v>
      </c>
      <c r="E53" s="46">
        <v>3347.1428571428573</v>
      </c>
      <c r="F53" s="170">
        <v>3577.25</v>
      </c>
      <c r="G53" s="48">
        <f t="shared" si="6"/>
        <v>6.874733247972678E-2</v>
      </c>
      <c r="H53" s="79">
        <v>3418.5</v>
      </c>
      <c r="I53" s="87">
        <f t="shared" si="7"/>
        <v>4.6438496416556972E-2</v>
      </c>
    </row>
    <row r="54" spans="1:9" ht="16.5" x14ac:dyDescent="0.3">
      <c r="A54" s="37"/>
      <c r="B54" s="162" t="s">
        <v>40</v>
      </c>
      <c r="C54" s="166" t="s">
        <v>117</v>
      </c>
      <c r="D54" s="143" t="s">
        <v>114</v>
      </c>
      <c r="E54" s="46">
        <v>2031.6666666666667</v>
      </c>
      <c r="F54" s="170">
        <v>2700</v>
      </c>
      <c r="G54" s="48">
        <f t="shared" si="6"/>
        <v>0.32895816242821979</v>
      </c>
      <c r="H54" s="79">
        <v>2977</v>
      </c>
      <c r="I54" s="87">
        <f t="shared" si="7"/>
        <v>-9.3046691299966414E-2</v>
      </c>
    </row>
    <row r="55" spans="1:9" ht="16.5" x14ac:dyDescent="0.3">
      <c r="A55" s="37"/>
      <c r="B55" s="162" t="s">
        <v>41</v>
      </c>
      <c r="C55" s="166" t="s">
        <v>118</v>
      </c>
      <c r="D55" s="143" t="s">
        <v>114</v>
      </c>
      <c r="E55" s="46">
        <v>4814.375</v>
      </c>
      <c r="F55" s="170">
        <v>4732.5</v>
      </c>
      <c r="G55" s="48">
        <f t="shared" si="6"/>
        <v>-1.7006361157990393E-2</v>
      </c>
      <c r="H55" s="79">
        <v>4950</v>
      </c>
      <c r="I55" s="87">
        <f t="shared" si="7"/>
        <v>-4.3939393939393938E-2</v>
      </c>
    </row>
    <row r="56" spans="1:9" ht="16.5" x14ac:dyDescent="0.3">
      <c r="A56" s="37"/>
      <c r="B56" s="163" t="s">
        <v>42</v>
      </c>
      <c r="C56" s="167" t="s">
        <v>198</v>
      </c>
      <c r="D56" s="147" t="s">
        <v>114</v>
      </c>
      <c r="E56" s="46">
        <v>2155.8333333333335</v>
      </c>
      <c r="F56" s="171">
        <v>2025</v>
      </c>
      <c r="G56" s="55">
        <f t="shared" si="6"/>
        <v>-6.0688055662930097E-2</v>
      </c>
      <c r="H56" s="160">
        <v>2031.6666666666667</v>
      </c>
      <c r="I56" s="88">
        <f t="shared" si="7"/>
        <v>-3.2813781788351478E-3</v>
      </c>
    </row>
    <row r="57" spans="1:9" ht="17.25" thickBot="1" x14ac:dyDescent="0.35">
      <c r="A57" s="37"/>
      <c r="B57" s="164" t="s">
        <v>43</v>
      </c>
      <c r="C57" s="167" t="s">
        <v>119</v>
      </c>
      <c r="D57" s="148" t="s">
        <v>114</v>
      </c>
      <c r="E57" s="46">
        <v>4761.25</v>
      </c>
      <c r="F57" s="155">
        <v>4382.8</v>
      </c>
      <c r="G57" s="55">
        <f t="shared" si="6"/>
        <v>-7.9485429246521355E-2</v>
      </c>
      <c r="H57" s="58">
        <v>4389.2222222222226</v>
      </c>
      <c r="I57" s="159">
        <f t="shared" si="7"/>
        <v>-1.4631800116447356E-3</v>
      </c>
    </row>
    <row r="58" spans="1:9" ht="16.5" x14ac:dyDescent="0.3">
      <c r="A58" s="37"/>
      <c r="B58" s="158" t="s">
        <v>54</v>
      </c>
      <c r="C58" s="166" t="s">
        <v>121</v>
      </c>
      <c r="D58" s="144" t="s">
        <v>120</v>
      </c>
      <c r="E58" s="46">
        <v>5107.5</v>
      </c>
      <c r="F58" s="170">
        <v>4830</v>
      </c>
      <c r="G58" s="48">
        <f t="shared" si="6"/>
        <v>-5.4331864904552128E-2</v>
      </c>
      <c r="H58" s="79">
        <v>4688.125</v>
      </c>
      <c r="I58" s="48">
        <f t="shared" si="7"/>
        <v>3.0262631649113452E-2</v>
      </c>
    </row>
    <row r="59" spans="1:9" ht="16.5" x14ac:dyDescent="0.3">
      <c r="A59" s="37"/>
      <c r="B59" s="162" t="s">
        <v>55</v>
      </c>
      <c r="C59" s="166" t="s">
        <v>122</v>
      </c>
      <c r="D59" s="144" t="s">
        <v>120</v>
      </c>
      <c r="E59" s="46">
        <v>5039.5</v>
      </c>
      <c r="F59" s="170">
        <v>4827</v>
      </c>
      <c r="G59" s="48">
        <f t="shared" si="6"/>
        <v>-4.2166881635082844E-2</v>
      </c>
      <c r="H59" s="79">
        <v>4895</v>
      </c>
      <c r="I59" s="44">
        <f t="shared" si="7"/>
        <v>-1.3891726251276814E-2</v>
      </c>
    </row>
    <row r="60" spans="1:9" ht="16.5" customHeight="1" thickBot="1" x14ac:dyDescent="0.35">
      <c r="A60" s="38"/>
      <c r="B60" s="162" t="s">
        <v>56</v>
      </c>
      <c r="C60" s="168" t="s">
        <v>123</v>
      </c>
      <c r="D60" s="145" t="s">
        <v>120</v>
      </c>
      <c r="E60" s="49">
        <v>21514.375</v>
      </c>
      <c r="F60" s="81">
        <v>21060</v>
      </c>
      <c r="G60" s="51">
        <f t="shared" si="6"/>
        <v>-2.1119600267263169E-2</v>
      </c>
      <c r="H60" s="74">
        <v>20974.285714285714</v>
      </c>
      <c r="I60" s="51">
        <f t="shared" si="7"/>
        <v>4.0866366979975732E-3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3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142" t="s">
        <v>124</v>
      </c>
      <c r="E62" s="42">
        <v>6455.5</v>
      </c>
      <c r="F62" s="153">
        <v>6379</v>
      </c>
      <c r="G62" s="45">
        <f t="shared" ref="G62:G67" si="8">(F62-E62)/E62</f>
        <v>-1.1850360158004803E-2</v>
      </c>
      <c r="H62" s="54">
        <v>6377.5</v>
      </c>
      <c r="I62" s="44">
        <f t="shared" ref="I62:I67" si="9">(F62-H62)/H62</f>
        <v>2.3520188161505292E-4</v>
      </c>
    </row>
    <row r="63" spans="1:9" ht="16.5" x14ac:dyDescent="0.3">
      <c r="A63" s="37"/>
      <c r="B63" s="34" t="s">
        <v>60</v>
      </c>
      <c r="C63" s="15" t="s">
        <v>129</v>
      </c>
      <c r="D63" s="144" t="s">
        <v>215</v>
      </c>
      <c r="E63" s="46">
        <v>47046.625</v>
      </c>
      <c r="F63" s="154">
        <v>46491.857142857145</v>
      </c>
      <c r="G63" s="48">
        <f t="shared" si="8"/>
        <v>-1.1791873639030538E-2</v>
      </c>
      <c r="H63" s="46">
        <v>46392.25</v>
      </c>
      <c r="I63" s="44">
        <f t="shared" si="9"/>
        <v>2.1470642802870078E-3</v>
      </c>
    </row>
    <row r="64" spans="1:9" ht="16.5" x14ac:dyDescent="0.3">
      <c r="A64" s="37"/>
      <c r="B64" s="34" t="s">
        <v>61</v>
      </c>
      <c r="C64" s="15" t="s">
        <v>130</v>
      </c>
      <c r="D64" s="144" t="s">
        <v>216</v>
      </c>
      <c r="E64" s="46">
        <v>11498.75</v>
      </c>
      <c r="F64" s="154">
        <v>11121.142857142857</v>
      </c>
      <c r="G64" s="48">
        <f t="shared" si="8"/>
        <v>-3.2838973180314653E-2</v>
      </c>
      <c r="H64" s="46">
        <v>11121.142857142857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44" t="s">
        <v>125</v>
      </c>
      <c r="E65" s="46">
        <v>7739.55</v>
      </c>
      <c r="F65" s="154">
        <v>7561</v>
      </c>
      <c r="G65" s="48">
        <f t="shared" si="8"/>
        <v>-2.3069816720610394E-2</v>
      </c>
      <c r="H65" s="46">
        <v>7318.8888888888887</v>
      </c>
      <c r="I65" s="87">
        <f t="shared" si="9"/>
        <v>3.3080309700926097E-2</v>
      </c>
    </row>
    <row r="66" spans="1:9" ht="16.5" x14ac:dyDescent="0.3">
      <c r="A66" s="37"/>
      <c r="B66" s="34" t="s">
        <v>63</v>
      </c>
      <c r="C66" s="15" t="s">
        <v>132</v>
      </c>
      <c r="D66" s="144" t="s">
        <v>126</v>
      </c>
      <c r="E66" s="46">
        <v>3904.7222222222222</v>
      </c>
      <c r="F66" s="154">
        <v>3859.4444444444443</v>
      </c>
      <c r="G66" s="48">
        <f t="shared" si="8"/>
        <v>-1.159564629721848E-2</v>
      </c>
      <c r="H66" s="46">
        <v>3849.375</v>
      </c>
      <c r="I66" s="87">
        <f t="shared" si="9"/>
        <v>2.6158647688116496E-3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45" t="s">
        <v>127</v>
      </c>
      <c r="E67" s="49">
        <v>3641.0714285714284</v>
      </c>
      <c r="F67" s="155">
        <v>3511</v>
      </c>
      <c r="G67" s="51">
        <f t="shared" si="8"/>
        <v>-3.5723393820500209E-2</v>
      </c>
      <c r="H67" s="58">
        <v>3295</v>
      </c>
      <c r="I67" s="88">
        <f t="shared" si="9"/>
        <v>6.5553869499241274E-2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3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142" t="s">
        <v>134</v>
      </c>
      <c r="E69" s="42">
        <v>3725.8</v>
      </c>
      <c r="F69" s="149">
        <v>3824.2222222222222</v>
      </c>
      <c r="G69" s="45">
        <f>(F69-E69)/E69</f>
        <v>2.6416399759037517E-2</v>
      </c>
      <c r="H69" s="43">
        <v>3848.6666666666665</v>
      </c>
      <c r="I69" s="44">
        <f>(F69-H69)/H69</f>
        <v>-6.3514059703215862E-3</v>
      </c>
    </row>
    <row r="70" spans="1:9" ht="16.5" x14ac:dyDescent="0.3">
      <c r="A70" s="37"/>
      <c r="B70" s="34" t="s">
        <v>67</v>
      </c>
      <c r="C70" s="15" t="s">
        <v>139</v>
      </c>
      <c r="D70" s="144" t="s">
        <v>135</v>
      </c>
      <c r="E70" s="46">
        <v>2780.3333333333335</v>
      </c>
      <c r="F70" s="150">
        <v>2782.25</v>
      </c>
      <c r="G70" s="48">
        <f>(F70-E70)/E70</f>
        <v>6.8936578347914457E-4</v>
      </c>
      <c r="H70" s="47">
        <v>2801</v>
      </c>
      <c r="I70" s="44">
        <f>(F70-H70)/H70</f>
        <v>-6.6940378436272756E-3</v>
      </c>
    </row>
    <row r="71" spans="1:9" ht="16.5" x14ac:dyDescent="0.3">
      <c r="A71" s="37"/>
      <c r="B71" s="34" t="s">
        <v>69</v>
      </c>
      <c r="C71" s="15" t="s">
        <v>140</v>
      </c>
      <c r="D71" s="144" t="s">
        <v>136</v>
      </c>
      <c r="E71" s="46">
        <v>1339.875</v>
      </c>
      <c r="F71" s="150">
        <v>1307.2222222222222</v>
      </c>
      <c r="G71" s="48">
        <f>(F71-E71)/E71</f>
        <v>-2.4370017932850326E-2</v>
      </c>
      <c r="H71" s="47">
        <v>1314.4444444444443</v>
      </c>
      <c r="I71" s="44">
        <f>(F71-H71)/H71</f>
        <v>-5.4945054945054568E-3</v>
      </c>
    </row>
    <row r="72" spans="1:9" ht="16.5" x14ac:dyDescent="0.3">
      <c r="A72" s="37"/>
      <c r="B72" s="34" t="s">
        <v>70</v>
      </c>
      <c r="C72" s="15" t="s">
        <v>141</v>
      </c>
      <c r="D72" s="144" t="s">
        <v>137</v>
      </c>
      <c r="E72" s="46">
        <v>2218.3000000000002</v>
      </c>
      <c r="F72" s="150">
        <v>2255.7142857142858</v>
      </c>
      <c r="G72" s="48">
        <f>(F72-E72)/E72</f>
        <v>1.6866197409856915E-2</v>
      </c>
      <c r="H72" s="47">
        <v>2255.7142857142858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45" t="s">
        <v>134</v>
      </c>
      <c r="E73" s="49">
        <v>1605</v>
      </c>
      <c r="F73" s="151">
        <v>1714.4444444444443</v>
      </c>
      <c r="G73" s="48">
        <f>(F73-E73)/E73</f>
        <v>6.8189685012114851E-2</v>
      </c>
      <c r="H73" s="50">
        <v>1642</v>
      </c>
      <c r="I73" s="59">
        <f>(F73-H73)/H73</f>
        <v>4.4119637298687175E-2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3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142" t="s">
        <v>142</v>
      </c>
      <c r="E75" s="42">
        <v>1466.4285714285713</v>
      </c>
      <c r="F75" s="149">
        <v>1456.6666666666667</v>
      </c>
      <c r="G75" s="44">
        <f t="shared" ref="G75:G81" si="10">(F75-E75)/E75</f>
        <v>-6.6569248254585607E-3</v>
      </c>
      <c r="H75" s="43">
        <v>1458.3333333333333</v>
      </c>
      <c r="I75" s="45">
        <f t="shared" ref="I75:I81" si="11">(F75-H75)/H75</f>
        <v>-1.1428571428570391E-3</v>
      </c>
    </row>
    <row r="76" spans="1:9" ht="16.5" x14ac:dyDescent="0.3">
      <c r="A76" s="37"/>
      <c r="B76" s="34" t="s">
        <v>76</v>
      </c>
      <c r="C76" s="15" t="s">
        <v>143</v>
      </c>
      <c r="D76" s="143" t="s">
        <v>161</v>
      </c>
      <c r="E76" s="46">
        <v>1269.4444444444443</v>
      </c>
      <c r="F76" s="156">
        <v>1183.8888888888889</v>
      </c>
      <c r="G76" s="48">
        <f t="shared" si="10"/>
        <v>-6.7396061269146518E-2</v>
      </c>
      <c r="H76" s="32">
        <v>1206.1111111111111</v>
      </c>
      <c r="I76" s="44">
        <f t="shared" si="11"/>
        <v>-1.8424689083371675E-2</v>
      </c>
    </row>
    <row r="77" spans="1:9" ht="16.5" x14ac:dyDescent="0.3">
      <c r="A77" s="37"/>
      <c r="B77" s="34" t="s">
        <v>75</v>
      </c>
      <c r="C77" s="15" t="s">
        <v>148</v>
      </c>
      <c r="D77" s="144" t="s">
        <v>145</v>
      </c>
      <c r="E77" s="46">
        <v>803.66666666666663</v>
      </c>
      <c r="F77" s="150">
        <v>892.5</v>
      </c>
      <c r="G77" s="48">
        <f t="shared" si="10"/>
        <v>0.11053504769805066</v>
      </c>
      <c r="H77" s="47">
        <v>934.71428571428567</v>
      </c>
      <c r="I77" s="44">
        <f t="shared" si="11"/>
        <v>-4.5162769371847725E-2</v>
      </c>
    </row>
    <row r="78" spans="1:9" ht="16.5" x14ac:dyDescent="0.3">
      <c r="A78" s="37"/>
      <c r="B78" s="34" t="s">
        <v>77</v>
      </c>
      <c r="C78" s="15" t="s">
        <v>146</v>
      </c>
      <c r="D78" s="144" t="s">
        <v>162</v>
      </c>
      <c r="E78" s="46">
        <v>1532.05</v>
      </c>
      <c r="F78" s="150">
        <v>1503.3</v>
      </c>
      <c r="G78" s="48">
        <f t="shared" si="10"/>
        <v>-1.8765706080088769E-2</v>
      </c>
      <c r="H78" s="47">
        <v>1515.8888888888889</v>
      </c>
      <c r="I78" s="44">
        <f t="shared" si="11"/>
        <v>-8.3046250824599169E-3</v>
      </c>
    </row>
    <row r="79" spans="1:9" ht="16.5" x14ac:dyDescent="0.3">
      <c r="A79" s="37"/>
      <c r="B79" s="34" t="s">
        <v>78</v>
      </c>
      <c r="C79" s="15" t="s">
        <v>149</v>
      </c>
      <c r="D79" s="148" t="s">
        <v>147</v>
      </c>
      <c r="E79" s="46">
        <v>1937.3</v>
      </c>
      <c r="F79" s="157">
        <v>1926.8</v>
      </c>
      <c r="G79" s="48">
        <f t="shared" si="10"/>
        <v>-5.4199143137356118E-3</v>
      </c>
      <c r="H79" s="61">
        <v>1931.8</v>
      </c>
      <c r="I79" s="44">
        <f t="shared" si="11"/>
        <v>-2.5882596542085102E-3</v>
      </c>
    </row>
    <row r="80" spans="1:9" ht="16.5" x14ac:dyDescent="0.3">
      <c r="A80" s="37"/>
      <c r="B80" s="34" t="s">
        <v>79</v>
      </c>
      <c r="C80" s="15" t="s">
        <v>155</v>
      </c>
      <c r="D80" s="148" t="s">
        <v>156</v>
      </c>
      <c r="E80" s="46">
        <v>8830</v>
      </c>
      <c r="F80" s="157">
        <v>8899.3333333333339</v>
      </c>
      <c r="G80" s="48">
        <f t="shared" si="10"/>
        <v>7.8520196300491431E-3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45" t="s">
        <v>150</v>
      </c>
      <c r="E81" s="49">
        <v>3988.8</v>
      </c>
      <c r="F81" s="151">
        <v>3882.8</v>
      </c>
      <c r="G81" s="51">
        <f t="shared" si="10"/>
        <v>-2.657440834336141E-2</v>
      </c>
      <c r="H81" s="50">
        <v>3915.8</v>
      </c>
      <c r="I81" s="56">
        <f t="shared" si="11"/>
        <v>-8.4273967005465029E-3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2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9" t="s">
        <v>203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80" t="s">
        <v>3</v>
      </c>
      <c r="B12" s="186"/>
      <c r="C12" s="188" t="s">
        <v>0</v>
      </c>
      <c r="D12" s="182" t="s">
        <v>23</v>
      </c>
      <c r="E12" s="182" t="s">
        <v>217</v>
      </c>
      <c r="F12" s="190" t="s">
        <v>223</v>
      </c>
      <c r="G12" s="182" t="s">
        <v>197</v>
      </c>
      <c r="H12" s="190" t="s">
        <v>219</v>
      </c>
      <c r="I12" s="182" t="s">
        <v>187</v>
      </c>
    </row>
    <row r="13" spans="1:9" ht="30.75" customHeight="1" thickBot="1" x14ac:dyDescent="0.25">
      <c r="A13" s="181"/>
      <c r="B13" s="187"/>
      <c r="C13" s="189"/>
      <c r="D13" s="183"/>
      <c r="E13" s="183"/>
      <c r="F13" s="191"/>
      <c r="G13" s="183"/>
      <c r="H13" s="191"/>
      <c r="I13" s="18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3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76">
        <v>1564.5207500000001</v>
      </c>
      <c r="F15" s="83">
        <v>1200</v>
      </c>
      <c r="G15" s="44">
        <f>(F15-E15)/E15</f>
        <v>-0.23299195616293367</v>
      </c>
      <c r="H15" s="83">
        <v>1150</v>
      </c>
      <c r="I15" s="123">
        <f>(F15-H15)/H15</f>
        <v>4.3478260869565216E-2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83">
        <v>1369.1392499999999</v>
      </c>
      <c r="F16" s="83">
        <v>1400</v>
      </c>
      <c r="G16" s="48">
        <f t="shared" ref="G16:G39" si="0">(F16-E16)/E16</f>
        <v>2.2540256588217782E-2</v>
      </c>
      <c r="H16" s="83">
        <v>1333.2</v>
      </c>
      <c r="I16" s="48">
        <f>(F16-H16)/H16</f>
        <v>5.0105010501050068E-2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83">
        <v>1265.80575</v>
      </c>
      <c r="F17" s="83">
        <v>1483.2</v>
      </c>
      <c r="G17" s="48">
        <f t="shared" si="0"/>
        <v>0.17174376874176789</v>
      </c>
      <c r="H17" s="83">
        <v>1308.2</v>
      </c>
      <c r="I17" s="48">
        <f t="shared" ref="I17:I29" si="1">(F17-H17)/H17</f>
        <v>0.13377159455740711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83">
        <v>934.33749999999998</v>
      </c>
      <c r="F18" s="83">
        <v>975</v>
      </c>
      <c r="G18" s="48">
        <f t="shared" si="0"/>
        <v>4.3520141276572999E-2</v>
      </c>
      <c r="H18" s="83">
        <v>808.2</v>
      </c>
      <c r="I18" s="48">
        <f t="shared" si="1"/>
        <v>0.20638455827765398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83">
        <v>2091.457611111111</v>
      </c>
      <c r="F19" s="83">
        <v>2216.6</v>
      </c>
      <c r="G19" s="48">
        <f t="shared" si="0"/>
        <v>5.9835010867088818E-2</v>
      </c>
      <c r="H19" s="83">
        <v>2150</v>
      </c>
      <c r="I19" s="48">
        <f t="shared" si="1"/>
        <v>3.097674418604647E-2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83">
        <v>1416.2107500000002</v>
      </c>
      <c r="F20" s="83">
        <v>1491.6</v>
      </c>
      <c r="G20" s="48">
        <f t="shared" si="0"/>
        <v>5.323307283185056E-2</v>
      </c>
      <c r="H20" s="83">
        <v>1400</v>
      </c>
      <c r="I20" s="48">
        <f t="shared" si="1"/>
        <v>6.5428571428571364E-2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83">
        <v>1297.25675</v>
      </c>
      <c r="F21" s="83">
        <v>1229</v>
      </c>
      <c r="G21" s="48">
        <f t="shared" si="0"/>
        <v>-5.2616222656000834E-2</v>
      </c>
      <c r="H21" s="83">
        <v>1341.6</v>
      </c>
      <c r="I21" s="48">
        <f t="shared" si="1"/>
        <v>-8.3929636255217585E-2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83">
        <v>442.76350000000002</v>
      </c>
      <c r="F22" s="83">
        <v>375</v>
      </c>
      <c r="G22" s="48">
        <f t="shared" si="0"/>
        <v>-0.15304671681382956</v>
      </c>
      <c r="H22" s="83">
        <v>435</v>
      </c>
      <c r="I22" s="48">
        <f t="shared" si="1"/>
        <v>-0.13793103448275862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83">
        <v>562.55624999999998</v>
      </c>
      <c r="F23" s="83">
        <v>500</v>
      </c>
      <c r="G23" s="48">
        <f t="shared" si="0"/>
        <v>-0.11119999111199988</v>
      </c>
      <c r="H23" s="83">
        <v>443.75</v>
      </c>
      <c r="I23" s="48">
        <f t="shared" si="1"/>
        <v>0.12676056338028169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83">
        <v>563.65</v>
      </c>
      <c r="F24" s="83">
        <v>440</v>
      </c>
      <c r="G24" s="48">
        <f t="shared" si="0"/>
        <v>-0.21937372482923798</v>
      </c>
      <c r="H24" s="83">
        <v>480</v>
      </c>
      <c r="I24" s="48">
        <f t="shared" si="1"/>
        <v>-8.3333333333333329E-2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83">
        <v>548.65</v>
      </c>
      <c r="F25" s="83">
        <v>470</v>
      </c>
      <c r="G25" s="48">
        <f t="shared" si="0"/>
        <v>-0.1433518636653604</v>
      </c>
      <c r="H25" s="83">
        <v>525</v>
      </c>
      <c r="I25" s="48">
        <f t="shared" si="1"/>
        <v>-0.10476190476190476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83">
        <v>1303.44</v>
      </c>
      <c r="F26" s="83">
        <v>1150</v>
      </c>
      <c r="G26" s="48">
        <f t="shared" si="0"/>
        <v>-0.1177192659424293</v>
      </c>
      <c r="H26" s="83">
        <v>1275</v>
      </c>
      <c r="I26" s="48">
        <f t="shared" si="1"/>
        <v>-9.8039215686274508E-2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83">
        <v>549.46249999999998</v>
      </c>
      <c r="F27" s="83">
        <v>462.5</v>
      </c>
      <c r="G27" s="48">
        <f t="shared" si="0"/>
        <v>-0.15826830766430827</v>
      </c>
      <c r="H27" s="83">
        <v>470</v>
      </c>
      <c r="I27" s="48">
        <f t="shared" si="1"/>
        <v>-1.5957446808510637E-2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83">
        <v>983.9</v>
      </c>
      <c r="F28" s="83">
        <v>1125</v>
      </c>
      <c r="G28" s="48">
        <f t="shared" si="0"/>
        <v>0.14340888301656676</v>
      </c>
      <c r="H28" s="83">
        <v>1125</v>
      </c>
      <c r="I28" s="48">
        <f t="shared" si="1"/>
        <v>0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83">
        <v>1271.6965833333334</v>
      </c>
      <c r="F29" s="83">
        <v>1083.2</v>
      </c>
      <c r="G29" s="48">
        <f t="shared" si="0"/>
        <v>-0.14822449458757816</v>
      </c>
      <c r="H29" s="83">
        <v>1091.5999999999999</v>
      </c>
      <c r="I29" s="48">
        <f t="shared" si="1"/>
        <v>-7.6951264199339175E-3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74">
        <v>1145.5967499999999</v>
      </c>
      <c r="F30" s="95">
        <v>1141.5999999999999</v>
      </c>
      <c r="G30" s="51">
        <f t="shared" si="0"/>
        <v>-3.4887930678923628E-3</v>
      </c>
      <c r="H30" s="95">
        <v>976.6</v>
      </c>
      <c r="I30" s="51">
        <f>(F30-H30)/H30</f>
        <v>0.16895351218513197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5"/>
      <c r="F31" s="8"/>
      <c r="G31" s="53"/>
      <c r="H31" s="8"/>
      <c r="I31" s="124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83">
        <v>2238.4695000000002</v>
      </c>
      <c r="F32" s="83">
        <v>2416.5</v>
      </c>
      <c r="G32" s="44">
        <f t="shared" si="0"/>
        <v>7.9532242900785491E-2</v>
      </c>
      <c r="H32" s="83">
        <v>2000</v>
      </c>
      <c r="I32" s="45">
        <f>(F32-H32)/H32</f>
        <v>0.20824999999999999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83">
        <v>2099.1075000000001</v>
      </c>
      <c r="F33" s="83">
        <v>2066.6</v>
      </c>
      <c r="G33" s="48">
        <f t="shared" si="0"/>
        <v>-1.5486343600792318E-2</v>
      </c>
      <c r="H33" s="83">
        <v>1916.6</v>
      </c>
      <c r="I33" s="48">
        <f>(F33-H33)/H33</f>
        <v>7.826359177710529E-2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83">
        <v>1835.2604999999999</v>
      </c>
      <c r="F34" s="83">
        <v>1583.2</v>
      </c>
      <c r="G34" s="48">
        <f>(F34-E34)/E34</f>
        <v>-0.13734317280843775</v>
      </c>
      <c r="H34" s="83">
        <v>1635.25</v>
      </c>
      <c r="I34" s="48">
        <f>(F34-H34)/H34</f>
        <v>-3.1829995413545302E-2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83">
        <v>1711.4552083333331</v>
      </c>
      <c r="F35" s="83">
        <v>1472</v>
      </c>
      <c r="G35" s="48">
        <f t="shared" si="0"/>
        <v>-0.13991321956156938</v>
      </c>
      <c r="H35" s="83">
        <v>1333.25</v>
      </c>
      <c r="I35" s="48">
        <f>(F35-H35)/H35</f>
        <v>0.10406900431276955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74">
        <v>2076.8150000000001</v>
      </c>
      <c r="F36" s="83">
        <v>1875</v>
      </c>
      <c r="G36" s="55">
        <f t="shared" si="0"/>
        <v>-9.7175241896846884E-2</v>
      </c>
      <c r="H36" s="83">
        <v>2208.25</v>
      </c>
      <c r="I36" s="48">
        <f>(F36-H36)/H36</f>
        <v>-0.15091135514547718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5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83">
        <v>27239.99</v>
      </c>
      <c r="F38" s="84">
        <v>27000</v>
      </c>
      <c r="G38" s="45">
        <f t="shared" si="0"/>
        <v>-8.8102088143204738E-3</v>
      </c>
      <c r="H38" s="84">
        <v>25198</v>
      </c>
      <c r="I38" s="45">
        <f>(F38-H38)/H38</f>
        <v>7.1513612191443768E-2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77">
        <v>15399.314916666668</v>
      </c>
      <c r="F39" s="85">
        <v>16466.599999999999</v>
      </c>
      <c r="G39" s="51">
        <f t="shared" si="0"/>
        <v>6.9307309390641045E-2</v>
      </c>
      <c r="H39" s="85">
        <v>16664.599999999999</v>
      </c>
      <c r="I39" s="51">
        <f>(F39-H39)/H39</f>
        <v>-1.1881473302689535E-2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style="82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9" t="s">
        <v>204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80" t="s">
        <v>3</v>
      </c>
      <c r="B12" s="186"/>
      <c r="C12" s="188" t="s">
        <v>0</v>
      </c>
      <c r="D12" s="182" t="s">
        <v>222</v>
      </c>
      <c r="E12" s="190" t="s">
        <v>223</v>
      </c>
      <c r="F12" s="197" t="s">
        <v>186</v>
      </c>
      <c r="G12" s="182" t="s">
        <v>217</v>
      </c>
      <c r="H12" s="199" t="s">
        <v>224</v>
      </c>
      <c r="I12" s="195" t="s">
        <v>196</v>
      </c>
    </row>
    <row r="13" spans="1:9" ht="39.75" customHeight="1" thickBot="1" x14ac:dyDescent="0.25">
      <c r="A13" s="181"/>
      <c r="B13" s="187"/>
      <c r="C13" s="189"/>
      <c r="D13" s="183"/>
      <c r="E13" s="191"/>
      <c r="F13" s="198"/>
      <c r="G13" s="183"/>
      <c r="H13" s="200"/>
      <c r="I13" s="196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1272.3</v>
      </c>
      <c r="E15" s="83">
        <v>1200</v>
      </c>
      <c r="F15" s="67">
        <f t="shared" ref="F15:F30" si="0">D15-E15</f>
        <v>72.299999999999955</v>
      </c>
      <c r="G15" s="176">
        <v>1564.5207500000001</v>
      </c>
      <c r="H15" s="66">
        <f>AVERAGE(D15:E15)</f>
        <v>1236.1500000000001</v>
      </c>
      <c r="I15" s="69">
        <f>(H15-G15)/G15</f>
        <v>-0.20988583884234199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1416.3333333333333</v>
      </c>
      <c r="E16" s="83">
        <v>1400</v>
      </c>
      <c r="F16" s="71">
        <f t="shared" si="0"/>
        <v>16.333333333333258</v>
      </c>
      <c r="G16" s="83">
        <v>1369.1392499999999</v>
      </c>
      <c r="H16" s="68">
        <f t="shared" ref="H16:H30" si="1">AVERAGE(D16:E16)</f>
        <v>1408.1666666666665</v>
      </c>
      <c r="I16" s="72">
        <f t="shared" ref="I16:I39" si="2">(H16-G16)/G16</f>
        <v>2.8505074751648943E-2</v>
      </c>
    </row>
    <row r="17" spans="1:9" ht="16.5" x14ac:dyDescent="0.3">
      <c r="A17" s="37"/>
      <c r="B17" s="34" t="s">
        <v>6</v>
      </c>
      <c r="C17" s="15" t="s">
        <v>165</v>
      </c>
      <c r="D17" s="47">
        <v>1454.8</v>
      </c>
      <c r="E17" s="83">
        <v>1483.2</v>
      </c>
      <c r="F17" s="71">
        <f t="shared" si="0"/>
        <v>-28.400000000000091</v>
      </c>
      <c r="G17" s="83">
        <v>1265.80575</v>
      </c>
      <c r="H17" s="68">
        <f t="shared" si="1"/>
        <v>1469</v>
      </c>
      <c r="I17" s="72">
        <f t="shared" si="2"/>
        <v>0.16052561777350119</v>
      </c>
    </row>
    <row r="18" spans="1:9" ht="16.5" x14ac:dyDescent="0.3">
      <c r="A18" s="37"/>
      <c r="B18" s="34" t="s">
        <v>7</v>
      </c>
      <c r="C18" s="15" t="s">
        <v>166</v>
      </c>
      <c r="D18" s="47">
        <v>717.2</v>
      </c>
      <c r="E18" s="83">
        <v>975</v>
      </c>
      <c r="F18" s="71">
        <f t="shared" si="0"/>
        <v>-257.79999999999995</v>
      </c>
      <c r="G18" s="83">
        <v>934.33749999999998</v>
      </c>
      <c r="H18" s="68">
        <f t="shared" si="1"/>
        <v>846.1</v>
      </c>
      <c r="I18" s="72">
        <f t="shared" si="2"/>
        <v>-9.4438572785529806E-2</v>
      </c>
    </row>
    <row r="19" spans="1:9" ht="16.5" x14ac:dyDescent="0.3">
      <c r="A19" s="37"/>
      <c r="B19" s="34" t="s">
        <v>8</v>
      </c>
      <c r="C19" s="15" t="s">
        <v>167</v>
      </c>
      <c r="D19" s="47">
        <v>2811.25</v>
      </c>
      <c r="E19" s="83">
        <v>2216.6</v>
      </c>
      <c r="F19" s="71">
        <f t="shared" si="0"/>
        <v>594.65000000000009</v>
      </c>
      <c r="G19" s="83">
        <v>2091.457611111111</v>
      </c>
      <c r="H19" s="68">
        <f t="shared" si="1"/>
        <v>2513.9250000000002</v>
      </c>
      <c r="I19" s="72">
        <f t="shared" si="2"/>
        <v>0.20199662983580555</v>
      </c>
    </row>
    <row r="20" spans="1:9" ht="16.5" x14ac:dyDescent="0.3">
      <c r="A20" s="37"/>
      <c r="B20" s="34" t="s">
        <v>9</v>
      </c>
      <c r="C20" s="15" t="s">
        <v>168</v>
      </c>
      <c r="D20" s="47">
        <v>1547.8</v>
      </c>
      <c r="E20" s="83">
        <v>1491.6</v>
      </c>
      <c r="F20" s="71">
        <f t="shared" si="0"/>
        <v>56.200000000000045</v>
      </c>
      <c r="G20" s="83">
        <v>1416.2107500000002</v>
      </c>
      <c r="H20" s="68">
        <f t="shared" si="1"/>
        <v>1519.6999999999998</v>
      </c>
      <c r="I20" s="72">
        <f t="shared" si="2"/>
        <v>7.3074752468867799E-2</v>
      </c>
    </row>
    <row r="21" spans="1:9" ht="16.5" x14ac:dyDescent="0.3">
      <c r="A21" s="37"/>
      <c r="B21" s="34" t="s">
        <v>10</v>
      </c>
      <c r="C21" s="15" t="s">
        <v>169</v>
      </c>
      <c r="D21" s="47">
        <v>1263.7</v>
      </c>
      <c r="E21" s="83">
        <v>1229</v>
      </c>
      <c r="F21" s="71">
        <f t="shared" si="0"/>
        <v>34.700000000000045</v>
      </c>
      <c r="G21" s="83">
        <v>1297.25675</v>
      </c>
      <c r="H21" s="68">
        <f t="shared" si="1"/>
        <v>1246.3499999999999</v>
      </c>
      <c r="I21" s="72">
        <f t="shared" si="2"/>
        <v>-3.924184630374835E-2</v>
      </c>
    </row>
    <row r="22" spans="1:9" ht="16.5" x14ac:dyDescent="0.3">
      <c r="A22" s="37"/>
      <c r="B22" s="34" t="s">
        <v>11</v>
      </c>
      <c r="C22" s="15" t="s">
        <v>170</v>
      </c>
      <c r="D22" s="47">
        <v>444.3</v>
      </c>
      <c r="E22" s="83">
        <v>375</v>
      </c>
      <c r="F22" s="71">
        <f t="shared" si="0"/>
        <v>69.300000000000011</v>
      </c>
      <c r="G22" s="83">
        <v>442.76350000000002</v>
      </c>
      <c r="H22" s="68">
        <f t="shared" si="1"/>
        <v>409.65</v>
      </c>
      <c r="I22" s="72">
        <f t="shared" si="2"/>
        <v>-7.4788233447427452E-2</v>
      </c>
    </row>
    <row r="23" spans="1:9" ht="16.5" x14ac:dyDescent="0.3">
      <c r="A23" s="37"/>
      <c r="B23" s="34" t="s">
        <v>12</v>
      </c>
      <c r="C23" s="15" t="s">
        <v>171</v>
      </c>
      <c r="D23" s="47">
        <v>567.29999999999995</v>
      </c>
      <c r="E23" s="83">
        <v>500</v>
      </c>
      <c r="F23" s="71">
        <f t="shared" si="0"/>
        <v>67.299999999999955</v>
      </c>
      <c r="G23" s="83">
        <v>562.55624999999998</v>
      </c>
      <c r="H23" s="68">
        <f t="shared" si="1"/>
        <v>533.65</v>
      </c>
      <c r="I23" s="72">
        <f t="shared" si="2"/>
        <v>-5.1383750513837506E-2</v>
      </c>
    </row>
    <row r="24" spans="1:9" ht="16.5" x14ac:dyDescent="0.3">
      <c r="A24" s="37"/>
      <c r="B24" s="34" t="s">
        <v>13</v>
      </c>
      <c r="C24" s="15" t="s">
        <v>172</v>
      </c>
      <c r="D24" s="47">
        <v>542.5</v>
      </c>
      <c r="E24" s="83">
        <v>440</v>
      </c>
      <c r="F24" s="71">
        <f t="shared" si="0"/>
        <v>102.5</v>
      </c>
      <c r="G24" s="83">
        <v>563.65</v>
      </c>
      <c r="H24" s="68">
        <f t="shared" si="1"/>
        <v>491.25</v>
      </c>
      <c r="I24" s="72">
        <f t="shared" si="2"/>
        <v>-0.12844850527809806</v>
      </c>
    </row>
    <row r="25" spans="1:9" ht="16.5" x14ac:dyDescent="0.3">
      <c r="A25" s="37"/>
      <c r="B25" s="34" t="s">
        <v>14</v>
      </c>
      <c r="C25" s="15" t="s">
        <v>173</v>
      </c>
      <c r="D25" s="47">
        <v>577.29999999999995</v>
      </c>
      <c r="E25" s="83">
        <v>470</v>
      </c>
      <c r="F25" s="71">
        <f t="shared" si="0"/>
        <v>107.29999999999995</v>
      </c>
      <c r="G25" s="83">
        <v>548.65</v>
      </c>
      <c r="H25" s="68">
        <f t="shared" si="1"/>
        <v>523.65</v>
      </c>
      <c r="I25" s="72">
        <f t="shared" si="2"/>
        <v>-4.556639023056594E-2</v>
      </c>
    </row>
    <row r="26" spans="1:9" ht="16.5" x14ac:dyDescent="0.3">
      <c r="A26" s="37"/>
      <c r="B26" s="34" t="s">
        <v>15</v>
      </c>
      <c r="C26" s="15" t="s">
        <v>174</v>
      </c>
      <c r="D26" s="47">
        <v>1379.8</v>
      </c>
      <c r="E26" s="83">
        <v>1150</v>
      </c>
      <c r="F26" s="71">
        <f t="shared" si="0"/>
        <v>229.79999999999995</v>
      </c>
      <c r="G26" s="83">
        <v>1303.44</v>
      </c>
      <c r="H26" s="68">
        <f t="shared" si="1"/>
        <v>1264.9000000000001</v>
      </c>
      <c r="I26" s="72">
        <f t="shared" si="2"/>
        <v>-2.9567912600503253E-2</v>
      </c>
    </row>
    <row r="27" spans="1:9" ht="16.5" x14ac:dyDescent="0.3">
      <c r="A27" s="37"/>
      <c r="B27" s="34" t="s">
        <v>16</v>
      </c>
      <c r="C27" s="15" t="s">
        <v>175</v>
      </c>
      <c r="D27" s="47">
        <v>525</v>
      </c>
      <c r="E27" s="83">
        <v>462.5</v>
      </c>
      <c r="F27" s="71">
        <f t="shared" si="0"/>
        <v>62.5</v>
      </c>
      <c r="G27" s="83">
        <v>549.46249999999998</v>
      </c>
      <c r="H27" s="68">
        <f t="shared" si="1"/>
        <v>493.75</v>
      </c>
      <c r="I27" s="72">
        <f t="shared" si="2"/>
        <v>-0.10139454466865341</v>
      </c>
    </row>
    <row r="28" spans="1:9" ht="16.5" x14ac:dyDescent="0.3">
      <c r="A28" s="37"/>
      <c r="B28" s="34" t="s">
        <v>17</v>
      </c>
      <c r="C28" s="15" t="s">
        <v>176</v>
      </c>
      <c r="D28" s="47">
        <v>934.8</v>
      </c>
      <c r="E28" s="83">
        <v>1125</v>
      </c>
      <c r="F28" s="71">
        <f t="shared" si="0"/>
        <v>-190.20000000000005</v>
      </c>
      <c r="G28" s="83">
        <v>983.9</v>
      </c>
      <c r="H28" s="68">
        <f t="shared" si="1"/>
        <v>1029.9000000000001</v>
      </c>
      <c r="I28" s="72">
        <f t="shared" si="2"/>
        <v>4.6752718772233068E-2</v>
      </c>
    </row>
    <row r="29" spans="1:9" ht="16.5" x14ac:dyDescent="0.3">
      <c r="A29" s="37"/>
      <c r="B29" s="34" t="s">
        <v>18</v>
      </c>
      <c r="C29" s="15" t="s">
        <v>177</v>
      </c>
      <c r="D29" s="47">
        <v>1736.6666666666667</v>
      </c>
      <c r="E29" s="83">
        <v>1083.2</v>
      </c>
      <c r="F29" s="71">
        <f t="shared" si="0"/>
        <v>653.4666666666667</v>
      </c>
      <c r="G29" s="83">
        <v>1271.6965833333334</v>
      </c>
      <c r="H29" s="68">
        <f t="shared" si="1"/>
        <v>1409.9333333333334</v>
      </c>
      <c r="I29" s="72">
        <f t="shared" si="2"/>
        <v>0.10870261964348285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1133.9000000000001</v>
      </c>
      <c r="E30" s="95">
        <v>1141.5999999999999</v>
      </c>
      <c r="F30" s="74">
        <f t="shared" si="0"/>
        <v>-7.6999999999998181</v>
      </c>
      <c r="G30" s="177">
        <v>1145.5967499999999</v>
      </c>
      <c r="H30" s="104">
        <f t="shared" si="1"/>
        <v>1137.75</v>
      </c>
      <c r="I30" s="75">
        <f t="shared" si="2"/>
        <v>-6.8494869595256179E-3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175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2106.125</v>
      </c>
      <c r="E32" s="83">
        <v>2416.5</v>
      </c>
      <c r="F32" s="67">
        <f>D32-E32</f>
        <v>-310.375</v>
      </c>
      <c r="G32" s="176">
        <v>2238.4695000000002</v>
      </c>
      <c r="H32" s="68">
        <f>AVERAGE(D32:E32)</f>
        <v>2261.3125</v>
      </c>
      <c r="I32" s="78">
        <f t="shared" si="2"/>
        <v>1.020474033709186E-2</v>
      </c>
    </row>
    <row r="33" spans="1:9" ht="16.5" x14ac:dyDescent="0.3">
      <c r="A33" s="37"/>
      <c r="B33" s="34" t="s">
        <v>27</v>
      </c>
      <c r="C33" s="15" t="s">
        <v>180</v>
      </c>
      <c r="D33" s="47">
        <v>1969.7</v>
      </c>
      <c r="E33" s="83">
        <v>2066.6</v>
      </c>
      <c r="F33" s="79">
        <f>D33-E33</f>
        <v>-96.899999999999864</v>
      </c>
      <c r="G33" s="83">
        <v>2099.1075000000001</v>
      </c>
      <c r="H33" s="68">
        <f>AVERAGE(D33:E33)</f>
        <v>2018.15</v>
      </c>
      <c r="I33" s="72">
        <f t="shared" si="2"/>
        <v>-3.856758169841229E-2</v>
      </c>
    </row>
    <row r="34" spans="1:9" ht="16.5" x14ac:dyDescent="0.3">
      <c r="A34" s="37"/>
      <c r="B34" s="39" t="s">
        <v>28</v>
      </c>
      <c r="C34" s="15" t="s">
        <v>181</v>
      </c>
      <c r="D34" s="47">
        <v>1841.25</v>
      </c>
      <c r="E34" s="83">
        <v>1583.2</v>
      </c>
      <c r="F34" s="71">
        <f>D34-E34</f>
        <v>258.04999999999995</v>
      </c>
      <c r="G34" s="83">
        <v>1835.2604999999999</v>
      </c>
      <c r="H34" s="68">
        <f>AVERAGE(D34:E34)</f>
        <v>1712.2249999999999</v>
      </c>
      <c r="I34" s="72">
        <f t="shared" si="2"/>
        <v>-6.7039801706624186E-2</v>
      </c>
    </row>
    <row r="35" spans="1:9" ht="16.5" x14ac:dyDescent="0.3">
      <c r="A35" s="37"/>
      <c r="B35" s="34" t="s">
        <v>29</v>
      </c>
      <c r="C35" s="15" t="s">
        <v>182</v>
      </c>
      <c r="D35" s="47">
        <v>2057.5</v>
      </c>
      <c r="E35" s="83">
        <v>1472</v>
      </c>
      <c r="F35" s="79">
        <f>D35-E35</f>
        <v>585.5</v>
      </c>
      <c r="G35" s="83">
        <v>1711.4552083333331</v>
      </c>
      <c r="H35" s="68">
        <f>AVERAGE(D35:E35)</f>
        <v>1764.75</v>
      </c>
      <c r="I35" s="72">
        <f t="shared" si="2"/>
        <v>3.1140044686630744E-2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2093.3000000000002</v>
      </c>
      <c r="E36" s="83">
        <v>1875</v>
      </c>
      <c r="F36" s="71">
        <f>D36-E36</f>
        <v>218.30000000000018</v>
      </c>
      <c r="G36" s="177">
        <v>2076.8150000000001</v>
      </c>
      <c r="H36" s="68">
        <f>AVERAGE(D36:E36)</f>
        <v>1984.15</v>
      </c>
      <c r="I36" s="80">
        <f t="shared" si="2"/>
        <v>-4.4618803311801944E-2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178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27856.666666666668</v>
      </c>
      <c r="E38" s="84">
        <v>27000</v>
      </c>
      <c r="F38" s="67">
        <f>D38-E38</f>
        <v>856.66666666666788</v>
      </c>
      <c r="G38" s="83">
        <v>27239.99</v>
      </c>
      <c r="H38" s="67">
        <f>AVERAGE(D38:E38)</f>
        <v>27428.333333333336</v>
      </c>
      <c r="I38" s="78">
        <f t="shared" si="2"/>
        <v>6.9142218236252712E-3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15686.444444444445</v>
      </c>
      <c r="E39" s="85">
        <v>16466.599999999999</v>
      </c>
      <c r="F39" s="74">
        <f>D39-E39</f>
        <v>-780.15555555555329</v>
      </c>
      <c r="G39" s="83">
        <v>15399.314916666668</v>
      </c>
      <c r="H39" s="81">
        <f>AVERAGE(D39:E39)</f>
        <v>16076.522222222222</v>
      </c>
      <c r="I39" s="75">
        <f t="shared" si="2"/>
        <v>4.3976456694356764E-2</v>
      </c>
    </row>
    <row r="40" spans="1:9" ht="15.75" customHeight="1" thickBot="1" x14ac:dyDescent="0.25">
      <c r="A40" s="192"/>
      <c r="B40" s="193"/>
      <c r="C40" s="194"/>
      <c r="D40" s="86">
        <f>SUM(D15:D39)</f>
        <v>71935.936111111107</v>
      </c>
      <c r="E40" s="86">
        <f t="shared" ref="E40" si="3">SUM(E15:E39)</f>
        <v>69622.600000000006</v>
      </c>
      <c r="F40" s="86">
        <f>SUM(F15:F39)</f>
        <v>2313.3361111111149</v>
      </c>
      <c r="G40" s="86">
        <f>SUM(G15:G39)</f>
        <v>69910.856569444441</v>
      </c>
      <c r="H40" s="86">
        <f>AVERAGE(D40:E40)</f>
        <v>70779.268055555556</v>
      </c>
      <c r="I40" s="75">
        <f>(H40-G40)/G40</f>
        <v>1.2421697125803313E-2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9" t="s">
        <v>201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80" t="s">
        <v>3</v>
      </c>
      <c r="B13" s="186"/>
      <c r="C13" s="188" t="s">
        <v>0</v>
      </c>
      <c r="D13" s="182" t="s">
        <v>23</v>
      </c>
      <c r="E13" s="182" t="s">
        <v>217</v>
      </c>
      <c r="F13" s="199" t="s">
        <v>224</v>
      </c>
      <c r="G13" s="182" t="s">
        <v>197</v>
      </c>
      <c r="H13" s="199" t="s">
        <v>220</v>
      </c>
      <c r="I13" s="182" t="s">
        <v>187</v>
      </c>
    </row>
    <row r="14" spans="1:9" ht="33.75" customHeight="1" thickBot="1" x14ac:dyDescent="0.25">
      <c r="A14" s="181"/>
      <c r="B14" s="187"/>
      <c r="C14" s="189"/>
      <c r="D14" s="202"/>
      <c r="E14" s="183"/>
      <c r="F14" s="200"/>
      <c r="G14" s="201"/>
      <c r="H14" s="200"/>
      <c r="I14" s="201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1564.5207500000001</v>
      </c>
      <c r="F16" s="42">
        <v>1236.1500000000001</v>
      </c>
      <c r="G16" s="21">
        <f>(F16-E16)/E16</f>
        <v>-0.20988583884234199</v>
      </c>
      <c r="H16" s="42">
        <v>1206.9000000000001</v>
      </c>
      <c r="I16" s="21">
        <f>(F16-H16)/H16</f>
        <v>2.4235645041014168E-2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1369.1392499999999</v>
      </c>
      <c r="F17" s="46">
        <v>1408.1666666666665</v>
      </c>
      <c r="G17" s="21">
        <f t="shared" ref="G17:G80" si="0">(F17-E17)/E17</f>
        <v>2.8505074751648943E-2</v>
      </c>
      <c r="H17" s="46">
        <v>1391.4333333333334</v>
      </c>
      <c r="I17" s="21">
        <f t="shared" ref="I17:I31" si="1">(F17-H17)/H17</f>
        <v>1.20259684258437E-2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1265.80575</v>
      </c>
      <c r="F18" s="46">
        <v>1469</v>
      </c>
      <c r="G18" s="21">
        <f t="shared" si="0"/>
        <v>0.16052561777350119</v>
      </c>
      <c r="H18" s="46">
        <v>1316</v>
      </c>
      <c r="I18" s="21">
        <f t="shared" si="1"/>
        <v>0.11626139817629179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934.33749999999998</v>
      </c>
      <c r="F19" s="46">
        <v>846.1</v>
      </c>
      <c r="G19" s="21">
        <f t="shared" si="0"/>
        <v>-9.4438572785529806E-2</v>
      </c>
      <c r="H19" s="46">
        <v>718.45</v>
      </c>
      <c r="I19" s="21">
        <f t="shared" si="1"/>
        <v>0.17767415964924485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2091.457611111111</v>
      </c>
      <c r="F20" s="46">
        <v>2513.9250000000002</v>
      </c>
      <c r="G20" s="21">
        <f>(F20-E20)/E20</f>
        <v>0.20199662983580555</v>
      </c>
      <c r="H20" s="46">
        <v>2426.875</v>
      </c>
      <c r="I20" s="21">
        <f t="shared" si="1"/>
        <v>3.5869173319598324E-2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1416.2107500000002</v>
      </c>
      <c r="F21" s="46">
        <v>1519.6999999999998</v>
      </c>
      <c r="G21" s="21">
        <f t="shared" si="0"/>
        <v>7.3074752468867799E-2</v>
      </c>
      <c r="H21" s="46">
        <v>1464.4</v>
      </c>
      <c r="I21" s="21">
        <f t="shared" si="1"/>
        <v>3.7762906309751244E-2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1297.25675</v>
      </c>
      <c r="F22" s="46">
        <v>1246.3499999999999</v>
      </c>
      <c r="G22" s="21">
        <f t="shared" si="0"/>
        <v>-3.924184630374835E-2</v>
      </c>
      <c r="H22" s="46">
        <v>1293.1500000000001</v>
      </c>
      <c r="I22" s="21">
        <f t="shared" si="1"/>
        <v>-3.6190697134903284E-2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442.76350000000002</v>
      </c>
      <c r="F23" s="46">
        <v>409.65</v>
      </c>
      <c r="G23" s="21">
        <f t="shared" si="0"/>
        <v>-7.4788233447427452E-2</v>
      </c>
      <c r="H23" s="46">
        <v>414.9</v>
      </c>
      <c r="I23" s="21">
        <f t="shared" si="1"/>
        <v>-1.2653651482284889E-2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562.55624999999998</v>
      </c>
      <c r="F24" s="46">
        <v>533.65</v>
      </c>
      <c r="G24" s="21">
        <f t="shared" si="0"/>
        <v>-5.1383750513837506E-2</v>
      </c>
      <c r="H24" s="46">
        <v>489.27499999999998</v>
      </c>
      <c r="I24" s="21">
        <f t="shared" si="1"/>
        <v>9.0695416687956679E-2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563.65</v>
      </c>
      <c r="F25" s="46">
        <v>491.25</v>
      </c>
      <c r="G25" s="21">
        <f t="shared" si="0"/>
        <v>-0.12844850527809806</v>
      </c>
      <c r="H25" s="46">
        <v>497.5</v>
      </c>
      <c r="I25" s="21">
        <f t="shared" si="1"/>
        <v>-1.2562814070351759E-2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548.65</v>
      </c>
      <c r="F26" s="46">
        <v>523.65</v>
      </c>
      <c r="G26" s="21">
        <f t="shared" si="0"/>
        <v>-4.556639023056594E-2</v>
      </c>
      <c r="H26" s="46">
        <v>531.15</v>
      </c>
      <c r="I26" s="21">
        <f t="shared" si="1"/>
        <v>-1.4120304998587969E-2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1303.44</v>
      </c>
      <c r="F27" s="46">
        <v>1264.9000000000001</v>
      </c>
      <c r="G27" s="21">
        <f t="shared" si="0"/>
        <v>-2.9567912600503253E-2</v>
      </c>
      <c r="H27" s="46">
        <v>1286.9000000000001</v>
      </c>
      <c r="I27" s="21">
        <f t="shared" si="1"/>
        <v>-1.7095345403683269E-2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549.46249999999998</v>
      </c>
      <c r="F28" s="46">
        <v>493.75</v>
      </c>
      <c r="G28" s="21">
        <f t="shared" si="0"/>
        <v>-0.10139454466865341</v>
      </c>
      <c r="H28" s="46">
        <v>487.5</v>
      </c>
      <c r="I28" s="21">
        <f t="shared" si="1"/>
        <v>1.282051282051282E-2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983.9</v>
      </c>
      <c r="F29" s="46">
        <v>1029.9000000000001</v>
      </c>
      <c r="G29" s="21">
        <f t="shared" si="0"/>
        <v>4.6752718772233068E-2</v>
      </c>
      <c r="H29" s="46">
        <v>1001.9</v>
      </c>
      <c r="I29" s="21">
        <f t="shared" si="1"/>
        <v>2.794690088831232E-2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1271.6965833333334</v>
      </c>
      <c r="F30" s="46">
        <v>1409.9333333333334</v>
      </c>
      <c r="G30" s="21">
        <f t="shared" si="0"/>
        <v>0.10870261964348285</v>
      </c>
      <c r="H30" s="46">
        <v>1376.8</v>
      </c>
      <c r="I30" s="21">
        <f t="shared" si="1"/>
        <v>2.4065465814449041E-2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1145.5967499999999</v>
      </c>
      <c r="F31" s="49">
        <v>1137.75</v>
      </c>
      <c r="G31" s="23">
        <f t="shared" si="0"/>
        <v>-6.8494869595256179E-3</v>
      </c>
      <c r="H31" s="49">
        <v>1048.3</v>
      </c>
      <c r="I31" s="23">
        <f t="shared" si="1"/>
        <v>8.5328627301345078E-2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2238.4695000000002</v>
      </c>
      <c r="F33" s="54">
        <v>2261.3125</v>
      </c>
      <c r="G33" s="21">
        <f t="shared" si="0"/>
        <v>1.020474033709186E-2</v>
      </c>
      <c r="H33" s="54">
        <v>2109.375</v>
      </c>
      <c r="I33" s="21">
        <f>(F33-H33)/H33</f>
        <v>7.2029629629629624E-2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2099.1075000000001</v>
      </c>
      <c r="F34" s="46">
        <v>2018.15</v>
      </c>
      <c r="G34" s="21">
        <f t="shared" si="0"/>
        <v>-3.856758169841229E-2</v>
      </c>
      <c r="H34" s="46">
        <v>1930.6999999999998</v>
      </c>
      <c r="I34" s="21">
        <f>(F34-H34)/H34</f>
        <v>4.5294452789143978E-2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1835.2604999999999</v>
      </c>
      <c r="F35" s="46">
        <v>1712.2249999999999</v>
      </c>
      <c r="G35" s="21">
        <f t="shared" si="0"/>
        <v>-6.7039801706624186E-2</v>
      </c>
      <c r="H35" s="46">
        <v>1785.125</v>
      </c>
      <c r="I35" s="21">
        <f>(F35-H35)/H35</f>
        <v>-4.0837476367201225E-2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1711.4552083333331</v>
      </c>
      <c r="F36" s="46">
        <v>1764.75</v>
      </c>
      <c r="G36" s="21">
        <f t="shared" si="0"/>
        <v>3.1140044686630744E-2</v>
      </c>
      <c r="H36" s="46">
        <v>1604.125</v>
      </c>
      <c r="I36" s="21">
        <f>(F36-H36)/H36</f>
        <v>0.10013247097327203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2076.8150000000001</v>
      </c>
      <c r="F37" s="49">
        <v>1984.15</v>
      </c>
      <c r="G37" s="23">
        <f t="shared" si="0"/>
        <v>-4.4618803311801944E-2</v>
      </c>
      <c r="H37" s="49">
        <v>2078.0250000000001</v>
      </c>
      <c r="I37" s="23">
        <f>(F37-H37)/H37</f>
        <v>-4.5175106170522492E-2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28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27239.99</v>
      </c>
      <c r="F39" s="46">
        <v>27428.333333333336</v>
      </c>
      <c r="G39" s="21">
        <f t="shared" si="0"/>
        <v>6.9142218236252712E-3</v>
      </c>
      <c r="H39" s="46">
        <v>26471.777777777777</v>
      </c>
      <c r="I39" s="21">
        <f t="shared" ref="I39:I44" si="2">(F39-H39)/H39</f>
        <v>3.6134919369055621E-2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15399.314916666668</v>
      </c>
      <c r="F40" s="46">
        <v>16076.522222222222</v>
      </c>
      <c r="G40" s="21">
        <f t="shared" si="0"/>
        <v>4.3976456694356764E-2</v>
      </c>
      <c r="H40" s="46">
        <v>16147.744444444445</v>
      </c>
      <c r="I40" s="21">
        <f t="shared" si="2"/>
        <v>-4.4106607252337518E-3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10615.6875</v>
      </c>
      <c r="F41" s="57">
        <v>11984.75</v>
      </c>
      <c r="G41" s="21">
        <f t="shared" si="0"/>
        <v>0.12896597606137145</v>
      </c>
      <c r="H41" s="57">
        <v>12016</v>
      </c>
      <c r="I41" s="21">
        <f t="shared" si="2"/>
        <v>-2.6006990679094543E-3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6179.0874999999996</v>
      </c>
      <c r="F42" s="47">
        <v>5276</v>
      </c>
      <c r="G42" s="21">
        <f t="shared" si="0"/>
        <v>-0.14615224335308405</v>
      </c>
      <c r="H42" s="47">
        <v>5731.2</v>
      </c>
      <c r="I42" s="21">
        <f t="shared" si="2"/>
        <v>-7.9424902289223873E-2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10136.666666666666</v>
      </c>
      <c r="G43" s="21">
        <f t="shared" si="0"/>
        <v>1.6874664118946545E-2</v>
      </c>
      <c r="H43" s="47">
        <v>9976</v>
      </c>
      <c r="I43" s="21">
        <f t="shared" si="2"/>
        <v>1.6105319433306543E-2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12760</v>
      </c>
      <c r="F44" s="50">
        <v>12680</v>
      </c>
      <c r="G44" s="31">
        <f t="shared" si="0"/>
        <v>-6.269592476489028E-3</v>
      </c>
      <c r="H44" s="50">
        <v>12691.666666666666</v>
      </c>
      <c r="I44" s="31">
        <f t="shared" si="2"/>
        <v>-9.192383453709306E-4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6"/>
      <c r="G45" s="41"/>
      <c r="H45" s="126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6361.666666666667</v>
      </c>
      <c r="F46" s="43">
        <v>6210.333333333333</v>
      </c>
      <c r="G46" s="21">
        <f t="shared" si="0"/>
        <v>-2.3788315430966822E-2</v>
      </c>
      <c r="H46" s="43">
        <v>6052</v>
      </c>
      <c r="I46" s="21">
        <f t="shared" ref="I46:I51" si="3">(F46-H46)/H46</f>
        <v>2.6162150253359721E-2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6061.9444444444443</v>
      </c>
      <c r="F47" s="47">
        <v>6031</v>
      </c>
      <c r="G47" s="21">
        <f t="shared" si="0"/>
        <v>-5.1047060440819157E-3</v>
      </c>
      <c r="H47" s="47">
        <v>6057.5555555555557</v>
      </c>
      <c r="I47" s="21">
        <f t="shared" si="3"/>
        <v>-4.3838732161854965E-3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19058</v>
      </c>
      <c r="G48" s="21">
        <f t="shared" si="0"/>
        <v>-1.1193981451455996E-2</v>
      </c>
      <c r="H48" s="47">
        <v>19047.5</v>
      </c>
      <c r="I48" s="21">
        <f t="shared" si="3"/>
        <v>5.5125344533403335E-4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18983.015666666666</v>
      </c>
      <c r="F49" s="47">
        <v>18121.964250000001</v>
      </c>
      <c r="G49" s="21">
        <f t="shared" si="0"/>
        <v>-4.535904261927326E-2</v>
      </c>
      <c r="H49" s="47">
        <v>18105.634888888886</v>
      </c>
      <c r="I49" s="21">
        <f t="shared" si="3"/>
        <v>9.0189386957846454E-4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2237.5</v>
      </c>
      <c r="F50" s="47">
        <v>2260</v>
      </c>
      <c r="G50" s="21">
        <f t="shared" si="0"/>
        <v>1.0055865921787709E-2</v>
      </c>
      <c r="H50" s="47">
        <v>2235.8333333333335</v>
      </c>
      <c r="I50" s="21">
        <f t="shared" si="3"/>
        <v>1.080879612374201E-2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27911</v>
      </c>
      <c r="G51" s="31">
        <f t="shared" si="0"/>
        <v>2.9888196007527398E-2</v>
      </c>
      <c r="H51" s="50">
        <v>27911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3347.1428571428573</v>
      </c>
      <c r="F54" s="70">
        <v>3577.25</v>
      </c>
      <c r="G54" s="21">
        <f t="shared" si="0"/>
        <v>6.874733247972678E-2</v>
      </c>
      <c r="H54" s="70">
        <v>3418.5</v>
      </c>
      <c r="I54" s="21">
        <f t="shared" si="4"/>
        <v>4.6438496416556972E-2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2031.6666666666667</v>
      </c>
      <c r="F55" s="70">
        <v>2700</v>
      </c>
      <c r="G55" s="21">
        <f t="shared" si="0"/>
        <v>0.32895816242821979</v>
      </c>
      <c r="H55" s="70">
        <v>2977</v>
      </c>
      <c r="I55" s="21">
        <f t="shared" si="4"/>
        <v>-9.3046691299966414E-2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4814.375</v>
      </c>
      <c r="F56" s="70">
        <v>4732.5</v>
      </c>
      <c r="G56" s="21">
        <f t="shared" si="0"/>
        <v>-1.7006361157990393E-2</v>
      </c>
      <c r="H56" s="70">
        <v>4950</v>
      </c>
      <c r="I56" s="21">
        <f t="shared" si="4"/>
        <v>-4.3939393939393938E-2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2155.8333333333335</v>
      </c>
      <c r="F57" s="102">
        <v>2025</v>
      </c>
      <c r="G57" s="21">
        <f t="shared" si="0"/>
        <v>-6.0688055662930097E-2</v>
      </c>
      <c r="H57" s="102">
        <v>2031.6666666666667</v>
      </c>
      <c r="I57" s="21">
        <f t="shared" si="4"/>
        <v>-3.2813781788351478E-3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4761.25</v>
      </c>
      <c r="F58" s="50">
        <v>4382.8</v>
      </c>
      <c r="G58" s="29">
        <f t="shared" si="0"/>
        <v>-7.9485429246521355E-2</v>
      </c>
      <c r="H58" s="50">
        <v>4389.2222222222226</v>
      </c>
      <c r="I58" s="29">
        <f t="shared" si="4"/>
        <v>-1.4631800116447356E-3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5107.5</v>
      </c>
      <c r="F59" s="68">
        <v>4830</v>
      </c>
      <c r="G59" s="21">
        <f t="shared" si="0"/>
        <v>-5.4331864904552128E-2</v>
      </c>
      <c r="H59" s="68">
        <v>4688.125</v>
      </c>
      <c r="I59" s="21">
        <f t="shared" si="4"/>
        <v>3.0262631649113452E-2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5039.5</v>
      </c>
      <c r="F60" s="70">
        <v>4827</v>
      </c>
      <c r="G60" s="21">
        <f t="shared" si="0"/>
        <v>-4.2166881635082844E-2</v>
      </c>
      <c r="H60" s="70">
        <v>4895</v>
      </c>
      <c r="I60" s="21">
        <f t="shared" si="4"/>
        <v>-1.3891726251276814E-2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21514.375</v>
      </c>
      <c r="F61" s="73">
        <v>21060</v>
      </c>
      <c r="G61" s="29">
        <f t="shared" si="0"/>
        <v>-2.1119600267263169E-2</v>
      </c>
      <c r="H61" s="73">
        <v>20974.285714285714</v>
      </c>
      <c r="I61" s="29">
        <f t="shared" si="4"/>
        <v>4.0866366979975732E-3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6455.5</v>
      </c>
      <c r="F63" s="54">
        <v>6379</v>
      </c>
      <c r="G63" s="21">
        <f t="shared" si="0"/>
        <v>-1.1850360158004803E-2</v>
      </c>
      <c r="H63" s="54">
        <v>6377.5</v>
      </c>
      <c r="I63" s="21">
        <f t="shared" ref="I63:I74" si="5">(F63-H63)/H63</f>
        <v>2.3520188161505292E-4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46392.25</v>
      </c>
      <c r="I64" s="21">
        <f t="shared" si="5"/>
        <v>2.1470642802870078E-3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11498.75</v>
      </c>
      <c r="F65" s="46">
        <v>11121.142857142857</v>
      </c>
      <c r="G65" s="21">
        <f t="shared" si="0"/>
        <v>-3.2838973180314653E-2</v>
      </c>
      <c r="H65" s="46">
        <v>11121.142857142857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7739.55</v>
      </c>
      <c r="F66" s="46">
        <v>7561</v>
      </c>
      <c r="G66" s="21">
        <f t="shared" si="0"/>
        <v>-2.3069816720610394E-2</v>
      </c>
      <c r="H66" s="46">
        <v>7318.8888888888887</v>
      </c>
      <c r="I66" s="21">
        <f t="shared" si="5"/>
        <v>3.3080309700926097E-2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3904.7222222222222</v>
      </c>
      <c r="F67" s="46">
        <v>3859.4444444444443</v>
      </c>
      <c r="G67" s="21">
        <f t="shared" si="0"/>
        <v>-1.159564629721848E-2</v>
      </c>
      <c r="H67" s="46">
        <v>3849.375</v>
      </c>
      <c r="I67" s="21">
        <f t="shared" si="5"/>
        <v>2.6158647688116496E-3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3641.0714285714284</v>
      </c>
      <c r="F68" s="58">
        <v>3511</v>
      </c>
      <c r="G68" s="31">
        <f t="shared" si="0"/>
        <v>-3.5723393820500209E-2</v>
      </c>
      <c r="H68" s="58">
        <v>3295</v>
      </c>
      <c r="I68" s="31">
        <f t="shared" si="5"/>
        <v>6.5553869499241274E-2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3824.2222222222222</v>
      </c>
      <c r="G70" s="21">
        <f t="shared" si="0"/>
        <v>2.6416399759037517E-2</v>
      </c>
      <c r="H70" s="43">
        <v>3848.6666666666665</v>
      </c>
      <c r="I70" s="21">
        <f t="shared" si="5"/>
        <v>-6.3514059703215862E-3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2782.25</v>
      </c>
      <c r="G71" s="21">
        <f t="shared" si="0"/>
        <v>6.8936578347914457E-4</v>
      </c>
      <c r="H71" s="47">
        <v>2801</v>
      </c>
      <c r="I71" s="21">
        <f t="shared" si="5"/>
        <v>-6.6940378436272756E-3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1339.875</v>
      </c>
      <c r="F72" s="47">
        <v>1307.2222222222222</v>
      </c>
      <c r="G72" s="21">
        <f t="shared" si="0"/>
        <v>-2.4370017932850326E-2</v>
      </c>
      <c r="H72" s="47">
        <v>1314.4444444444443</v>
      </c>
      <c r="I72" s="21">
        <f t="shared" si="5"/>
        <v>-5.4945054945054568E-3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2218.3000000000002</v>
      </c>
      <c r="F73" s="47">
        <v>2255.7142857142858</v>
      </c>
      <c r="G73" s="21">
        <f t="shared" si="0"/>
        <v>1.6866197409856915E-2</v>
      </c>
      <c r="H73" s="47">
        <v>2255.7142857142858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1605</v>
      </c>
      <c r="F74" s="50">
        <v>1714.4444444444443</v>
      </c>
      <c r="G74" s="21">
        <f t="shared" si="0"/>
        <v>6.8189685012114851E-2</v>
      </c>
      <c r="H74" s="50">
        <v>1642</v>
      </c>
      <c r="I74" s="21">
        <f t="shared" si="5"/>
        <v>4.4119637298687175E-2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1458.3333333333333</v>
      </c>
      <c r="I76" s="22">
        <f t="shared" ref="I76:I82" si="6">(F76-H76)/H76</f>
        <v>-1.1428571428570391E-3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1269.4444444444443</v>
      </c>
      <c r="F77" s="32">
        <v>1183.8888888888889</v>
      </c>
      <c r="G77" s="21">
        <f t="shared" si="0"/>
        <v>-6.7396061269146518E-2</v>
      </c>
      <c r="H77" s="32">
        <v>1206.1111111111111</v>
      </c>
      <c r="I77" s="21">
        <f t="shared" si="6"/>
        <v>-1.8424689083371675E-2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803.66666666666663</v>
      </c>
      <c r="F78" s="47">
        <v>892.5</v>
      </c>
      <c r="G78" s="21">
        <f t="shared" si="0"/>
        <v>0.11053504769805066</v>
      </c>
      <c r="H78" s="47">
        <v>934.71428571428567</v>
      </c>
      <c r="I78" s="21">
        <f t="shared" si="6"/>
        <v>-4.5162769371847725E-2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1532.05</v>
      </c>
      <c r="F79" s="47">
        <v>1503.3</v>
      </c>
      <c r="G79" s="21">
        <f t="shared" si="0"/>
        <v>-1.8765706080088769E-2</v>
      </c>
      <c r="H79" s="47">
        <v>1515.8888888888889</v>
      </c>
      <c r="I79" s="21">
        <f t="shared" si="6"/>
        <v>-8.3046250824599169E-3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1937.3</v>
      </c>
      <c r="F80" s="61">
        <v>1926.8</v>
      </c>
      <c r="G80" s="21">
        <f t="shared" si="0"/>
        <v>-5.4199143137356118E-3</v>
      </c>
      <c r="H80" s="61">
        <v>1931.8</v>
      </c>
      <c r="I80" s="21">
        <f t="shared" si="6"/>
        <v>-2.5882596542085102E-3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8899.3333333333339</v>
      </c>
      <c r="G81" s="21">
        <f>(F81-E81)/E81</f>
        <v>7.8520196300491431E-3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3988.8</v>
      </c>
      <c r="F82" s="50">
        <v>3882.8</v>
      </c>
      <c r="G82" s="23">
        <f>(F82-E82)/E82</f>
        <v>-2.657440834336141E-2</v>
      </c>
      <c r="H82" s="50">
        <v>3915.8</v>
      </c>
      <c r="I82" s="23">
        <f t="shared" si="6"/>
        <v>-8.4273967005465029E-3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10" zoomScaleNormal="100" workbookViewId="0">
      <selection activeCell="E66" sqref="E66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12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9" t="s">
        <v>201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80" t="s">
        <v>3</v>
      </c>
      <c r="B13" s="186"/>
      <c r="C13" s="203" t="s">
        <v>0</v>
      </c>
      <c r="D13" s="205" t="s">
        <v>23</v>
      </c>
      <c r="E13" s="182" t="s">
        <v>217</v>
      </c>
      <c r="F13" s="199" t="s">
        <v>224</v>
      </c>
      <c r="G13" s="182" t="s">
        <v>197</v>
      </c>
      <c r="H13" s="199" t="s">
        <v>220</v>
      </c>
      <c r="I13" s="182" t="s">
        <v>187</v>
      </c>
    </row>
    <row r="14" spans="1:9" ht="38.25" customHeight="1" thickBot="1" x14ac:dyDescent="0.25">
      <c r="A14" s="181"/>
      <c r="B14" s="187"/>
      <c r="C14" s="204"/>
      <c r="D14" s="206"/>
      <c r="E14" s="183"/>
      <c r="F14" s="200"/>
      <c r="G14" s="201"/>
      <c r="H14" s="200"/>
      <c r="I14" s="201"/>
    </row>
    <row r="15" spans="1:9" ht="17.25" customHeight="1" thickBot="1" x14ac:dyDescent="0.3">
      <c r="A15" s="33" t="s">
        <v>24</v>
      </c>
      <c r="B15" s="27" t="s">
        <v>22</v>
      </c>
      <c r="C15" s="129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10</v>
      </c>
      <c r="C16" s="14" t="s">
        <v>90</v>
      </c>
      <c r="D16" s="11" t="s">
        <v>161</v>
      </c>
      <c r="E16" s="42">
        <v>1297.25675</v>
      </c>
      <c r="F16" s="42">
        <v>1246.3499999999999</v>
      </c>
      <c r="G16" s="21">
        <f>(F16-E16)/E16</f>
        <v>-3.924184630374835E-2</v>
      </c>
      <c r="H16" s="42">
        <v>1293.1500000000001</v>
      </c>
      <c r="I16" s="21">
        <f>(F16-H16)/H16</f>
        <v>-3.6190697134903284E-2</v>
      </c>
    </row>
    <row r="17" spans="1:9" ht="16.5" x14ac:dyDescent="0.3">
      <c r="A17" s="37"/>
      <c r="B17" s="34" t="s">
        <v>15</v>
      </c>
      <c r="C17" s="15" t="s">
        <v>95</v>
      </c>
      <c r="D17" s="11" t="s">
        <v>82</v>
      </c>
      <c r="E17" s="46">
        <v>1303.44</v>
      </c>
      <c r="F17" s="46">
        <v>1264.9000000000001</v>
      </c>
      <c r="G17" s="21">
        <f>(F17-E17)/E17</f>
        <v>-2.9567912600503253E-2</v>
      </c>
      <c r="H17" s="46">
        <v>1286.9000000000001</v>
      </c>
      <c r="I17" s="21">
        <f>(F17-H17)/H17</f>
        <v>-1.7095345403683269E-2</v>
      </c>
    </row>
    <row r="18" spans="1:9" ht="16.5" x14ac:dyDescent="0.3">
      <c r="A18" s="37"/>
      <c r="B18" s="34" t="s">
        <v>14</v>
      </c>
      <c r="C18" s="15" t="s">
        <v>94</v>
      </c>
      <c r="D18" s="11" t="s">
        <v>81</v>
      </c>
      <c r="E18" s="46">
        <v>548.65</v>
      </c>
      <c r="F18" s="46">
        <v>523.65</v>
      </c>
      <c r="G18" s="21">
        <f>(F18-E18)/E18</f>
        <v>-4.556639023056594E-2</v>
      </c>
      <c r="H18" s="46">
        <v>531.15</v>
      </c>
      <c r="I18" s="21">
        <f>(F18-H18)/H18</f>
        <v>-1.4120304998587969E-2</v>
      </c>
    </row>
    <row r="19" spans="1:9" ht="16.5" x14ac:dyDescent="0.3">
      <c r="A19" s="37"/>
      <c r="B19" s="34" t="s">
        <v>11</v>
      </c>
      <c r="C19" s="15" t="s">
        <v>91</v>
      </c>
      <c r="D19" s="11" t="s">
        <v>81</v>
      </c>
      <c r="E19" s="46">
        <v>442.76350000000002</v>
      </c>
      <c r="F19" s="46">
        <v>409.65</v>
      </c>
      <c r="G19" s="21">
        <f>(F19-E19)/E19</f>
        <v>-7.4788233447427452E-2</v>
      </c>
      <c r="H19" s="46">
        <v>414.9</v>
      </c>
      <c r="I19" s="21">
        <f>(F19-H19)/H19</f>
        <v>-1.2653651482284889E-2</v>
      </c>
    </row>
    <row r="20" spans="1:9" ht="16.5" x14ac:dyDescent="0.3">
      <c r="A20" s="37"/>
      <c r="B20" s="34" t="s">
        <v>13</v>
      </c>
      <c r="C20" s="15" t="s">
        <v>93</v>
      </c>
      <c r="D20" s="11" t="s">
        <v>81</v>
      </c>
      <c r="E20" s="46">
        <v>563.65</v>
      </c>
      <c r="F20" s="46">
        <v>491.25</v>
      </c>
      <c r="G20" s="21">
        <f>(F20-E20)/E20</f>
        <v>-0.12844850527809806</v>
      </c>
      <c r="H20" s="46">
        <v>497.5</v>
      </c>
      <c r="I20" s="21">
        <f>(F20-H20)/H20</f>
        <v>-1.2562814070351759E-2</v>
      </c>
    </row>
    <row r="21" spans="1:9" ht="16.5" x14ac:dyDescent="0.3">
      <c r="A21" s="37"/>
      <c r="B21" s="34" t="s">
        <v>5</v>
      </c>
      <c r="C21" s="15" t="s">
        <v>85</v>
      </c>
      <c r="D21" s="11" t="s">
        <v>161</v>
      </c>
      <c r="E21" s="46">
        <v>1369.1392499999999</v>
      </c>
      <c r="F21" s="46">
        <v>1408.1666666666665</v>
      </c>
      <c r="G21" s="21">
        <f>(F21-E21)/E21</f>
        <v>2.8505074751648943E-2</v>
      </c>
      <c r="H21" s="46">
        <v>1391.4333333333334</v>
      </c>
      <c r="I21" s="21">
        <f>(F21-H21)/H21</f>
        <v>1.20259684258437E-2</v>
      </c>
    </row>
    <row r="22" spans="1:9" ht="16.5" x14ac:dyDescent="0.3">
      <c r="A22" s="37"/>
      <c r="B22" s="34" t="s">
        <v>16</v>
      </c>
      <c r="C22" s="15" t="s">
        <v>96</v>
      </c>
      <c r="D22" s="11" t="s">
        <v>81</v>
      </c>
      <c r="E22" s="46">
        <v>549.46249999999998</v>
      </c>
      <c r="F22" s="46">
        <v>493.75</v>
      </c>
      <c r="G22" s="21">
        <f>(F22-E22)/E22</f>
        <v>-0.10139454466865341</v>
      </c>
      <c r="H22" s="46">
        <v>487.5</v>
      </c>
      <c r="I22" s="21">
        <f>(F22-H22)/H22</f>
        <v>1.282051282051282E-2</v>
      </c>
    </row>
    <row r="23" spans="1:9" ht="16.5" x14ac:dyDescent="0.3">
      <c r="A23" s="37"/>
      <c r="B23" s="34" t="s">
        <v>18</v>
      </c>
      <c r="C23" s="15" t="s">
        <v>98</v>
      </c>
      <c r="D23" s="13" t="s">
        <v>83</v>
      </c>
      <c r="E23" s="46">
        <v>1271.6965833333334</v>
      </c>
      <c r="F23" s="46">
        <v>1409.9333333333334</v>
      </c>
      <c r="G23" s="21">
        <f>(F23-E23)/E23</f>
        <v>0.10870261964348285</v>
      </c>
      <c r="H23" s="46">
        <v>1376.8</v>
      </c>
      <c r="I23" s="21">
        <f>(F23-H23)/H23</f>
        <v>2.4065465814449041E-2</v>
      </c>
    </row>
    <row r="24" spans="1:9" ht="16.5" x14ac:dyDescent="0.3">
      <c r="A24" s="37"/>
      <c r="B24" s="34" t="s">
        <v>4</v>
      </c>
      <c r="C24" s="15" t="s">
        <v>84</v>
      </c>
      <c r="D24" s="13" t="s">
        <v>161</v>
      </c>
      <c r="E24" s="46">
        <v>1564.5207500000001</v>
      </c>
      <c r="F24" s="46">
        <v>1236.1500000000001</v>
      </c>
      <c r="G24" s="21">
        <f>(F24-E24)/E24</f>
        <v>-0.20988583884234199</v>
      </c>
      <c r="H24" s="46">
        <v>1206.9000000000001</v>
      </c>
      <c r="I24" s="21">
        <f>(F24-H24)/H24</f>
        <v>2.4235645041014168E-2</v>
      </c>
    </row>
    <row r="25" spans="1:9" ht="16.5" x14ac:dyDescent="0.3">
      <c r="A25" s="37"/>
      <c r="B25" s="34" t="s">
        <v>17</v>
      </c>
      <c r="C25" s="15" t="s">
        <v>97</v>
      </c>
      <c r="D25" s="13" t="s">
        <v>161</v>
      </c>
      <c r="E25" s="46">
        <v>983.9</v>
      </c>
      <c r="F25" s="46">
        <v>1029.9000000000001</v>
      </c>
      <c r="G25" s="21">
        <f>(F25-E25)/E25</f>
        <v>4.6752718772233068E-2</v>
      </c>
      <c r="H25" s="46">
        <v>1001.9</v>
      </c>
      <c r="I25" s="21">
        <f>(F25-H25)/H25</f>
        <v>2.794690088831232E-2</v>
      </c>
    </row>
    <row r="26" spans="1:9" ht="16.5" x14ac:dyDescent="0.3">
      <c r="A26" s="37"/>
      <c r="B26" s="34" t="s">
        <v>8</v>
      </c>
      <c r="C26" s="15" t="s">
        <v>89</v>
      </c>
      <c r="D26" s="13" t="s">
        <v>161</v>
      </c>
      <c r="E26" s="46">
        <v>2091.457611111111</v>
      </c>
      <c r="F26" s="46">
        <v>2513.9250000000002</v>
      </c>
      <c r="G26" s="21">
        <f>(F26-E26)/E26</f>
        <v>0.20199662983580555</v>
      </c>
      <c r="H26" s="46">
        <v>2426.875</v>
      </c>
      <c r="I26" s="21">
        <f>(F26-H26)/H26</f>
        <v>3.5869173319598324E-2</v>
      </c>
    </row>
    <row r="27" spans="1:9" ht="16.5" x14ac:dyDescent="0.3">
      <c r="A27" s="37"/>
      <c r="B27" s="34" t="s">
        <v>9</v>
      </c>
      <c r="C27" s="15" t="s">
        <v>88</v>
      </c>
      <c r="D27" s="13" t="s">
        <v>161</v>
      </c>
      <c r="E27" s="46">
        <v>1416.2107500000002</v>
      </c>
      <c r="F27" s="46">
        <v>1519.6999999999998</v>
      </c>
      <c r="G27" s="21">
        <f>(F27-E27)/E27</f>
        <v>7.3074752468867799E-2</v>
      </c>
      <c r="H27" s="46">
        <v>1464.4</v>
      </c>
      <c r="I27" s="21">
        <f>(F27-H27)/H27</f>
        <v>3.7762906309751244E-2</v>
      </c>
    </row>
    <row r="28" spans="1:9" ht="16.5" x14ac:dyDescent="0.3">
      <c r="A28" s="37"/>
      <c r="B28" s="34" t="s">
        <v>19</v>
      </c>
      <c r="C28" s="15" t="s">
        <v>99</v>
      </c>
      <c r="D28" s="13" t="s">
        <v>161</v>
      </c>
      <c r="E28" s="46">
        <v>1145.5967499999999</v>
      </c>
      <c r="F28" s="46">
        <v>1137.75</v>
      </c>
      <c r="G28" s="21">
        <f>(F28-E28)/E28</f>
        <v>-6.8494869595256179E-3</v>
      </c>
      <c r="H28" s="46">
        <v>1048.3</v>
      </c>
      <c r="I28" s="21">
        <f>(F28-H28)/H28</f>
        <v>8.5328627301345078E-2</v>
      </c>
    </row>
    <row r="29" spans="1:9" ht="17.25" thickBot="1" x14ac:dyDescent="0.35">
      <c r="A29" s="38"/>
      <c r="B29" s="34" t="s">
        <v>12</v>
      </c>
      <c r="C29" s="15" t="s">
        <v>92</v>
      </c>
      <c r="D29" s="13" t="s">
        <v>81</v>
      </c>
      <c r="E29" s="46">
        <v>562.55624999999998</v>
      </c>
      <c r="F29" s="46">
        <v>533.65</v>
      </c>
      <c r="G29" s="21">
        <f>(F29-E29)/E29</f>
        <v>-5.1383750513837506E-2</v>
      </c>
      <c r="H29" s="46">
        <v>489.27499999999998</v>
      </c>
      <c r="I29" s="21">
        <f>(F29-H29)/H29</f>
        <v>9.0695416687956679E-2</v>
      </c>
    </row>
    <row r="30" spans="1:9" ht="16.5" x14ac:dyDescent="0.3">
      <c r="A30" s="37"/>
      <c r="B30" s="34" t="s">
        <v>6</v>
      </c>
      <c r="C30" s="15" t="s">
        <v>86</v>
      </c>
      <c r="D30" s="13" t="s">
        <v>161</v>
      </c>
      <c r="E30" s="46">
        <v>1265.80575</v>
      </c>
      <c r="F30" s="46">
        <v>1469</v>
      </c>
      <c r="G30" s="21">
        <f>(F30-E30)/E30</f>
        <v>0.16052561777350119</v>
      </c>
      <c r="H30" s="46">
        <v>1316</v>
      </c>
      <c r="I30" s="21">
        <f>(F30-H30)/H30</f>
        <v>0.11626139817629179</v>
      </c>
    </row>
    <row r="31" spans="1:9" ht="17.25" thickBot="1" x14ac:dyDescent="0.35">
      <c r="A31" s="38"/>
      <c r="B31" s="36" t="s">
        <v>7</v>
      </c>
      <c r="C31" s="16" t="s">
        <v>87</v>
      </c>
      <c r="D31" s="12" t="s">
        <v>161</v>
      </c>
      <c r="E31" s="49">
        <v>934.33749999999998</v>
      </c>
      <c r="F31" s="49">
        <v>846.1</v>
      </c>
      <c r="G31" s="23">
        <f>(F31-E31)/E31</f>
        <v>-9.4438572785529806E-2</v>
      </c>
      <c r="H31" s="49">
        <v>718.45</v>
      </c>
      <c r="I31" s="23">
        <f>(F31-H31)/H31</f>
        <v>0.17767415964924485</v>
      </c>
    </row>
    <row r="32" spans="1:9" ht="15.75" customHeight="1" thickBot="1" x14ac:dyDescent="0.25">
      <c r="A32" s="192" t="s">
        <v>188</v>
      </c>
      <c r="B32" s="193"/>
      <c r="C32" s="193"/>
      <c r="D32" s="194"/>
      <c r="E32" s="103">
        <f>SUM(E16:E31)</f>
        <v>17310.443944444443</v>
      </c>
      <c r="F32" s="104">
        <f>SUM(F16:F31)</f>
        <v>17533.824999999997</v>
      </c>
      <c r="G32" s="105">
        <f t="shared" ref="G32" si="0">(F32-E32)/E32</f>
        <v>1.2904409400039965E-2</v>
      </c>
      <c r="H32" s="104">
        <f>SUM(H16:H31)</f>
        <v>16951.433333333331</v>
      </c>
      <c r="I32" s="108">
        <f t="shared" ref="I32" si="1">(F32-H32)/H32</f>
        <v>3.4356485095655621E-2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2076.8150000000001</v>
      </c>
      <c r="F34" s="54">
        <v>1984.15</v>
      </c>
      <c r="G34" s="21">
        <f>(F34-E34)/E34</f>
        <v>-4.4618803311801944E-2</v>
      </c>
      <c r="H34" s="54">
        <v>2078.0250000000001</v>
      </c>
      <c r="I34" s="21">
        <f>(F34-H34)/H34</f>
        <v>-4.5175106170522492E-2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1835.2604999999999</v>
      </c>
      <c r="F35" s="46">
        <v>1712.2249999999999</v>
      </c>
      <c r="G35" s="21">
        <f>(F35-E35)/E35</f>
        <v>-6.7039801706624186E-2</v>
      </c>
      <c r="H35" s="46">
        <v>1785.125</v>
      </c>
      <c r="I35" s="21">
        <f>(F35-H35)/H35</f>
        <v>-4.0837476367201225E-2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2099.1075000000001</v>
      </c>
      <c r="F36" s="46">
        <v>2018.15</v>
      </c>
      <c r="G36" s="21">
        <f>(F36-E36)/E36</f>
        <v>-3.856758169841229E-2</v>
      </c>
      <c r="H36" s="46">
        <v>1930.6999999999998</v>
      </c>
      <c r="I36" s="21">
        <f>(F36-H36)/H36</f>
        <v>4.5294452789143978E-2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2238.4695000000002</v>
      </c>
      <c r="F37" s="46">
        <v>2261.3125</v>
      </c>
      <c r="G37" s="21">
        <f>(F37-E37)/E37</f>
        <v>1.020474033709186E-2</v>
      </c>
      <c r="H37" s="46">
        <v>2109.375</v>
      </c>
      <c r="I37" s="21">
        <f>(F37-H37)/H37</f>
        <v>7.2029629629629624E-2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1711.4552083333331</v>
      </c>
      <c r="F38" s="49">
        <v>1764.75</v>
      </c>
      <c r="G38" s="23">
        <f>(F38-E38)/E38</f>
        <v>3.1140044686630744E-2</v>
      </c>
      <c r="H38" s="49">
        <v>1604.125</v>
      </c>
      <c r="I38" s="23">
        <f>(F38-H38)/H38</f>
        <v>0.10013247097327203</v>
      </c>
    </row>
    <row r="39" spans="1:9" ht="15.75" customHeight="1" thickBot="1" x14ac:dyDescent="0.25">
      <c r="A39" s="192" t="s">
        <v>189</v>
      </c>
      <c r="B39" s="193"/>
      <c r="C39" s="193"/>
      <c r="D39" s="194"/>
      <c r="E39" s="86">
        <f>SUM(E34:E38)</f>
        <v>9961.107708333333</v>
      </c>
      <c r="F39" s="106">
        <f>SUM(F34:F38)</f>
        <v>9740.5874999999996</v>
      </c>
      <c r="G39" s="107">
        <f t="shared" ref="G39" si="2">(F39-E39)/E39</f>
        <v>-2.213812105945296E-2</v>
      </c>
      <c r="H39" s="106">
        <f>SUM(H34:H38)</f>
        <v>9507.35</v>
      </c>
      <c r="I39" s="108">
        <f t="shared" ref="I39" si="3">(F39-H39)/H39</f>
        <v>2.4532335508843081E-2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6179.0874999999996</v>
      </c>
      <c r="F41" s="46">
        <v>5276</v>
      </c>
      <c r="G41" s="21">
        <f>(F41-E41)/E41</f>
        <v>-0.14615224335308405</v>
      </c>
      <c r="H41" s="46">
        <v>5731.2</v>
      </c>
      <c r="I41" s="21">
        <f>(F41-H41)/H41</f>
        <v>-7.9424902289223873E-2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15399.314916666668</v>
      </c>
      <c r="F42" s="46">
        <v>16076.522222222222</v>
      </c>
      <c r="G42" s="21">
        <f>(F42-E42)/E42</f>
        <v>4.3976456694356764E-2</v>
      </c>
      <c r="H42" s="46">
        <v>16147.744444444445</v>
      </c>
      <c r="I42" s="21">
        <f>(F42-H42)/H42</f>
        <v>-4.4106607252337518E-3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10615.6875</v>
      </c>
      <c r="F43" s="57">
        <v>11984.75</v>
      </c>
      <c r="G43" s="21">
        <f>(F43-E43)/E43</f>
        <v>0.12896597606137145</v>
      </c>
      <c r="H43" s="57">
        <v>12016</v>
      </c>
      <c r="I43" s="21">
        <f>(F43-H43)/H43</f>
        <v>-2.6006990679094543E-3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12760</v>
      </c>
      <c r="F44" s="47">
        <v>12680</v>
      </c>
      <c r="G44" s="21">
        <f>(F44-E44)/E44</f>
        <v>-6.269592476489028E-3</v>
      </c>
      <c r="H44" s="47">
        <v>12691.666666666666</v>
      </c>
      <c r="I44" s="21">
        <f>(F44-H44)/H44</f>
        <v>-9.192383453709306E-4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9968.4523809523816</v>
      </c>
      <c r="F45" s="47">
        <v>10136.666666666666</v>
      </c>
      <c r="G45" s="21">
        <f>(F45-E45)/E45</f>
        <v>1.6874664118946545E-2</v>
      </c>
      <c r="H45" s="47">
        <v>9976</v>
      </c>
      <c r="I45" s="21">
        <f>(F45-H45)/H45</f>
        <v>1.6105319433306543E-2</v>
      </c>
    </row>
    <row r="46" spans="1:9" ht="16.5" customHeight="1" thickBot="1" x14ac:dyDescent="0.35">
      <c r="A46" s="38"/>
      <c r="B46" s="34" t="s">
        <v>31</v>
      </c>
      <c r="C46" s="15" t="s">
        <v>105</v>
      </c>
      <c r="D46" s="24" t="s">
        <v>161</v>
      </c>
      <c r="E46" s="50">
        <v>27239.99</v>
      </c>
      <c r="F46" s="50">
        <v>27428.333333333336</v>
      </c>
      <c r="G46" s="31">
        <f>(F46-E46)/E46</f>
        <v>6.9142218236252712E-3</v>
      </c>
      <c r="H46" s="50">
        <v>26471.777777777777</v>
      </c>
      <c r="I46" s="31">
        <f>(F46-H46)/H46</f>
        <v>3.6134919369055621E-2</v>
      </c>
    </row>
    <row r="47" spans="1:9" ht="15.75" customHeight="1" thickBot="1" x14ac:dyDescent="0.25">
      <c r="A47" s="192" t="s">
        <v>190</v>
      </c>
      <c r="B47" s="193"/>
      <c r="C47" s="193"/>
      <c r="D47" s="194"/>
      <c r="E47" s="86">
        <f>SUM(E41:E46)</f>
        <v>82162.532297619051</v>
      </c>
      <c r="F47" s="86">
        <f>SUM(F41:F46)</f>
        <v>83582.272222222222</v>
      </c>
      <c r="G47" s="107">
        <f t="shared" ref="G47" si="4">(F47-E47)/E47</f>
        <v>1.7279651501738255E-2</v>
      </c>
      <c r="H47" s="106">
        <f>SUM(H41:H46)</f>
        <v>83034.388888888891</v>
      </c>
      <c r="I47" s="108">
        <f t="shared" ref="I47" si="5">(F47-H47)/H47</f>
        <v>6.5982701946114457E-3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6061.9444444444443</v>
      </c>
      <c r="F49" s="43">
        <v>6031</v>
      </c>
      <c r="G49" s="21">
        <f>(F49-E49)/E49</f>
        <v>-5.1047060440819157E-3</v>
      </c>
      <c r="H49" s="43">
        <v>6057.5555555555557</v>
      </c>
      <c r="I49" s="21">
        <f>(F49-H49)/H49</f>
        <v>-4.3838732161854965E-3</v>
      </c>
    </row>
    <row r="50" spans="1:9" ht="16.5" x14ac:dyDescent="0.3">
      <c r="A50" s="37"/>
      <c r="B50" s="34" t="s">
        <v>50</v>
      </c>
      <c r="C50" s="15" t="s">
        <v>159</v>
      </c>
      <c r="D50" s="13" t="s">
        <v>112</v>
      </c>
      <c r="E50" s="47">
        <v>27101</v>
      </c>
      <c r="F50" s="47">
        <v>27911</v>
      </c>
      <c r="G50" s="21">
        <f>(F50-E50)/E50</f>
        <v>2.9888196007527398E-2</v>
      </c>
      <c r="H50" s="47">
        <v>27911</v>
      </c>
      <c r="I50" s="21">
        <f>(F50-H50)/H50</f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19273.75</v>
      </c>
      <c r="F51" s="47">
        <v>19058</v>
      </c>
      <c r="G51" s="21">
        <f>(F51-E51)/E51</f>
        <v>-1.1193981451455996E-2</v>
      </c>
      <c r="H51" s="47">
        <v>19047.5</v>
      </c>
      <c r="I51" s="21">
        <f>(F51-H51)/H51</f>
        <v>5.5125344533403335E-4</v>
      </c>
    </row>
    <row r="52" spans="1:9" ht="16.5" x14ac:dyDescent="0.3">
      <c r="A52" s="37"/>
      <c r="B52" s="34" t="s">
        <v>48</v>
      </c>
      <c r="C52" s="15" t="s">
        <v>157</v>
      </c>
      <c r="D52" s="11" t="s">
        <v>114</v>
      </c>
      <c r="E52" s="47">
        <v>18983.015666666666</v>
      </c>
      <c r="F52" s="47">
        <v>18121.964250000001</v>
      </c>
      <c r="G52" s="21">
        <f>(F52-E52)/E52</f>
        <v>-4.535904261927326E-2</v>
      </c>
      <c r="H52" s="47">
        <v>18105.634888888886</v>
      </c>
      <c r="I52" s="21">
        <f>(F52-H52)/H52</f>
        <v>9.0189386957846454E-4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2237.5</v>
      </c>
      <c r="F53" s="47">
        <v>2260</v>
      </c>
      <c r="G53" s="21">
        <f>(F53-E53)/E53</f>
        <v>1.0055865921787709E-2</v>
      </c>
      <c r="H53" s="47">
        <v>2235.8333333333335</v>
      </c>
      <c r="I53" s="21">
        <f>(F53-H53)/H53</f>
        <v>1.080879612374201E-2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6361.666666666667</v>
      </c>
      <c r="F54" s="50">
        <v>6210.333333333333</v>
      </c>
      <c r="G54" s="31">
        <f>(F54-E54)/E54</f>
        <v>-2.3788315430966822E-2</v>
      </c>
      <c r="H54" s="50">
        <v>6052</v>
      </c>
      <c r="I54" s="31">
        <f>(F54-H54)/H54</f>
        <v>2.6162150253359721E-2</v>
      </c>
    </row>
    <row r="55" spans="1:9" ht="15.75" customHeight="1" thickBot="1" x14ac:dyDescent="0.25">
      <c r="A55" s="192" t="s">
        <v>191</v>
      </c>
      <c r="B55" s="193"/>
      <c r="C55" s="193"/>
      <c r="D55" s="194"/>
      <c r="E55" s="86">
        <f>SUM(E49:E54)</f>
        <v>80018.876777777783</v>
      </c>
      <c r="F55" s="86">
        <f>SUM(F49:F54)</f>
        <v>79592.297583333333</v>
      </c>
      <c r="G55" s="107">
        <f t="shared" ref="G55" si="6">(F55-E55)/E55</f>
        <v>-5.3309820335158244E-3</v>
      </c>
      <c r="H55" s="86">
        <f>SUM(H49:H54)</f>
        <v>79409.523777777766</v>
      </c>
      <c r="I55" s="108">
        <f t="shared" ref="I55" si="7">(F55-H55)/H55</f>
        <v>2.301661020749194E-3</v>
      </c>
    </row>
    <row r="56" spans="1:9" ht="17.25" customHeight="1" thickBot="1" x14ac:dyDescent="0.3">
      <c r="A56" s="33" t="s">
        <v>44</v>
      </c>
      <c r="B56" s="109" t="s">
        <v>57</v>
      </c>
      <c r="C56" s="110"/>
      <c r="D56" s="127"/>
      <c r="E56" s="111"/>
      <c r="F56" s="111"/>
      <c r="G56" s="112"/>
      <c r="H56" s="111"/>
      <c r="I56" s="113"/>
    </row>
    <row r="57" spans="1:9" ht="16.5" x14ac:dyDescent="0.3">
      <c r="A57" s="114"/>
      <c r="B57" s="98" t="s">
        <v>40</v>
      </c>
      <c r="C57" s="19" t="s">
        <v>117</v>
      </c>
      <c r="D57" s="20" t="s">
        <v>114</v>
      </c>
      <c r="E57" s="43">
        <v>2031.6666666666667</v>
      </c>
      <c r="F57" s="66">
        <v>2700</v>
      </c>
      <c r="G57" s="22">
        <f>(F57-E57)/E57</f>
        <v>0.32895816242821979</v>
      </c>
      <c r="H57" s="66">
        <v>2977</v>
      </c>
      <c r="I57" s="22">
        <f>(F57-H57)/H57</f>
        <v>-9.3046691299966414E-2</v>
      </c>
    </row>
    <row r="58" spans="1:9" ht="16.5" x14ac:dyDescent="0.3">
      <c r="A58" s="115"/>
      <c r="B58" s="99" t="s">
        <v>41</v>
      </c>
      <c r="C58" s="15" t="s">
        <v>118</v>
      </c>
      <c r="D58" s="11" t="s">
        <v>114</v>
      </c>
      <c r="E58" s="47">
        <v>4814.375</v>
      </c>
      <c r="F58" s="70">
        <v>4732.5</v>
      </c>
      <c r="G58" s="21">
        <f>(F58-E58)/E58</f>
        <v>-1.7006361157990393E-2</v>
      </c>
      <c r="H58" s="70">
        <v>4950</v>
      </c>
      <c r="I58" s="21">
        <f>(F58-H58)/H58</f>
        <v>-4.3939393939393938E-2</v>
      </c>
    </row>
    <row r="59" spans="1:9" ht="16.5" x14ac:dyDescent="0.3">
      <c r="A59" s="115"/>
      <c r="B59" s="99" t="s">
        <v>55</v>
      </c>
      <c r="C59" s="15" t="s">
        <v>122</v>
      </c>
      <c r="D59" s="11" t="s">
        <v>120</v>
      </c>
      <c r="E59" s="47">
        <v>5039.5</v>
      </c>
      <c r="F59" s="70">
        <v>4827</v>
      </c>
      <c r="G59" s="21">
        <f>(F59-E59)/E59</f>
        <v>-4.2166881635082844E-2</v>
      </c>
      <c r="H59" s="70">
        <v>4895</v>
      </c>
      <c r="I59" s="21">
        <f>(F59-H59)/H59</f>
        <v>-1.3891726251276814E-2</v>
      </c>
    </row>
    <row r="60" spans="1:9" ht="16.5" x14ac:dyDescent="0.3">
      <c r="A60" s="115"/>
      <c r="B60" s="99" t="s">
        <v>42</v>
      </c>
      <c r="C60" s="15" t="s">
        <v>198</v>
      </c>
      <c r="D60" s="11" t="s">
        <v>114</v>
      </c>
      <c r="E60" s="47">
        <v>2155.8333333333335</v>
      </c>
      <c r="F60" s="70">
        <v>2025</v>
      </c>
      <c r="G60" s="21">
        <f>(F60-E60)/E60</f>
        <v>-6.0688055662930097E-2</v>
      </c>
      <c r="H60" s="70">
        <v>2031.6666666666667</v>
      </c>
      <c r="I60" s="21">
        <f>(F60-H60)/H60</f>
        <v>-3.2813781788351478E-3</v>
      </c>
    </row>
    <row r="61" spans="1:9" ht="16.5" x14ac:dyDescent="0.3">
      <c r="A61" s="115"/>
      <c r="B61" s="99" t="s">
        <v>43</v>
      </c>
      <c r="C61" s="15" t="s">
        <v>119</v>
      </c>
      <c r="D61" s="11" t="s">
        <v>114</v>
      </c>
      <c r="E61" s="47">
        <v>4761.25</v>
      </c>
      <c r="F61" s="61">
        <v>4382.8</v>
      </c>
      <c r="G61" s="21">
        <f>(F61-E61)/E61</f>
        <v>-7.9485429246521355E-2</v>
      </c>
      <c r="H61" s="61">
        <v>4389.2222222222226</v>
      </c>
      <c r="I61" s="21">
        <f>(F61-H61)/H61</f>
        <v>-1.4631800116447356E-3</v>
      </c>
    </row>
    <row r="62" spans="1:9" ht="17.25" thickBot="1" x14ac:dyDescent="0.35">
      <c r="A62" s="115"/>
      <c r="B62" s="100" t="s">
        <v>38</v>
      </c>
      <c r="C62" s="16" t="s">
        <v>115</v>
      </c>
      <c r="D62" s="12" t="s">
        <v>114</v>
      </c>
      <c r="E62" s="50">
        <v>3750</v>
      </c>
      <c r="F62" s="73">
        <v>3750</v>
      </c>
      <c r="G62" s="29">
        <f>(F62-E62)/E62</f>
        <v>0</v>
      </c>
      <c r="H62" s="73">
        <v>3750</v>
      </c>
      <c r="I62" s="29">
        <f>(F62-H62)/H62</f>
        <v>0</v>
      </c>
    </row>
    <row r="63" spans="1:9" ht="16.5" x14ac:dyDescent="0.3">
      <c r="A63" s="115"/>
      <c r="B63" s="101" t="s">
        <v>56</v>
      </c>
      <c r="C63" s="14" t="s">
        <v>123</v>
      </c>
      <c r="D63" s="11" t="s">
        <v>120</v>
      </c>
      <c r="E63" s="43">
        <v>21514.375</v>
      </c>
      <c r="F63" s="68">
        <v>21060</v>
      </c>
      <c r="G63" s="21">
        <f>(F63-E63)/E63</f>
        <v>-2.1119600267263169E-2</v>
      </c>
      <c r="H63" s="68">
        <v>20974.285714285714</v>
      </c>
      <c r="I63" s="21">
        <f>(F63-H63)/H63</f>
        <v>4.0866366979975732E-3</v>
      </c>
    </row>
    <row r="64" spans="1:9" ht="16.5" x14ac:dyDescent="0.3">
      <c r="A64" s="115"/>
      <c r="B64" s="99" t="s">
        <v>54</v>
      </c>
      <c r="C64" s="15" t="s">
        <v>121</v>
      </c>
      <c r="D64" s="13" t="s">
        <v>120</v>
      </c>
      <c r="E64" s="47">
        <v>5107.5</v>
      </c>
      <c r="F64" s="70">
        <v>4830</v>
      </c>
      <c r="G64" s="21">
        <f>(F64-E64)/E64</f>
        <v>-5.4331864904552128E-2</v>
      </c>
      <c r="H64" s="70">
        <v>4688.125</v>
      </c>
      <c r="I64" s="21">
        <f>(F64-H64)/H64</f>
        <v>3.0262631649113452E-2</v>
      </c>
    </row>
    <row r="65" spans="1:9" ht="16.5" customHeight="1" thickBot="1" x14ac:dyDescent="0.35">
      <c r="A65" s="116"/>
      <c r="B65" s="100" t="s">
        <v>39</v>
      </c>
      <c r="C65" s="16" t="s">
        <v>116</v>
      </c>
      <c r="D65" s="12" t="s">
        <v>114</v>
      </c>
      <c r="E65" s="50">
        <v>3347.1428571428573</v>
      </c>
      <c r="F65" s="73">
        <v>3577.25</v>
      </c>
      <c r="G65" s="29">
        <f>(F65-E65)/E65</f>
        <v>6.874733247972678E-2</v>
      </c>
      <c r="H65" s="73">
        <v>3418.5</v>
      </c>
      <c r="I65" s="29">
        <f>(F65-H65)/H65</f>
        <v>4.6438496416556972E-2</v>
      </c>
    </row>
    <row r="66" spans="1:9" ht="15.75" customHeight="1" thickBot="1" x14ac:dyDescent="0.25">
      <c r="A66" s="192" t="s">
        <v>192</v>
      </c>
      <c r="B66" s="207"/>
      <c r="C66" s="207"/>
      <c r="D66" s="208"/>
      <c r="E66" s="103">
        <f>SUM(E57:E65)</f>
        <v>52521.642857142855</v>
      </c>
      <c r="F66" s="103">
        <f>SUM(F57:F65)</f>
        <v>51884.55</v>
      </c>
      <c r="G66" s="105">
        <f t="shared" ref="G66" si="8">(F66-E66)/E66</f>
        <v>-1.2130101468374168E-2</v>
      </c>
      <c r="H66" s="103">
        <f>SUM(H57:H65)</f>
        <v>52073.799603174601</v>
      </c>
      <c r="I66" s="108">
        <f t="shared" ref="I66" si="9">(F66-H66)/H66</f>
        <v>-3.6342576231572009E-3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61</v>
      </c>
      <c r="C68" s="15" t="s">
        <v>130</v>
      </c>
      <c r="D68" s="20" t="s">
        <v>216</v>
      </c>
      <c r="E68" s="43">
        <v>11498.75</v>
      </c>
      <c r="F68" s="54">
        <v>11121.142857142857</v>
      </c>
      <c r="G68" s="21">
        <f>(F68-E68)/E68</f>
        <v>-3.2838973180314653E-2</v>
      </c>
      <c r="H68" s="54">
        <v>11121.142857142857</v>
      </c>
      <c r="I68" s="21">
        <f>(F68-H68)/H68</f>
        <v>0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6455.5</v>
      </c>
      <c r="F69" s="46">
        <v>6379</v>
      </c>
      <c r="G69" s="21">
        <f>(F69-E69)/E69</f>
        <v>-1.1850360158004803E-2</v>
      </c>
      <c r="H69" s="46">
        <v>6377.5</v>
      </c>
      <c r="I69" s="21">
        <f>(F69-H69)/H69</f>
        <v>2.3520188161505292E-4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46491.857142857145</v>
      </c>
      <c r="G70" s="21">
        <f>(F70-E70)/E70</f>
        <v>-1.1791873639030538E-2</v>
      </c>
      <c r="H70" s="46">
        <v>46392.25</v>
      </c>
      <c r="I70" s="21">
        <f>(F70-H70)/H70</f>
        <v>2.1470642802870078E-3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3904.7222222222222</v>
      </c>
      <c r="F71" s="46">
        <v>3859.4444444444443</v>
      </c>
      <c r="G71" s="21">
        <f>(F71-E71)/E71</f>
        <v>-1.159564629721848E-2</v>
      </c>
      <c r="H71" s="46">
        <v>3849.375</v>
      </c>
      <c r="I71" s="21">
        <f>(F71-H71)/H71</f>
        <v>2.6158647688116496E-3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7739.55</v>
      </c>
      <c r="F72" s="46">
        <v>7561</v>
      </c>
      <c r="G72" s="21">
        <f>(F72-E72)/E72</f>
        <v>-2.3069816720610394E-2</v>
      </c>
      <c r="H72" s="46">
        <v>7318.8888888888887</v>
      </c>
      <c r="I72" s="21">
        <f>(F72-H72)/H72</f>
        <v>3.3080309700926097E-2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3641.0714285714284</v>
      </c>
      <c r="F73" s="58">
        <v>3511</v>
      </c>
      <c r="G73" s="31">
        <f>(F73-E73)/E73</f>
        <v>-3.5723393820500209E-2</v>
      </c>
      <c r="H73" s="58">
        <v>3295</v>
      </c>
      <c r="I73" s="31">
        <f>(F73-H73)/H73</f>
        <v>6.5553869499241274E-2</v>
      </c>
    </row>
    <row r="74" spans="1:9" ht="15.75" customHeight="1" thickBot="1" x14ac:dyDescent="0.25">
      <c r="A74" s="192" t="s">
        <v>214</v>
      </c>
      <c r="B74" s="193"/>
      <c r="C74" s="193"/>
      <c r="D74" s="194"/>
      <c r="E74" s="86">
        <f>SUM(E68:E73)</f>
        <v>80286.218650793657</v>
      </c>
      <c r="F74" s="86">
        <f>SUM(F68:F73)</f>
        <v>78923.444444444438</v>
      </c>
      <c r="G74" s="107">
        <f t="shared" ref="G74" si="10">(F74-E74)/E74</f>
        <v>-1.6973949318458123E-2</v>
      </c>
      <c r="H74" s="86">
        <f>SUM(H68:H73)</f>
        <v>78354.156746031746</v>
      </c>
      <c r="I74" s="108">
        <f t="shared" ref="I74" si="11">(F74-H74)/H74</f>
        <v>7.2655711203416665E-3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2780.3333333333335</v>
      </c>
      <c r="F76" s="43">
        <v>2782.25</v>
      </c>
      <c r="G76" s="21">
        <f>(F76-E76)/E76</f>
        <v>6.8936578347914457E-4</v>
      </c>
      <c r="H76" s="43">
        <v>2801</v>
      </c>
      <c r="I76" s="21">
        <f>(F76-H76)/H76</f>
        <v>-6.6940378436272756E-3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3725.8</v>
      </c>
      <c r="F77" s="47">
        <v>3824.2222222222222</v>
      </c>
      <c r="G77" s="21">
        <f>(F77-E77)/E77</f>
        <v>2.6416399759037517E-2</v>
      </c>
      <c r="H77" s="47">
        <v>3848.6666666666665</v>
      </c>
      <c r="I77" s="21">
        <f>(F77-H77)/H77</f>
        <v>-6.3514059703215862E-3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1339.875</v>
      </c>
      <c r="F78" s="47">
        <v>1307.2222222222222</v>
      </c>
      <c r="G78" s="21">
        <f>(F78-E78)/E78</f>
        <v>-2.4370017932850326E-2</v>
      </c>
      <c r="H78" s="47">
        <v>1314.4444444444443</v>
      </c>
      <c r="I78" s="21">
        <f>(F78-H78)/H78</f>
        <v>-5.4945054945054568E-3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2218.3000000000002</v>
      </c>
      <c r="F79" s="47">
        <v>2255.7142857142858</v>
      </c>
      <c r="G79" s="21">
        <f>(F79-E79)/E79</f>
        <v>1.6866197409856915E-2</v>
      </c>
      <c r="H79" s="47">
        <v>2255.7142857142858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1605</v>
      </c>
      <c r="F80" s="50">
        <v>1714.4444444444443</v>
      </c>
      <c r="G80" s="21">
        <f>(F80-E80)/E80</f>
        <v>6.8189685012114851E-2</v>
      </c>
      <c r="H80" s="50">
        <v>1642</v>
      </c>
      <c r="I80" s="21">
        <f>(F80-H80)/H80</f>
        <v>4.4119637298687175E-2</v>
      </c>
    </row>
    <row r="81" spans="1:11" ht="15.75" customHeight="1" thickBot="1" x14ac:dyDescent="0.25">
      <c r="A81" s="192" t="s">
        <v>193</v>
      </c>
      <c r="B81" s="193"/>
      <c r="C81" s="193"/>
      <c r="D81" s="194"/>
      <c r="E81" s="86">
        <f>SUM(E76:E80)</f>
        <v>11669.308333333334</v>
      </c>
      <c r="F81" s="86">
        <f>SUM(F76:F80)</f>
        <v>11883.853174603177</v>
      </c>
      <c r="G81" s="107">
        <f t="shared" ref="G81" si="12">(F81-E81)/E81</f>
        <v>1.8385394844439573E-2</v>
      </c>
      <c r="H81" s="86">
        <f>SUM(H76:H80)</f>
        <v>11861.825396825396</v>
      </c>
      <c r="I81" s="108">
        <f t="shared" ref="I81" si="13">(F81-H81)/H81</f>
        <v>1.8570310252312727E-3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75</v>
      </c>
      <c r="C83" s="15" t="s">
        <v>148</v>
      </c>
      <c r="D83" s="20" t="s">
        <v>145</v>
      </c>
      <c r="E83" s="43">
        <v>803.66666666666663</v>
      </c>
      <c r="F83" s="43">
        <v>892.5</v>
      </c>
      <c r="G83" s="22">
        <f>(F83-E83)/E83</f>
        <v>0.11053504769805066</v>
      </c>
      <c r="H83" s="43">
        <v>934.71428571428567</v>
      </c>
      <c r="I83" s="22">
        <f>(F83-H83)/H83</f>
        <v>-4.5162769371847725E-2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1269.4444444444443</v>
      </c>
      <c r="F84" s="32">
        <v>1183.8888888888889</v>
      </c>
      <c r="G84" s="21">
        <f>(F84-E84)/E84</f>
        <v>-6.7396061269146518E-2</v>
      </c>
      <c r="H84" s="32">
        <v>1206.1111111111111</v>
      </c>
      <c r="I84" s="21">
        <f>(F84-H84)/H84</f>
        <v>-1.8424689083371675E-2</v>
      </c>
    </row>
    <row r="85" spans="1:11" ht="16.5" x14ac:dyDescent="0.3">
      <c r="A85" s="37"/>
      <c r="B85" s="34" t="s">
        <v>80</v>
      </c>
      <c r="C85" s="15" t="s">
        <v>151</v>
      </c>
      <c r="D85" s="13" t="s">
        <v>150</v>
      </c>
      <c r="E85" s="47">
        <v>3988.8</v>
      </c>
      <c r="F85" s="47">
        <v>3882.8</v>
      </c>
      <c r="G85" s="21">
        <f>(F85-E85)/E85</f>
        <v>-2.657440834336141E-2</v>
      </c>
      <c r="H85" s="47">
        <v>3915.8</v>
      </c>
      <c r="I85" s="21">
        <f>(F85-H85)/H85</f>
        <v>-8.4273967005465029E-3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1532.05</v>
      </c>
      <c r="F86" s="47">
        <v>1503.3</v>
      </c>
      <c r="G86" s="21">
        <f>(F86-E86)/E86</f>
        <v>-1.8765706080088769E-2</v>
      </c>
      <c r="H86" s="47">
        <v>1515.8888888888889</v>
      </c>
      <c r="I86" s="21">
        <f>(F86-H86)/H86</f>
        <v>-8.3046250824599169E-3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1937.3</v>
      </c>
      <c r="F87" s="61">
        <v>1926.8</v>
      </c>
      <c r="G87" s="21">
        <f>(F87-E87)/E87</f>
        <v>-5.4199143137356118E-3</v>
      </c>
      <c r="H87" s="61">
        <v>1931.8</v>
      </c>
      <c r="I87" s="21">
        <f>(F87-H87)/H87</f>
        <v>-2.5882596542085102E-3</v>
      </c>
    </row>
    <row r="88" spans="1:11" ht="16.5" x14ac:dyDescent="0.3">
      <c r="A88" s="37"/>
      <c r="B88" s="34" t="s">
        <v>74</v>
      </c>
      <c r="C88" s="15" t="s">
        <v>144</v>
      </c>
      <c r="D88" s="25" t="s">
        <v>142</v>
      </c>
      <c r="E88" s="61">
        <v>1466.4285714285713</v>
      </c>
      <c r="F88" s="61">
        <v>1456.6666666666667</v>
      </c>
      <c r="G88" s="21">
        <f>(F88-E88)/E88</f>
        <v>-6.6569248254585607E-3</v>
      </c>
      <c r="H88" s="61">
        <v>1458.3333333333333</v>
      </c>
      <c r="I88" s="21">
        <f>(F88-H88)/H88</f>
        <v>-1.1428571428570391E-3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8830</v>
      </c>
      <c r="F89" s="50">
        <v>8899.3333333333339</v>
      </c>
      <c r="G89" s="23">
        <f>(F89-E89)/E89</f>
        <v>7.8520196300491431E-3</v>
      </c>
      <c r="H89" s="50">
        <v>8899.3333333333339</v>
      </c>
      <c r="I89" s="23">
        <f>(F89-H89)/H89</f>
        <v>0</v>
      </c>
    </row>
    <row r="90" spans="1:11" ht="15.75" customHeight="1" thickBot="1" x14ac:dyDescent="0.25">
      <c r="A90" s="192" t="s">
        <v>194</v>
      </c>
      <c r="B90" s="193"/>
      <c r="C90" s="193"/>
      <c r="D90" s="194"/>
      <c r="E90" s="86">
        <f>SUM(E83:E89)</f>
        <v>19827.689682539683</v>
      </c>
      <c r="F90" s="86">
        <f>SUM(F83:F89)</f>
        <v>19745.288888888888</v>
      </c>
      <c r="G90" s="117">
        <f t="shared" ref="G90:G91" si="14">(F90-E90)/E90</f>
        <v>-4.1558444261591129E-3</v>
      </c>
      <c r="H90" s="86">
        <f>SUM(H83:H89)</f>
        <v>19861.980952380953</v>
      </c>
      <c r="I90" s="108">
        <f t="shared" ref="I90:I91" si="15">(F90-H90)/H90</f>
        <v>-5.875147286256756E-3</v>
      </c>
    </row>
    <row r="91" spans="1:11" ht="15.75" customHeight="1" thickBot="1" x14ac:dyDescent="0.25">
      <c r="A91" s="192" t="s">
        <v>195</v>
      </c>
      <c r="B91" s="193"/>
      <c r="C91" s="193"/>
      <c r="D91" s="194"/>
      <c r="E91" s="103">
        <f>SUM(E90+E81+E74+E66+E55+E47+E39+E32)</f>
        <v>353757.82025198417</v>
      </c>
      <c r="F91" s="103">
        <f>SUM(F32,F39,F47,F55,F66,F74,F81,F90)</f>
        <v>352886.11881349207</v>
      </c>
      <c r="G91" s="105">
        <f t="shared" si="14"/>
        <v>-2.4641192041244112E-3</v>
      </c>
      <c r="H91" s="103">
        <f>SUM(H32,H39,H47,H55,H66,H74,H81,H90)</f>
        <v>351054.45869841275</v>
      </c>
      <c r="I91" s="118">
        <f t="shared" si="15"/>
        <v>5.2175953607610332E-3</v>
      </c>
      <c r="J91" s="119"/>
    </row>
    <row r="92" spans="1:11" x14ac:dyDescent="0.25">
      <c r="E92" s="120"/>
      <c r="F92" s="120"/>
      <c r="K92" s="121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27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0" customWidth="1"/>
    <col min="4" max="4" width="11.375" customWidth="1"/>
    <col min="5" max="5" width="11.125" customWidth="1"/>
    <col min="6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1" t="s">
        <v>205</v>
      </c>
      <c r="B9" s="26"/>
      <c r="C9" s="26"/>
      <c r="D9" s="26"/>
      <c r="E9" s="140"/>
      <c r="F9" s="140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225</v>
      </c>
    </row>
    <row r="12" spans="1:9" ht="15.75" thickBot="1" x14ac:dyDescent="0.3"/>
    <row r="13" spans="1:9" ht="24.75" customHeight="1" x14ac:dyDescent="0.2">
      <c r="A13" s="186" t="s">
        <v>3</v>
      </c>
      <c r="B13" s="186"/>
      <c r="C13" s="188" t="s">
        <v>0</v>
      </c>
      <c r="D13" s="182" t="s">
        <v>207</v>
      </c>
      <c r="E13" s="182" t="s">
        <v>208</v>
      </c>
      <c r="F13" s="182" t="s">
        <v>209</v>
      </c>
      <c r="G13" s="182" t="s">
        <v>210</v>
      </c>
      <c r="H13" s="182" t="s">
        <v>211</v>
      </c>
      <c r="I13" s="182" t="s">
        <v>212</v>
      </c>
    </row>
    <row r="14" spans="1:9" ht="24.75" customHeight="1" thickBot="1" x14ac:dyDescent="0.25">
      <c r="A14" s="187"/>
      <c r="B14" s="187"/>
      <c r="C14" s="189"/>
      <c r="D14" s="202"/>
      <c r="E14" s="202"/>
      <c r="F14" s="202"/>
      <c r="G14" s="183"/>
      <c r="H14" s="202"/>
      <c r="I14" s="202"/>
    </row>
    <row r="15" spans="1:9" ht="17.25" customHeight="1" thickBot="1" x14ac:dyDescent="0.3">
      <c r="A15" s="90" t="s">
        <v>24</v>
      </c>
      <c r="B15" s="125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6" t="s">
        <v>4</v>
      </c>
      <c r="C16" s="14" t="s">
        <v>163</v>
      </c>
      <c r="D16" s="131">
        <v>1000</v>
      </c>
      <c r="E16" s="131">
        <v>1250</v>
      </c>
      <c r="F16" s="131">
        <v>1500</v>
      </c>
      <c r="G16" s="131">
        <v>1250</v>
      </c>
      <c r="H16" s="132">
        <v>1000</v>
      </c>
      <c r="I16" s="83">
        <v>1200</v>
      </c>
    </row>
    <row r="17" spans="1:9" ht="16.5" x14ac:dyDescent="0.3">
      <c r="A17" s="92"/>
      <c r="B17" s="137" t="s">
        <v>5</v>
      </c>
      <c r="C17" s="15" t="s">
        <v>164</v>
      </c>
      <c r="D17" s="93">
        <v>1250</v>
      </c>
      <c r="E17" s="93">
        <v>2000</v>
      </c>
      <c r="F17" s="93">
        <v>1250</v>
      </c>
      <c r="G17" s="93">
        <v>1250</v>
      </c>
      <c r="H17" s="32">
        <v>1250</v>
      </c>
      <c r="I17" s="83">
        <v>1400</v>
      </c>
    </row>
    <row r="18" spans="1:9" ht="16.5" x14ac:dyDescent="0.3">
      <c r="A18" s="92"/>
      <c r="B18" s="137" t="s">
        <v>6</v>
      </c>
      <c r="C18" s="15" t="s">
        <v>165</v>
      </c>
      <c r="D18" s="93">
        <v>1250</v>
      </c>
      <c r="E18" s="93">
        <v>2000</v>
      </c>
      <c r="F18" s="93">
        <v>1250</v>
      </c>
      <c r="G18" s="93">
        <v>1500</v>
      </c>
      <c r="H18" s="32">
        <v>1416</v>
      </c>
      <c r="I18" s="83">
        <v>1483.2</v>
      </c>
    </row>
    <row r="19" spans="1:9" ht="16.5" x14ac:dyDescent="0.3">
      <c r="A19" s="92"/>
      <c r="B19" s="137" t="s">
        <v>7</v>
      </c>
      <c r="C19" s="15" t="s">
        <v>166</v>
      </c>
      <c r="D19" s="93">
        <v>1000</v>
      </c>
      <c r="E19" s="93">
        <v>750</v>
      </c>
      <c r="F19" s="93">
        <v>1000</v>
      </c>
      <c r="G19" s="93">
        <v>1125</v>
      </c>
      <c r="H19" s="32">
        <v>1000</v>
      </c>
      <c r="I19" s="83">
        <v>975</v>
      </c>
    </row>
    <row r="20" spans="1:9" ht="16.5" x14ac:dyDescent="0.3">
      <c r="A20" s="92"/>
      <c r="B20" s="137" t="s">
        <v>8</v>
      </c>
      <c r="C20" s="15" t="s">
        <v>167</v>
      </c>
      <c r="D20" s="93">
        <v>2500</v>
      </c>
      <c r="E20" s="93">
        <v>2500</v>
      </c>
      <c r="F20" s="93">
        <v>1750</v>
      </c>
      <c r="G20" s="93">
        <v>2250</v>
      </c>
      <c r="H20" s="32">
        <v>2083</v>
      </c>
      <c r="I20" s="83">
        <v>2216.6</v>
      </c>
    </row>
    <row r="21" spans="1:9" ht="16.5" x14ac:dyDescent="0.3">
      <c r="A21" s="92"/>
      <c r="B21" s="137" t="s">
        <v>9</v>
      </c>
      <c r="C21" s="15" t="s">
        <v>168</v>
      </c>
      <c r="D21" s="93">
        <v>1000</v>
      </c>
      <c r="E21" s="93">
        <v>1750</v>
      </c>
      <c r="F21" s="93">
        <v>1375</v>
      </c>
      <c r="G21" s="93">
        <v>2000</v>
      </c>
      <c r="H21" s="32">
        <v>1333</v>
      </c>
      <c r="I21" s="83">
        <v>1491.6</v>
      </c>
    </row>
    <row r="22" spans="1:9" ht="16.5" x14ac:dyDescent="0.3">
      <c r="A22" s="92"/>
      <c r="B22" s="137" t="s">
        <v>10</v>
      </c>
      <c r="C22" s="15" t="s">
        <v>169</v>
      </c>
      <c r="D22" s="93"/>
      <c r="E22" s="93">
        <v>1000</v>
      </c>
      <c r="F22" s="93">
        <v>1250</v>
      </c>
      <c r="G22" s="93">
        <v>1500</v>
      </c>
      <c r="H22" s="32">
        <v>1166</v>
      </c>
      <c r="I22" s="83">
        <v>1229</v>
      </c>
    </row>
    <row r="23" spans="1:9" ht="16.5" x14ac:dyDescent="0.3">
      <c r="A23" s="92"/>
      <c r="B23" s="137" t="s">
        <v>11</v>
      </c>
      <c r="C23" s="15" t="s">
        <v>170</v>
      </c>
      <c r="D23" s="93">
        <v>250</v>
      </c>
      <c r="E23" s="93">
        <v>350</v>
      </c>
      <c r="F23" s="93">
        <v>375</v>
      </c>
      <c r="G23" s="93">
        <v>500</v>
      </c>
      <c r="H23" s="32">
        <v>400</v>
      </c>
      <c r="I23" s="83">
        <v>375</v>
      </c>
    </row>
    <row r="24" spans="1:9" ht="16.5" x14ac:dyDescent="0.3">
      <c r="A24" s="92"/>
      <c r="B24" s="137" t="s">
        <v>12</v>
      </c>
      <c r="C24" s="15" t="s">
        <v>171</v>
      </c>
      <c r="D24" s="93"/>
      <c r="E24" s="93">
        <v>500</v>
      </c>
      <c r="F24" s="93">
        <v>500</v>
      </c>
      <c r="G24" s="93">
        <v>500</v>
      </c>
      <c r="H24" s="32">
        <v>500</v>
      </c>
      <c r="I24" s="83">
        <v>500</v>
      </c>
    </row>
    <row r="25" spans="1:9" ht="16.5" x14ac:dyDescent="0.3">
      <c r="A25" s="92"/>
      <c r="B25" s="137" t="s">
        <v>13</v>
      </c>
      <c r="C25" s="15" t="s">
        <v>172</v>
      </c>
      <c r="D25" s="93">
        <v>350</v>
      </c>
      <c r="E25" s="93">
        <v>350</v>
      </c>
      <c r="F25" s="93">
        <v>500</v>
      </c>
      <c r="G25" s="93">
        <v>500</v>
      </c>
      <c r="H25" s="32">
        <v>500</v>
      </c>
      <c r="I25" s="83">
        <v>440</v>
      </c>
    </row>
    <row r="26" spans="1:9" ht="16.5" x14ac:dyDescent="0.3">
      <c r="A26" s="92"/>
      <c r="B26" s="137" t="s">
        <v>14</v>
      </c>
      <c r="C26" s="15" t="s">
        <v>173</v>
      </c>
      <c r="D26" s="93">
        <v>350</v>
      </c>
      <c r="E26" s="93">
        <v>500</v>
      </c>
      <c r="F26" s="93">
        <v>500</v>
      </c>
      <c r="G26" s="93">
        <v>500</v>
      </c>
      <c r="H26" s="32">
        <v>500</v>
      </c>
      <c r="I26" s="83">
        <v>470</v>
      </c>
    </row>
    <row r="27" spans="1:9" ht="16.5" x14ac:dyDescent="0.3">
      <c r="A27" s="92"/>
      <c r="B27" s="137" t="s">
        <v>15</v>
      </c>
      <c r="C27" s="15" t="s">
        <v>174</v>
      </c>
      <c r="D27" s="93">
        <v>1000</v>
      </c>
      <c r="E27" s="93">
        <v>1250</v>
      </c>
      <c r="F27" s="93">
        <v>1250</v>
      </c>
      <c r="G27" s="93">
        <v>1250</v>
      </c>
      <c r="H27" s="32">
        <v>1000</v>
      </c>
      <c r="I27" s="83">
        <v>1150</v>
      </c>
    </row>
    <row r="28" spans="1:9" ht="16.5" x14ac:dyDescent="0.3">
      <c r="A28" s="92"/>
      <c r="B28" s="137" t="s">
        <v>16</v>
      </c>
      <c r="C28" s="15" t="s">
        <v>175</v>
      </c>
      <c r="D28" s="93"/>
      <c r="E28" s="93">
        <v>350</v>
      </c>
      <c r="F28" s="93">
        <v>500</v>
      </c>
      <c r="G28" s="93">
        <v>500</v>
      </c>
      <c r="H28" s="32">
        <v>500</v>
      </c>
      <c r="I28" s="83">
        <v>462.5</v>
      </c>
    </row>
    <row r="29" spans="1:9" ht="16.5" x14ac:dyDescent="0.3">
      <c r="A29" s="92"/>
      <c r="B29" s="137" t="s">
        <v>17</v>
      </c>
      <c r="C29" s="15" t="s">
        <v>176</v>
      </c>
      <c r="D29" s="93"/>
      <c r="E29" s="93">
        <v>1500</v>
      </c>
      <c r="F29" s="93">
        <v>1000</v>
      </c>
      <c r="G29" s="93">
        <v>1000</v>
      </c>
      <c r="H29" s="32">
        <v>1000</v>
      </c>
      <c r="I29" s="83">
        <v>1125</v>
      </c>
    </row>
    <row r="30" spans="1:9" ht="16.5" x14ac:dyDescent="0.3">
      <c r="A30" s="92"/>
      <c r="B30" s="137" t="s">
        <v>18</v>
      </c>
      <c r="C30" s="15" t="s">
        <v>177</v>
      </c>
      <c r="D30" s="93">
        <v>1000</v>
      </c>
      <c r="E30" s="93">
        <v>1500</v>
      </c>
      <c r="F30" s="93">
        <v>1000</v>
      </c>
      <c r="G30" s="93">
        <v>1000</v>
      </c>
      <c r="H30" s="32">
        <v>916</v>
      </c>
      <c r="I30" s="83">
        <v>1083.2</v>
      </c>
    </row>
    <row r="31" spans="1:9" ht="17.25" thickBot="1" x14ac:dyDescent="0.35">
      <c r="A31" s="94"/>
      <c r="B31" s="138" t="s">
        <v>19</v>
      </c>
      <c r="C31" s="16" t="s">
        <v>178</v>
      </c>
      <c r="D31" s="49">
        <v>1250</v>
      </c>
      <c r="E31" s="49">
        <v>1250</v>
      </c>
      <c r="F31" s="49">
        <v>1125</v>
      </c>
      <c r="G31" s="49">
        <v>1000</v>
      </c>
      <c r="H31" s="130">
        <v>1083</v>
      </c>
      <c r="I31" s="85">
        <v>1141.5999999999999</v>
      </c>
    </row>
    <row r="32" spans="1:9" ht="17.25" customHeight="1" thickBot="1" x14ac:dyDescent="0.3">
      <c r="A32" s="90" t="s">
        <v>20</v>
      </c>
      <c r="B32" s="125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6" t="s">
        <v>26</v>
      </c>
      <c r="C33" s="18" t="s">
        <v>179</v>
      </c>
      <c r="D33" s="131"/>
      <c r="E33" s="131">
        <v>3000</v>
      </c>
      <c r="F33" s="131">
        <v>2500</v>
      </c>
      <c r="G33" s="131">
        <v>2500</v>
      </c>
      <c r="H33" s="132">
        <v>1666</v>
      </c>
      <c r="I33" s="83">
        <v>2416.5</v>
      </c>
    </row>
    <row r="34" spans="1:9" ht="16.5" x14ac:dyDescent="0.3">
      <c r="A34" s="92"/>
      <c r="B34" s="137" t="s">
        <v>27</v>
      </c>
      <c r="C34" s="15" t="s">
        <v>180</v>
      </c>
      <c r="D34" s="93">
        <v>1000</v>
      </c>
      <c r="E34" s="93">
        <v>3000</v>
      </c>
      <c r="F34" s="93">
        <v>2250</v>
      </c>
      <c r="G34" s="93">
        <v>2500</v>
      </c>
      <c r="H34" s="32">
        <v>1583</v>
      </c>
      <c r="I34" s="83">
        <v>2066.6</v>
      </c>
    </row>
    <row r="35" spans="1:9" ht="16.5" x14ac:dyDescent="0.3">
      <c r="A35" s="92"/>
      <c r="B35" s="136" t="s">
        <v>28</v>
      </c>
      <c r="C35" s="15" t="s">
        <v>181</v>
      </c>
      <c r="D35" s="93">
        <v>1500</v>
      </c>
      <c r="E35" s="93">
        <v>1500</v>
      </c>
      <c r="F35" s="93">
        <v>1750</v>
      </c>
      <c r="G35" s="93">
        <v>1500</v>
      </c>
      <c r="H35" s="32">
        <v>1666</v>
      </c>
      <c r="I35" s="83">
        <v>1583.2</v>
      </c>
    </row>
    <row r="36" spans="1:9" ht="16.5" x14ac:dyDescent="0.3">
      <c r="A36" s="92"/>
      <c r="B36" s="137" t="s">
        <v>29</v>
      </c>
      <c r="C36" s="15" t="s">
        <v>182</v>
      </c>
      <c r="D36" s="93"/>
      <c r="E36" s="93">
        <v>1500</v>
      </c>
      <c r="F36" s="93">
        <v>1750</v>
      </c>
      <c r="G36" s="93"/>
      <c r="H36" s="32">
        <v>1166</v>
      </c>
      <c r="I36" s="83">
        <v>1472</v>
      </c>
    </row>
    <row r="37" spans="1:9" ht="16.5" customHeight="1" thickBot="1" x14ac:dyDescent="0.35">
      <c r="A37" s="94"/>
      <c r="B37" s="136" t="s">
        <v>30</v>
      </c>
      <c r="C37" s="15" t="s">
        <v>183</v>
      </c>
      <c r="D37" s="133">
        <v>2000</v>
      </c>
      <c r="E37" s="133">
        <v>2500</v>
      </c>
      <c r="F37" s="133">
        <v>1625</v>
      </c>
      <c r="G37" s="133">
        <v>1750</v>
      </c>
      <c r="H37" s="134">
        <v>1500</v>
      </c>
      <c r="I37" s="83">
        <v>1875</v>
      </c>
    </row>
    <row r="38" spans="1:9" ht="17.25" customHeight="1" thickBot="1" x14ac:dyDescent="0.3">
      <c r="A38" s="90" t="s">
        <v>25</v>
      </c>
      <c r="B38" s="125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9" t="s">
        <v>31</v>
      </c>
      <c r="C39" s="19" t="s">
        <v>213</v>
      </c>
      <c r="D39" s="42">
        <v>30000</v>
      </c>
      <c r="E39" s="42">
        <v>30000</v>
      </c>
      <c r="F39" s="42">
        <v>30000</v>
      </c>
      <c r="G39" s="42">
        <v>20000</v>
      </c>
      <c r="H39" s="132">
        <v>25000</v>
      </c>
      <c r="I39" s="84">
        <v>27000</v>
      </c>
    </row>
    <row r="40" spans="1:9" ht="17.25" thickBot="1" x14ac:dyDescent="0.35">
      <c r="A40" s="94"/>
      <c r="B40" s="138" t="s">
        <v>32</v>
      </c>
      <c r="C40" s="16" t="s">
        <v>185</v>
      </c>
      <c r="D40" s="49">
        <v>18000</v>
      </c>
      <c r="E40" s="49">
        <v>17000</v>
      </c>
      <c r="F40" s="49">
        <v>16000</v>
      </c>
      <c r="G40" s="49">
        <v>15000</v>
      </c>
      <c r="H40" s="130">
        <v>16333</v>
      </c>
      <c r="I40" s="85">
        <v>16466.599999999999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30-09-2019</vt:lpstr>
      <vt:lpstr>By Order</vt:lpstr>
      <vt:lpstr>All Stores</vt:lpstr>
      <vt:lpstr>'30-09-2019'!Print_Titles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2019-10-03T09:32:50Z</cp:lastPrinted>
  <dcterms:created xsi:type="dcterms:W3CDTF">2010-10-20T06:23:14Z</dcterms:created>
  <dcterms:modified xsi:type="dcterms:W3CDTF">2019-10-03T09:33:25Z</dcterms:modified>
</cp:coreProperties>
</file>