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4-11-2019" sheetId="9" r:id="rId4"/>
    <sheet name="By Order" sheetId="11" r:id="rId5"/>
    <sheet name="All Stores" sheetId="12" r:id="rId6"/>
  </sheets>
  <definedNames>
    <definedName name="_xlnm.Print_Titles" localSheetId="3">'04-11-2019'!$12:$14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3" i="11"/>
  <c r="G83" i="11"/>
  <c r="I86" i="11"/>
  <c r="G86" i="11"/>
  <c r="I87" i="11"/>
  <c r="G87" i="11"/>
  <c r="I85" i="11"/>
  <c r="G85" i="11"/>
  <c r="I89" i="11"/>
  <c r="G89" i="11"/>
  <c r="I84" i="11"/>
  <c r="G84" i="11"/>
  <c r="I80" i="11"/>
  <c r="G80" i="11"/>
  <c r="I78" i="11"/>
  <c r="G78" i="11"/>
  <c r="I76" i="11"/>
  <c r="G76" i="11"/>
  <c r="I77" i="11"/>
  <c r="G77" i="11"/>
  <c r="I79" i="11"/>
  <c r="G79" i="11"/>
  <c r="I68" i="11"/>
  <c r="G68" i="11"/>
  <c r="I72" i="11"/>
  <c r="G72" i="11"/>
  <c r="I69" i="11"/>
  <c r="G69" i="11"/>
  <c r="I73" i="11"/>
  <c r="G73" i="11"/>
  <c r="I71" i="11"/>
  <c r="G71" i="11"/>
  <c r="I70" i="11"/>
  <c r="G70" i="11"/>
  <c r="I59" i="11"/>
  <c r="G59" i="11"/>
  <c r="I62" i="11"/>
  <c r="G62" i="11"/>
  <c r="I61" i="11"/>
  <c r="G61" i="11"/>
  <c r="I60" i="11"/>
  <c r="G60" i="11"/>
  <c r="I65" i="11"/>
  <c r="G65" i="11"/>
  <c r="I58" i="11"/>
  <c r="G58" i="11"/>
  <c r="I64" i="11"/>
  <c r="G64" i="11"/>
  <c r="I57" i="11"/>
  <c r="G57" i="11"/>
  <c r="I63" i="11"/>
  <c r="G63" i="11"/>
  <c r="I51" i="11"/>
  <c r="G51" i="11"/>
  <c r="I52" i="11"/>
  <c r="G52" i="11"/>
  <c r="I53" i="11"/>
  <c r="G53" i="11"/>
  <c r="I50" i="11"/>
  <c r="G50" i="11"/>
  <c r="I49" i="11"/>
  <c r="G49" i="11"/>
  <c r="I54" i="11"/>
  <c r="G54" i="11"/>
  <c r="I41" i="11"/>
  <c r="G41" i="11"/>
  <c r="I44" i="11"/>
  <c r="G44" i="11"/>
  <c r="I46" i="11"/>
  <c r="G46" i="11"/>
  <c r="I45" i="11"/>
  <c r="G45" i="11"/>
  <c r="I42" i="11"/>
  <c r="G42" i="11"/>
  <c r="I43" i="11"/>
  <c r="G43" i="11"/>
  <c r="I36" i="11"/>
  <c r="G36" i="11"/>
  <c r="I35" i="11"/>
  <c r="G35" i="11"/>
  <c r="I34" i="11"/>
  <c r="G34" i="11"/>
  <c r="I38" i="11"/>
  <c r="G38" i="11"/>
  <c r="I37" i="11"/>
  <c r="G37" i="11"/>
  <c r="I18" i="11"/>
  <c r="G18" i="11"/>
  <c r="I21" i="11"/>
  <c r="G21" i="11"/>
  <c r="I30" i="11"/>
  <c r="G30" i="11"/>
  <c r="I23" i="11"/>
  <c r="G23" i="11"/>
  <c r="I26" i="11"/>
  <c r="G26" i="11"/>
  <c r="I20" i="11"/>
  <c r="G20" i="11"/>
  <c r="I24" i="11"/>
  <c r="G24" i="11"/>
  <c r="I17" i="11"/>
  <c r="G17" i="11"/>
  <c r="I22" i="11"/>
  <c r="G22" i="11"/>
  <c r="I25" i="11"/>
  <c r="G25" i="11"/>
  <c r="I16" i="11"/>
  <c r="G16" i="11"/>
  <c r="I19" i="11"/>
  <c r="G19" i="11"/>
  <c r="I27" i="11"/>
  <c r="G27" i="11"/>
  <c r="I28" i="11"/>
  <c r="G28" i="11"/>
  <c r="I29" i="11"/>
  <c r="G29" i="11"/>
  <c r="I31" i="11"/>
  <c r="G31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<sst xmlns="http://schemas.openxmlformats.org/spreadsheetml/2006/main" count="848" uniqueCount="225">
  <si>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</si>
  <si>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</si>
  <si>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</si>
  <si>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</si>
  <si>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</si>
  <si>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</si>
  <si>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</si>
  <si>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</si>
  <si>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</si>
  <si>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</si>
  <si>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</si>
  <si>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</si>
  <si>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</si>
  <si>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</si>
  <si>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</si>
  <si>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</si>
  <si>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</si>
  <si>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</si>
  <si>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</si>
  <si>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</si>
  <si>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</si>
  <si>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</si>
  <si>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</si>
  <si>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</si>
  <si>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</si>
  <si>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</si>
  <si>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</si>
  <si>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</si>
  <si>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</si>
  <si>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</si>
  <si>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</si>
  <si>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</si>
  <si>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</si>
  <si>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</si>
  <si>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</si>
  <si>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</si>
  <si>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</si>
  <si>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</si>
  <si>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</si>
  <si>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</si>
  <si>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</si>
  <si>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</si>
  <si>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</si>
  <si>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</si>
  <si>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</si>
  <si>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</si>
  <si>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</si>
  <si>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</si>
  <si>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</si>
  <si>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</si>
  <si>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</si>
  <si>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</si>
  <si>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</si>
  <si>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</si>
  <si>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</si>
  <si>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</si>
  <si>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</si>
  <si>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</si>
  <si>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</si>
  <si>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</si>
  <si>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</si>
  <si>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</si>
  <si>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</si>
  <si>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</si>
  <si>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</si>
  <si>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</si>
  <si>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</si>
  <si>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</si>
  <si>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</si>
  <si>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</si>
  <si>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</si>
  <si>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</si>
  <si>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</si>
  <si>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</si>
  <si>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</si>
  <si>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</si>
  <si>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</si>
  <si>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</si>
  <si>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</si>
  <si>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</si>
  <si>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</si>
  <si>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</si>
  <si>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</si>
  <si>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</si>
  <si>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</si>
  <si>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</si>
  <si>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</si>
  <si>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</si>
  <si>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</si>
  <si>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</si>
  <si>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</si>
  <si>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</si>
  <si>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</si>
  <si>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</si>
  <si>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</si>
  <si>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</si>
  <si>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</si>
  <si>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</si>
  <si>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</si>
  <si>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</si>
  <si>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</si>
  <si>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</si>
  <si>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</si>
  <si>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</si>
  <si>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</si>
  <si>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</si>
  <si>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</si>
  <si>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</si>
  <si>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</si>
  <si>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</si>
  <si>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</si>
  <si>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</si>
  <si>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</si>
  <si>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</si>
  <si>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</si>
  <si>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</si>
  <si>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</si>
  <si>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</si>
  <si>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</si>
  <si>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</si>
  <si>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</si>
  <si>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</si>
  <si>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</si>
  <si>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</si>
  <si>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</si>
  <si>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</si>
  <si>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</si>
  <si>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</si>
  <si>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</si>
  <si>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</si>
  <si>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</si>
  <si>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</si>
  <si>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</si>
  <si>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</si>
  <si>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</si>
  <si>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</si>
  <si>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</si>
  <si>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</si>
  <si>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</si>
  <si>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</si>
  <si>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</si>
  <si>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</si>
  <si>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</si>
  <si>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</si>
  <si>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</si>
  <si>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</si>
  <si>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</si>
  <si>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</si>
  <si>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</si>
  <si>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</si>
  <si>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</si>
  <si>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</si>
  <si>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</si>
  <si>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</si>
  <si>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</si>
  <si>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</si>
  <si>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</si>
  <si>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</si>
  <si>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</si>
  <si>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</si>
  <si>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</si>
  <si>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</si>
  <si>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</si>
  <si>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</si>
  <si>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</si>
  <si>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</si>
  <si>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</si>
  <si>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</si>
  <si>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</si>
  <si>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</si>
  <si>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</si>
  <si>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</si>
  <si>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</si>
  <si>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</si>
  <si>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</si>
  <si>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</si>
  <si>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</si>
  <si>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</si>
  <si>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</si>
  <si>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</si>
  <si>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</si>
  <si>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</si>
  <si>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</si>
  <si>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</si>
  <si>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</si>
  <si>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</si>
  <si>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</si>
  <si>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</si>
  <si>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</si>
  <si>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</si>
  <si>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</si>
  <si>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</si>
  <si>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</si>
  <si>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</si>
  <si>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</si>
  <si>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</si>
  <si>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</si>
  <si>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</si>
  <si>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</si>
  <si>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</si>
  <si>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</si>
  <si>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</si>
  <si>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</si>
  <si>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</si>
  <si>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</si>
  <si>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</si>
  <si>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</si>
  <si>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</si>
  <si>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</si>
  <si>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</si>
  <si>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</si>
  <si>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</si>
  <si>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</si>
  <si>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</si>
  <si>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</si>
  <si>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</si>
  <si>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</si>
  <si>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14-10-2019 (ل.ل.)</t>
  </si>
  <si>
    <t>معدل أسعار المحلات والملاحم في 14-10-2019 (ل.ل.)</t>
  </si>
  <si>
    <t>المعدل العام للأسعار في 14-10-2019  (ل.ل.)</t>
  </si>
  <si>
    <t xml:space="preserve"> التاريخ 4 تشرين الثاني 2019</t>
  </si>
  <si>
    <t>معدل أسعار  السوبرماركات في 04-11-2019 (ل.ل.)</t>
  </si>
  <si>
    <t>معدل الأسعار في تشرين الثاني 2018 (ل.ل.)</t>
  </si>
  <si>
    <t>معدل أسعار المحلات والملاحم في 04-11-2019 (ل.ل.)</t>
  </si>
  <si>
    <t>المعدل العام للأسعار في 04-11-2019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</si>
</sst>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222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1720.2249999999999</v>
      </c>
      <c r="F15" s="43">
        <v>1488.8</v>
      </c>
      <c r="G15" s="45">
        <f t="shared" ref="G15:G30" si="0">(F15-E15)/E15</f>
        <v>-0.13453181996541147</v>
      </c>
      <c r="H15" s="43">
        <v>1203.7</v>
      </c>
      <c r="I15" s="45">
        <f>(F15-H15)/H15</f>
        <v>0.23685303647088135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2499.5</v>
      </c>
      <c r="F16" s="47">
        <v>1433</v>
      </c>
      <c r="G16" s="48">
        <f t="shared" si="0"/>
        <v>-0.42668533706741346</v>
      </c>
      <c r="H16" s="47">
        <v>1432</v>
      </c>
      <c r="I16" s="44">
        <f t="shared" ref="I16:I30" si="1">(F16-H16)/H16</f>
        <v>6.9832402234636874E-4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1602.94175</v>
      </c>
      <c r="F17" s="47">
        <v>1343.7</v>
      </c>
      <c r="G17" s="48">
        <f t="shared" si="0"/>
        <v>-0.16172874029889103</v>
      </c>
      <c r="H17" s="47">
        <v>1284.7</v>
      </c>
      <c r="I17" s="44">
        <f>(F17-H17)/H17</f>
        <v>4.592511870475597E-2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778.01675</v>
      </c>
      <c r="F18" s="47">
        <v>884.8</v>
      </c>
      <c r="G18" s="48">
        <f t="shared" si="0"/>
        <v>0.13725057975936888</v>
      </c>
      <c r="H18" s="47">
        <v>743.8</v>
      </c>
      <c r="I18" s="44">
        <f t="shared" si="1"/>
        <v>0.18956708792686208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2918.7723055555552</v>
      </c>
      <c r="F19" s="47">
        <v>2590</v>
      </c>
      <c r="G19" s="48">
        <f>(F19-E19)/E19</f>
        <v>-0.11264061431916909</v>
      </c>
      <c r="H19" s="47">
        <v>2590</v>
      </c>
      <c r="I19" s="44">
        <f>(F19-H19)/H19</f>
        <v>0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1733.9917500000001</v>
      </c>
      <c r="F20" s="47">
        <v>1643.8</v>
      </c>
      <c r="G20" s="48">
        <f t="shared" si="0"/>
        <v>-5.2013944126320197E-2</v>
      </c>
      <c r="H20" s="47">
        <v>1547.8</v>
      </c>
      <c r="I20" s="44">
        <f t="shared" si="1"/>
        <v>6.202351725029074E-2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1415.3332500000001</v>
      </c>
      <c r="F21" s="47">
        <v>1482.8</v>
      </c>
      <c r="G21" s="48">
        <f t="shared" si="0"/>
        <v>4.7668455467996543E-2</v>
      </c>
      <c r="H21" s="47">
        <v>1318.8</v>
      </c>
      <c r="I21" s="44">
        <f t="shared" si="1"/>
        <v>0.12435547467394602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418.3125</v>
      </c>
      <c r="F22" s="47">
        <v>439.3</v>
      </c>
      <c r="G22" s="48">
        <f t="shared" si="0"/>
        <v>5.0171821305841954E-2</v>
      </c>
      <c r="H22" s="47">
        <v>434.3</v>
      </c>
      <c r="I22" s="44">
        <f t="shared" si="1"/>
        <v>1.1512779184895234E-2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542.55624999999998</v>
      </c>
      <c r="F23" s="47">
        <v>549.29999999999995</v>
      </c>
      <c r="G23" s="48">
        <f t="shared" si="0"/>
        <v>1.2429586793995973E-2</v>
      </c>
      <c r="H23" s="47">
        <v>557.29999999999995</v>
      </c>
      <c r="I23" s="44">
        <f t="shared" si="1"/>
        <v>-1.4354925533823795E-2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531.87924999999996</v>
      </c>
      <c r="F24" s="47">
        <v>539.5</v>
      </c>
      <c r="G24" s="48">
        <f t="shared" si="0"/>
        <v>1.4327970117277641E-2</v>
      </c>
      <c r="H24" s="47">
        <v>557.5</v>
      </c>
      <c r="I24" s="44">
        <f t="shared" si="1"/>
        <v>-3.2286995515695069E-2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545.52499999999998</v>
      </c>
      <c r="F25" s="47">
        <v>549.29999999999995</v>
      </c>
      <c r="G25" s="48">
        <f t="shared" si="0"/>
        <v>6.9199395078135325E-3</v>
      </c>
      <c r="H25" s="47">
        <v>592.29999999999995</v>
      </c>
      <c r="I25" s="44">
        <f t="shared" si="1"/>
        <v>-7.2598345433057584E-2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2042.35</v>
      </c>
      <c r="F26" s="47">
        <v>1459.8</v>
      </c>
      <c r="G26" s="48">
        <f t="shared" si="0"/>
        <v>-0.28523514578794035</v>
      </c>
      <c r="H26" s="47">
        <v>1339.8</v>
      </c>
      <c r="I26" s="44">
        <f t="shared" si="1"/>
        <v>8.9565606806986123E-2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534.27499999999998</v>
      </c>
      <c r="F27" s="47">
        <v>532</v>
      </c>
      <c r="G27" s="48">
        <f t="shared" si="0"/>
        <v>-4.2581067802161384E-3</v>
      </c>
      <c r="H27" s="47">
        <v>550</v>
      </c>
      <c r="I27" s="44">
        <f t="shared" si="1"/>
        <v>-3.272727272727273E-2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1096.5437499999998</v>
      </c>
      <c r="F28" s="47">
        <v>1023.8</v>
      </c>
      <c r="G28" s="48">
        <f t="shared" si="0"/>
        <v>-6.6339122356039032E-2</v>
      </c>
      <c r="H28" s="47">
        <v>898.8</v>
      </c>
      <c r="I28" s="44">
        <f t="shared" si="1"/>
        <v>0.13907432131731198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1254.375</v>
      </c>
      <c r="F29" s="47">
        <v>1731.1111111111111</v>
      </c>
      <c r="G29" s="48">
        <f t="shared" si="0"/>
        <v>0.38005868349665062</v>
      </c>
      <c r="H29" s="47">
        <v>1808.7777777777778</v>
      </c>
      <c r="I29" s="44">
        <f t="shared" si="1"/>
        <v>-4.293875545180912E-2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1232.0707499999999</v>
      </c>
      <c r="F30" s="50">
        <v>1138.9000000000001</v>
      </c>
      <c r="G30" s="51">
        <f t="shared" si="0"/>
        <v>-7.5621266067715492E-2</v>
      </c>
      <c r="H30" s="50">
        <v>1213.9000000000001</v>
      </c>
      <c r="I30" s="56">
        <f t="shared" si="1"/>
        <v>-6.1784331493533233E-2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43">
        <v>2387.5</v>
      </c>
      <c r="G32" s="45">
        <f>(F32-E32)/E32</f>
        <v>8.488824515066315E-2</v>
      </c>
      <c r="H32" s="43">
        <v>2060</v>
      </c>
      <c r="I32" s="44">
        <f>(F32-H32)/H32</f>
        <v>0.15898058252427186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47">
        <v>2194.8000000000002</v>
      </c>
      <c r="G33" s="48">
        <f>(F33-E33)/E33</f>
        <v>8.8539695084398712E-2</v>
      </c>
      <c r="H33" s="47">
        <v>1932.8</v>
      </c>
      <c r="I33" s="44">
        <f>(F33-H33)/H33</f>
        <v>0.13555463576158952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47">
        <v>1686.25</v>
      </c>
      <c r="G34" s="48">
        <f>(F34-E34)/E34</f>
        <v>0.39265988747225522</v>
      </c>
      <c r="H34" s="47">
        <v>1878.75</v>
      </c>
      <c r="I34" s="44">
        <f>(F34-H34)/H34</f>
        <v>-0.10246174318030606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47">
        <v>1749.8333333333333</v>
      </c>
      <c r="G35" s="48">
        <f>(F35-E35)/E35</f>
        <v>0.21379932251985603</v>
      </c>
      <c r="H35" s="47">
        <v>1973.3333333333333</v>
      </c>
      <c r="I35" s="44">
        <f>(F35-H35)/H35</f>
        <v>-0.11326013513513514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50">
        <v>1863.8</v>
      </c>
      <c r="G36" s="51">
        <f>(F36-E36)/E36</f>
        <v>0.44494621571857734</v>
      </c>
      <c r="H36" s="50">
        <v>1903.8</v>
      </c>
      <c r="I36" s="56">
        <f>(F36-H36)/H36</f>
        <v>-2.1010610358230906E-2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26551.770138888889</v>
      </c>
      <c r="F38" s="43">
        <v>29312.222222222223</v>
      </c>
      <c r="G38" s="45">
        <f t="shared" ref="G38:G43" si="2">(F38-E38)/E38</f>
        <v>0.10396489834364203</v>
      </c>
      <c r="H38" s="43">
        <v>28590</v>
      </c>
      <c r="I38" s="44">
        <f t="shared" ref="I38:I43" si="3">(F38-H38)/H38</f>
        <v>2.5261357895145949E-2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15231.277777777777</v>
      </c>
      <c r="F39" s="57">
        <v>15614.222222222223</v>
      </c>
      <c r="G39" s="48">
        <f t="shared" si="2"/>
        <v>2.514197758267897E-2</v>
      </c>
      <c r="H39" s="57">
        <v>15392</v>
      </c>
      <c r="I39" s="44">
        <f>(F39-H39)/H39</f>
        <v>1.4437514437514464E-2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10761</v>
      </c>
      <c r="F40" s="57">
        <v>11641</v>
      </c>
      <c r="G40" s="48">
        <f t="shared" si="2"/>
        <v>8.1776786544001487E-2</v>
      </c>
      <c r="H40" s="57">
        <v>11141</v>
      </c>
      <c r="I40" s="44">
        <f t="shared" si="3"/>
        <v>4.4879274750920024E-2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5952.4000000000005</v>
      </c>
      <c r="F41" s="47">
        <v>5597.5</v>
      </c>
      <c r="G41" s="48">
        <f t="shared" si="2"/>
        <v>-5.9623009206370627E-2</v>
      </c>
      <c r="H41" s="47">
        <v>4901.2</v>
      </c>
      <c r="I41" s="44">
        <f t="shared" si="3"/>
        <v>0.14206724883701954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10411.666666666666</v>
      </c>
      <c r="G42" s="48">
        <f t="shared" si="2"/>
        <v>4.446169463187423E-2</v>
      </c>
      <c r="H42" s="47">
        <v>9974.8333333333339</v>
      </c>
      <c r="I42" s="44">
        <f t="shared" si="3"/>
        <v>4.3793547093518563E-2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12890</v>
      </c>
      <c r="F43" s="50">
        <v>12680</v>
      </c>
      <c r="G43" s="51">
        <f t="shared" si="2"/>
        <v>-1.6291698991466253E-2</v>
      </c>
      <c r="H43" s="50">
        <v>12680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6311.5277777777783</v>
      </c>
      <c r="F45" s="43">
        <v>6389.4444444444443</v>
      </c>
      <c r="G45" s="45">
        <f t="shared" ref="G45:G50" si="4">(F45-E45)/E45</f>
        <v>1.2345135664458676E-2</v>
      </c>
      <c r="H45" s="43">
        <v>6109.7777777777774</v>
      </c>
      <c r="I45" s="44">
        <f t="shared" ref="I45:I50" si="5">(F45-H45)/H45</f>
        <v>4.5773623336000636E-2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6155.1111111111113</v>
      </c>
      <c r="F46" s="47">
        <v>6024.2222222222226</v>
      </c>
      <c r="G46" s="48">
        <f t="shared" si="4"/>
        <v>-2.1265073290490256E-2</v>
      </c>
      <c r="H46" s="47">
        <v>6024.2222222222226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18585.088958333334</v>
      </c>
      <c r="F48" s="47">
        <v>18087.587500000001</v>
      </c>
      <c r="G48" s="48">
        <f t="shared" si="4"/>
        <v>-2.6768849987681038E-2</v>
      </c>
      <c r="H48" s="47">
        <v>17597.408750000002</v>
      </c>
      <c r="I48" s="87">
        <f t="shared" si="5"/>
        <v>2.7855166460232339E-2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2291.9642857142858</v>
      </c>
      <c r="F49" s="47">
        <v>2274.2857142857142</v>
      </c>
      <c r="G49" s="48">
        <f t="shared" si="4"/>
        <v>-7.7132839890923822E-3</v>
      </c>
      <c r="H49" s="47">
        <v>2235.8333333333335</v>
      </c>
      <c r="I49" s="44">
        <f t="shared" si="5"/>
        <v>1.719823225600331E-2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28187</v>
      </c>
      <c r="G50" s="56">
        <f t="shared" si="4"/>
        <v>4.007232205453673E-2</v>
      </c>
      <c r="H50" s="50">
        <v>27930</v>
      </c>
      <c r="I50" s="59">
        <f t="shared" si="5"/>
        <v>9.2015753669889011E-3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3750</v>
      </c>
      <c r="I52" s="125">
        <f t="shared" ref="I52:I60" si="7">(F52-H52)/H52</f>
        <v>6.6400000000000001E-2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3253.3482142857142</v>
      </c>
      <c r="F53" s="70">
        <v>3382.5</v>
      </c>
      <c r="G53" s="48">
        <f t="shared" si="6"/>
        <v>3.9698113207547188E-2</v>
      </c>
      <c r="H53" s="70">
        <v>3579.125</v>
      </c>
      <c r="I53" s="87">
        <f t="shared" si="7"/>
        <v>-5.4936611601997698E-2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2029.5833333333335</v>
      </c>
      <c r="F54" s="70">
        <v>2939.5</v>
      </c>
      <c r="G54" s="48">
        <f t="shared" si="6"/>
        <v>0.44832683227263387</v>
      </c>
      <c r="H54" s="70">
        <v>2752</v>
      </c>
      <c r="I54" s="87">
        <f t="shared" si="7"/>
        <v>6.8132267441860461E-2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4509.375</v>
      </c>
      <c r="F55" s="70">
        <v>4950</v>
      </c>
      <c r="G55" s="48">
        <f t="shared" si="6"/>
        <v>9.7713097713097719E-2</v>
      </c>
      <c r="H55" s="70">
        <v>4950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2273.3333333333335</v>
      </c>
      <c r="G56" s="55">
        <f t="shared" si="6"/>
        <v>9.6463022508038579E-2</v>
      </c>
      <c r="H56" s="105">
        <v>2076.6666666666665</v>
      </c>
      <c r="I56" s="88">
        <f t="shared" si="7"/>
        <v>9.470304975922969E-2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4406.4305555555557</v>
      </c>
      <c r="F57" s="50">
        <v>4827.2222222222226</v>
      </c>
      <c r="G57" s="51">
        <f t="shared" si="6"/>
        <v>9.5494904858114626E-2</v>
      </c>
      <c r="H57" s="50">
        <v>4734</v>
      </c>
      <c r="I57" s="126">
        <f t="shared" si="7"/>
        <v>1.9692062150870854E-2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5168.4375</v>
      </c>
      <c r="F58" s="68">
        <v>4895</v>
      </c>
      <c r="G58" s="44">
        <f t="shared" si="6"/>
        <v>-5.2905254247536129E-2</v>
      </c>
      <c r="H58" s="68">
        <v>4739.375</v>
      </c>
      <c r="I58" s="44">
        <f t="shared" si="7"/>
        <v>3.2836608202558355E-2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5032.125</v>
      </c>
      <c r="F59" s="70">
        <v>5223</v>
      </c>
      <c r="G59" s="48">
        <f t="shared" si="6"/>
        <v>3.7931291452418213E-2</v>
      </c>
      <c r="H59" s="70">
        <v>4906</v>
      </c>
      <c r="I59" s="44">
        <f t="shared" si="7"/>
        <v>6.4614757439869552E-2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21423.75</v>
      </c>
      <c r="F60" s="73">
        <v>21398.571428571428</v>
      </c>
      <c r="G60" s="51">
        <f t="shared" si="6"/>
        <v>-1.1752644344978104E-3</v>
      </c>
      <c r="H60" s="73">
        <v>21060</v>
      </c>
      <c r="I60" s="51">
        <f t="shared" si="7"/>
        <v>1.6076516076516029E-2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6605.5</v>
      </c>
      <c r="G62" s="45">
        <f t="shared" ref="G62:G67" si="8">(F62-E62)/E62</f>
        <v>2.7214058004820775E-2</v>
      </c>
      <c r="H62" s="54">
        <v>6457.5</v>
      </c>
      <c r="I62" s="44">
        <f t="shared" ref="I62:I67" si="9">(F62-H62)/H62</f>
        <v>2.291908633372048E-2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48298.285714285717</v>
      </c>
      <c r="G63" s="48">
        <f t="shared" si="8"/>
        <v>2.6604686612179247E-2</v>
      </c>
      <c r="H63" s="46">
        <v>47054</v>
      </c>
      <c r="I63" s="44">
        <f t="shared" si="9"/>
        <v>2.6443781916217907E-2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10658.75</v>
      </c>
      <c r="F64" s="46">
        <v>11244.125</v>
      </c>
      <c r="G64" s="48">
        <f t="shared" si="8"/>
        <v>5.4919666940307262E-2</v>
      </c>
      <c r="H64" s="46">
        <v>10624.714285714286</v>
      </c>
      <c r="I64" s="87">
        <f t="shared" si="9"/>
        <v>5.8299046697053984E-2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7871.5</v>
      </c>
      <c r="F65" s="46">
        <v>7463.333333333333</v>
      </c>
      <c r="G65" s="48">
        <f t="shared" si="8"/>
        <v>-5.1853733934658829E-2</v>
      </c>
      <c r="H65" s="46">
        <v>7445</v>
      </c>
      <c r="I65" s="87">
        <f t="shared" si="9"/>
        <v>2.4625027982985936E-3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3816.1138888888891</v>
      </c>
      <c r="F66" s="46">
        <v>4151.1111111111113</v>
      </c>
      <c r="G66" s="48">
        <f t="shared" si="8"/>
        <v>8.7784912079697144E-2</v>
      </c>
      <c r="H66" s="46">
        <v>4005</v>
      </c>
      <c r="I66" s="87">
        <f t="shared" si="9"/>
        <v>3.6482175058954139E-2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3649.583333333333</v>
      </c>
      <c r="F67" s="58">
        <v>3223.75</v>
      </c>
      <c r="G67" s="51">
        <f t="shared" si="8"/>
        <v>-0.11667998629980585</v>
      </c>
      <c r="H67" s="58">
        <v>3226</v>
      </c>
      <c r="I67" s="88">
        <f t="shared" si="9"/>
        <v>-6.974581525108493E-4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4120.625</v>
      </c>
      <c r="G69" s="45">
        <f>(F69-E69)/E69</f>
        <v>0.1059705298190992</v>
      </c>
      <c r="H69" s="43">
        <v>3936.6666666666665</v>
      </c>
      <c r="I69" s="44">
        <f>(F69-H69)/H69</f>
        <v>4.6729466553768036E-2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2899.75</v>
      </c>
      <c r="G70" s="48">
        <f>(F70-E70)/E70</f>
        <v>4.2950485553290917E-2</v>
      </c>
      <c r="H70" s="47">
        <v>2826.625</v>
      </c>
      <c r="I70" s="44">
        <f>(F70-H70)/H70</f>
        <v>2.5870074735771457E-2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1346.6666666666667</v>
      </c>
      <c r="G71" s="48">
        <f>(F71-E71)/E71</f>
        <v>1.7290582507973832E-2</v>
      </c>
      <c r="H71" s="47">
        <v>1314.4444444444443</v>
      </c>
      <c r="I71" s="44">
        <f>(F71-H71)/H71</f>
        <v>2.4513947590870805E-2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2408.3333333333335</v>
      </c>
      <c r="G72" s="48">
        <f>(F72-E72)/E72</f>
        <v>8.5666200844490503E-2</v>
      </c>
      <c r="H72" s="47">
        <v>2305</v>
      </c>
      <c r="I72" s="44">
        <f>(F72-H72)/H72</f>
        <v>4.4830079537237957E-2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1590.9583333333335</v>
      </c>
      <c r="F73" s="50">
        <v>1813.5</v>
      </c>
      <c r="G73" s="48">
        <f>(F73-E73)/E73</f>
        <v>0.13987900374512208</v>
      </c>
      <c r="H73" s="50">
        <v>1603.75</v>
      </c>
      <c r="I73" s="59">
        <f>(F73-H73)/H73</f>
        <v>0.13078721745908028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1465.8333333333333</v>
      </c>
      <c r="G75" s="44">
        <f t="shared" ref="G75:G81" si="10">(F75-E75)/E75</f>
        <v>-4.0591005033283148E-4</v>
      </c>
      <c r="H75" s="43">
        <v>1458.3333333333333</v>
      </c>
      <c r="I75" s="45">
        <f t="shared" ref="I75:I81" si="11">(F75-H75)/H75</f>
        <v>5.1428571428571435E-3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1266.6666666666667</v>
      </c>
      <c r="F76" s="32">
        <v>1257.2222222222222</v>
      </c>
      <c r="G76" s="48">
        <f t="shared" si="10"/>
        <v>-7.4561403508772925E-3</v>
      </c>
      <c r="H76" s="32">
        <v>1172.2222222222222</v>
      </c>
      <c r="I76" s="44">
        <f t="shared" si="11"/>
        <v>7.2511848341232227E-2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819.75</v>
      </c>
      <c r="F77" s="47">
        <v>951.14285714285711</v>
      </c>
      <c r="G77" s="48">
        <f t="shared" si="10"/>
        <v>0.16028405872870644</v>
      </c>
      <c r="H77" s="47">
        <v>930.375</v>
      </c>
      <c r="I77" s="44">
        <f t="shared" si="11"/>
        <v>2.2322028367977548E-2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1567.25</v>
      </c>
      <c r="G78" s="48">
        <f t="shared" si="10"/>
        <v>2.3476784431528796E-2</v>
      </c>
      <c r="H78" s="47">
        <v>1510.3333333333333</v>
      </c>
      <c r="I78" s="44">
        <f t="shared" si="11"/>
        <v>3.7684837784153657E-2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2074.8000000000002</v>
      </c>
      <c r="G79" s="48">
        <f t="shared" si="10"/>
        <v>7.3468543046357734E-2</v>
      </c>
      <c r="H79" s="61">
        <v>2016.3</v>
      </c>
      <c r="I79" s="44">
        <f t="shared" si="11"/>
        <v>2.9013539651837637E-2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3974.4472222222221</v>
      </c>
      <c r="F81" s="50">
        <v>4144.4444444444443</v>
      </c>
      <c r="G81" s="51">
        <f t="shared" si="10"/>
        <v>4.2772544889191452E-2</v>
      </c>
      <c r="H81" s="50">
        <v>3952</v>
      </c>
      <c r="I81" s="56">
        <f t="shared" si="11"/>
        <v>4.8695456590193406E-2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222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1720.2249999999999</v>
      </c>
      <c r="F15" s="83">
        <v>1700</v>
      </c>
      <c r="G15" s="44">
        <f>(F15-E15)/E15</f>
        <v>-1.1757182926651984E-2</v>
      </c>
      <c r="H15" s="83">
        <v>1283.3340000000001</v>
      </c>
      <c r="I15" s="127">
        <f>(F15-H15)/H15</f>
        <v>0.32467463653265627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2499.5</v>
      </c>
      <c r="F16" s="83">
        <v>1900</v>
      </c>
      <c r="G16" s="48">
        <f t="shared" ref="G16:G39" si="0">(F16-E16)/E16</f>
        <v>-0.2398479695939188</v>
      </c>
      <c r="H16" s="83">
        <v>1433.2660000000001</v>
      </c>
      <c r="I16" s="48">
        <f>(F16-H16)/H16</f>
        <v>0.3256436697723939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1602.94175</v>
      </c>
      <c r="F17" s="83">
        <v>1766.6</v>
      </c>
      <c r="G17" s="48">
        <f t="shared" si="0"/>
        <v>0.10209868823991886</v>
      </c>
      <c r="H17" s="83">
        <v>1499.866</v>
      </c>
      <c r="I17" s="48">
        <f t="shared" ref="I17:I29" si="1">(F17-H17)/H17</f>
        <v>0.17783855357745287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778.01675</v>
      </c>
      <c r="F18" s="83">
        <v>1000</v>
      </c>
      <c r="G18" s="48">
        <f t="shared" si="0"/>
        <v>0.28531937133744228</v>
      </c>
      <c r="H18" s="83">
        <v>965</v>
      </c>
      <c r="I18" s="48">
        <f t="shared" si="1"/>
        <v>3.6269430051813469E-2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2918.7723055555552</v>
      </c>
      <c r="F19" s="83">
        <v>2250</v>
      </c>
      <c r="G19" s="48">
        <f t="shared" si="0"/>
        <v>-0.22912794680236698</v>
      </c>
      <c r="H19" s="83">
        <v>2150</v>
      </c>
      <c r="I19" s="48">
        <f t="shared" si="1"/>
        <v>4.6511627906976744E-2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1733.9917500000001</v>
      </c>
      <c r="F20" s="83">
        <v>1316.6</v>
      </c>
      <c r="G20" s="48">
        <f t="shared" si="0"/>
        <v>-0.24071149704143643</v>
      </c>
      <c r="H20" s="83">
        <v>1566.6</v>
      </c>
      <c r="I20" s="48">
        <f t="shared" si="1"/>
        <v>-0.15958125877696924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1415.3332500000001</v>
      </c>
      <c r="F21" s="83">
        <v>1316.6</v>
      </c>
      <c r="G21" s="48">
        <f t="shared" si="0"/>
        <v>-6.9759719133285547E-2</v>
      </c>
      <c r="H21" s="83">
        <v>1316.6</v>
      </c>
      <c r="I21" s="48">
        <f t="shared" si="1"/>
        <v>0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418.3125</v>
      </c>
      <c r="F22" s="83">
        <v>413.3</v>
      </c>
      <c r="G22" s="48">
        <f t="shared" si="0"/>
        <v>-1.1982668459584614E-2</v>
      </c>
      <c r="H22" s="83">
        <v>389.86599999999999</v>
      </c>
      <c r="I22" s="48">
        <f t="shared" si="1"/>
        <v>6.0107831921737284E-2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542.55624999999998</v>
      </c>
      <c r="F23" s="83">
        <v>462.5</v>
      </c>
      <c r="G23" s="48">
        <f t="shared" si="0"/>
        <v>-0.14755382506422141</v>
      </c>
      <c r="H23" s="83">
        <v>500</v>
      </c>
      <c r="I23" s="48">
        <f t="shared" si="1"/>
        <v>-7.4999999999999997E-2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531.87924999999996</v>
      </c>
      <c r="F24" s="83">
        <v>495</v>
      </c>
      <c r="G24" s="48">
        <f t="shared" si="0"/>
        <v>-6.9337636315009388E-2</v>
      </c>
      <c r="H24" s="83">
        <v>420</v>
      </c>
      <c r="I24" s="48">
        <f t="shared" si="1"/>
        <v>0.17857142857142858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545.52499999999998</v>
      </c>
      <c r="F25" s="83">
        <v>525</v>
      </c>
      <c r="G25" s="48">
        <f t="shared" si="0"/>
        <v>-3.7624306860363832E-2</v>
      </c>
      <c r="H25" s="83">
        <v>456.666</v>
      </c>
      <c r="I25" s="48">
        <f t="shared" si="1"/>
        <v>0.14963671479812379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2042.35</v>
      </c>
      <c r="F26" s="83">
        <v>1316.6</v>
      </c>
      <c r="G26" s="48">
        <f t="shared" si="0"/>
        <v>-0.35535045413371852</v>
      </c>
      <c r="H26" s="83">
        <v>1208.2660000000001</v>
      </c>
      <c r="I26" s="48">
        <f t="shared" si="1"/>
        <v>8.9660720404281691E-2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534.27499999999998</v>
      </c>
      <c r="F27" s="83">
        <v>500</v>
      </c>
      <c r="G27" s="48">
        <f t="shared" si="0"/>
        <v>-6.4152355996443741E-2</v>
      </c>
      <c r="H27" s="83">
        <v>426.666</v>
      </c>
      <c r="I27" s="48">
        <f t="shared" si="1"/>
        <v>0.17187683105754853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1096.5437499999998</v>
      </c>
      <c r="F28" s="83">
        <v>1166.5</v>
      </c>
      <c r="G28" s="48">
        <f t="shared" si="0"/>
        <v>6.3797044121586752E-2</v>
      </c>
      <c r="H28" s="83">
        <v>979</v>
      </c>
      <c r="I28" s="48">
        <f t="shared" si="1"/>
        <v>0.19152196118488254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1254.375</v>
      </c>
      <c r="F29" s="83">
        <v>1433.2</v>
      </c>
      <c r="G29" s="48">
        <f t="shared" si="0"/>
        <v>0.1425610363726956</v>
      </c>
      <c r="H29" s="83">
        <v>1260.25</v>
      </c>
      <c r="I29" s="48">
        <f t="shared" si="1"/>
        <v>0.13723467565959138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1232.0707499999999</v>
      </c>
      <c r="F30" s="95">
        <v>1225</v>
      </c>
      <c r="G30" s="51">
        <f t="shared" si="0"/>
        <v>-5.7389155614641953E-3</v>
      </c>
      <c r="H30" s="95">
        <v>1183.2660000000001</v>
      </c>
      <c r="I30" s="51">
        <f>(F30-H30)/H30</f>
        <v>3.527017593677155E-2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83">
        <v>2466.6</v>
      </c>
      <c r="G32" s="44">
        <f t="shared" si="0"/>
        <v>0.12083155831984319</v>
      </c>
      <c r="H32" s="83">
        <v>1999.866</v>
      </c>
      <c r="I32" s="45">
        <f>(F32-H32)/H32</f>
        <v>0.23338263663665462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83">
        <v>2366.6</v>
      </c>
      <c r="G33" s="48">
        <f t="shared" si="0"/>
        <v>0.17374614652211487</v>
      </c>
      <c r="H33" s="83">
        <v>1750</v>
      </c>
      <c r="I33" s="48">
        <f>(F33-H33)/H33</f>
        <v>0.35234285714285707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83">
        <v>1408.2</v>
      </c>
      <c r="G34" s="48">
        <f>(F34-E34)/E34</f>
        <v>0.16302069891085536</v>
      </c>
      <c r="H34" s="83">
        <v>1683.2</v>
      </c>
      <c r="I34" s="48">
        <f>(F34-H34)/H34</f>
        <v>-0.16337927756653992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83">
        <v>1516.6</v>
      </c>
      <c r="G35" s="48">
        <f t="shared" si="0"/>
        <v>5.2013364625362581E-2</v>
      </c>
      <c r="H35" s="83">
        <v>1583.25</v>
      </c>
      <c r="I35" s="48">
        <f>(F35-H35)/H35</f>
        <v>-4.2096952471182753E-2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83">
        <v>1700</v>
      </c>
      <c r="G36" s="55">
        <f t="shared" si="0"/>
        <v>0.31795716639209226</v>
      </c>
      <c r="H36" s="83">
        <v>1733.3340000000001</v>
      </c>
      <c r="I36" s="48">
        <f>(F36-H36)/H36</f>
        <v>-1.9231146449559092E-2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26551.770138888889</v>
      </c>
      <c r="F38" s="84">
        <v>26400</v>
      </c>
      <c r="G38" s="45">
        <f t="shared" si="0"/>
        <v>-5.7160083148881978E-3</v>
      </c>
      <c r="H38" s="84">
        <v>26000</v>
      </c>
      <c r="I38" s="45">
        <f>(F38-H38)/H38</f>
        <v>1.5384615384615385E-2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15231.277777777777</v>
      </c>
      <c r="F39" s="85">
        <v>16266.6</v>
      </c>
      <c r="G39" s="51">
        <f t="shared" si="0"/>
        <v>6.7973431863526501E-2</v>
      </c>
      <c r="H39" s="85">
        <v>16266.6</v>
      </c>
      <c r="I39" s="51">
        <f>(F39-H39)/H39</f>
        <v>0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222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1488.8</v>
      </c>
      <c r="E15" s="83">
        <v>1700</v>
      </c>
      <c r="F15" s="67">
        <f t="shared" ref="F15:F30" si="0">D15-E15</f>
        <v>-211.20000000000005</v>
      </c>
      <c r="G15" s="42">
        <v>1720.2249999999999</v>
      </c>
      <c r="H15" s="66">
        <f>AVERAGE(D15:E15)</f>
        <v>1594.4</v>
      </c>
      <c r="I15" s="69">
        <f>(H15-G15)/G15</f>
        <v>-7.3144501446031671E-2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1433</v>
      </c>
      <c r="E16" s="83">
        <v>1900</v>
      </c>
      <c r="F16" s="71">
        <f t="shared" si="0"/>
        <v>-467</v>
      </c>
      <c r="G16" s="46">
        <v>2499.5</v>
      </c>
      <c r="H16" s="68">
        <f t="shared" ref="H16:H30" si="1">AVERAGE(D16:E16)</f>
        <v>1666.5</v>
      </c>
      <c r="I16" s="72">
        <f t="shared" ref="I16:I39" si="2">(H16-G16)/G16</f>
        <v>-0.33326665333066613</v>
      </c>
    </row>
    <row r="17" spans="1:9" ht="16.5" x14ac:dyDescent="0.3">
      <c r="A17" s="37"/>
      <c r="B17" s="34" t="s">
        <v>6</v>
      </c>
      <c r="C17" s="15" t="s">
        <v>165</v>
      </c>
      <c r="D17" s="47">
        <v>1343.7</v>
      </c>
      <c r="E17" s="83">
        <v>1766.6</v>
      </c>
      <c r="F17" s="71">
        <f t="shared" si="0"/>
        <v>-422.89999999999986</v>
      </c>
      <c r="G17" s="46">
        <v>1602.94175</v>
      </c>
      <c r="H17" s="68">
        <f t="shared" si="1"/>
        <v>1555.15</v>
      </c>
      <c r="I17" s="72">
        <f t="shared" si="2"/>
        <v>-2.9815026029486016E-2</v>
      </c>
    </row>
    <row r="18" spans="1:9" ht="16.5" x14ac:dyDescent="0.3">
      <c r="A18" s="37"/>
      <c r="B18" s="34" t="s">
        <v>7</v>
      </c>
      <c r="C18" s="15" t="s">
        <v>166</v>
      </c>
      <c r="D18" s="47">
        <v>884.8</v>
      </c>
      <c r="E18" s="83">
        <v>1000</v>
      </c>
      <c r="F18" s="71">
        <f t="shared" si="0"/>
        <v>-115.20000000000005</v>
      </c>
      <c r="G18" s="46">
        <v>778.01675</v>
      </c>
      <c r="H18" s="68">
        <f t="shared" si="1"/>
        <v>942.4</v>
      </c>
      <c r="I18" s="72">
        <f t="shared" si="2"/>
        <v>0.21128497554840558</v>
      </c>
    </row>
    <row r="19" spans="1:9" ht="16.5" x14ac:dyDescent="0.3">
      <c r="A19" s="37"/>
      <c r="B19" s="34" t="s">
        <v>8</v>
      </c>
      <c r="C19" s="15" t="s">
        <v>167</v>
      </c>
      <c r="D19" s="47">
        <v>2590</v>
      </c>
      <c r="E19" s="83">
        <v>2250</v>
      </c>
      <c r="F19" s="71">
        <f t="shared" si="0"/>
        <v>340</v>
      </c>
      <c r="G19" s="46">
        <v>2918.7723055555552</v>
      </c>
      <c r="H19" s="68">
        <f t="shared" si="1"/>
        <v>2420</v>
      </c>
      <c r="I19" s="72">
        <f t="shared" si="2"/>
        <v>-0.17088428056076801</v>
      </c>
    </row>
    <row r="20" spans="1:9" ht="16.5" x14ac:dyDescent="0.3">
      <c r="A20" s="37"/>
      <c r="B20" s="34" t="s">
        <v>9</v>
      </c>
      <c r="C20" s="15" t="s">
        <v>168</v>
      </c>
      <c r="D20" s="47">
        <v>1643.8</v>
      </c>
      <c r="E20" s="83">
        <v>1316.6</v>
      </c>
      <c r="F20" s="71">
        <f t="shared" si="0"/>
        <v>327.20000000000005</v>
      </c>
      <c r="G20" s="46">
        <v>1733.9917500000001</v>
      </c>
      <c r="H20" s="68">
        <f t="shared" si="1"/>
        <v>1480.1999999999998</v>
      </c>
      <c r="I20" s="72">
        <f t="shared" si="2"/>
        <v>-0.14636272058387839</v>
      </c>
    </row>
    <row r="21" spans="1:9" ht="16.5" x14ac:dyDescent="0.3">
      <c r="A21" s="37"/>
      <c r="B21" s="34" t="s">
        <v>10</v>
      </c>
      <c r="C21" s="15" t="s">
        <v>169</v>
      </c>
      <c r="D21" s="47">
        <v>1482.8</v>
      </c>
      <c r="E21" s="83">
        <v>1316.6</v>
      </c>
      <c r="F21" s="71">
        <f t="shared" si="0"/>
        <v>166.20000000000005</v>
      </c>
      <c r="G21" s="46">
        <v>1415.3332500000001</v>
      </c>
      <c r="H21" s="68">
        <f t="shared" si="1"/>
        <v>1399.6999999999998</v>
      </c>
      <c r="I21" s="72">
        <f t="shared" si="2"/>
        <v>-1.1045631832644584E-2</v>
      </c>
    </row>
    <row r="22" spans="1:9" ht="16.5" x14ac:dyDescent="0.3">
      <c r="A22" s="37"/>
      <c r="B22" s="34" t="s">
        <v>11</v>
      </c>
      <c r="C22" s="15" t="s">
        <v>170</v>
      </c>
      <c r="D22" s="47">
        <v>439.3</v>
      </c>
      <c r="E22" s="83">
        <v>413.3</v>
      </c>
      <c r="F22" s="71">
        <f t="shared" si="0"/>
        <v>26</v>
      </c>
      <c r="G22" s="46">
        <v>418.3125</v>
      </c>
      <c r="H22" s="68">
        <f t="shared" si="1"/>
        <v>426.3</v>
      </c>
      <c r="I22" s="72">
        <f t="shared" si="2"/>
        <v>1.909457642312867E-2</v>
      </c>
    </row>
    <row r="23" spans="1:9" ht="16.5" x14ac:dyDescent="0.3">
      <c r="A23" s="37"/>
      <c r="B23" s="34" t="s">
        <v>12</v>
      </c>
      <c r="C23" s="15" t="s">
        <v>171</v>
      </c>
      <c r="D23" s="47">
        <v>549.29999999999995</v>
      </c>
      <c r="E23" s="83">
        <v>462.5</v>
      </c>
      <c r="F23" s="71">
        <f t="shared" si="0"/>
        <v>86.799999999999955</v>
      </c>
      <c r="G23" s="46">
        <v>542.55624999999998</v>
      </c>
      <c r="H23" s="68">
        <f t="shared" si="1"/>
        <v>505.9</v>
      </c>
      <c r="I23" s="72">
        <f t="shared" si="2"/>
        <v>-6.7562119135112716E-2</v>
      </c>
    </row>
    <row r="24" spans="1:9" ht="16.5" x14ac:dyDescent="0.3">
      <c r="A24" s="37"/>
      <c r="B24" s="34" t="s">
        <v>13</v>
      </c>
      <c r="C24" s="15" t="s">
        <v>172</v>
      </c>
      <c r="D24" s="47">
        <v>539.5</v>
      </c>
      <c r="E24" s="83">
        <v>495</v>
      </c>
      <c r="F24" s="71">
        <f t="shared" si="0"/>
        <v>44.5</v>
      </c>
      <c r="G24" s="46">
        <v>531.87924999999996</v>
      </c>
      <c r="H24" s="68">
        <f t="shared" si="1"/>
        <v>517.25</v>
      </c>
      <c r="I24" s="72">
        <f t="shared" si="2"/>
        <v>-2.7504833098865877E-2</v>
      </c>
    </row>
    <row r="25" spans="1:9" ht="16.5" x14ac:dyDescent="0.3">
      <c r="A25" s="37"/>
      <c r="B25" s="34" t="s">
        <v>14</v>
      </c>
      <c r="C25" s="15" t="s">
        <v>173</v>
      </c>
      <c r="D25" s="47">
        <v>549.29999999999995</v>
      </c>
      <c r="E25" s="83">
        <v>525</v>
      </c>
      <c r="F25" s="71">
        <f t="shared" si="0"/>
        <v>24.299999999999955</v>
      </c>
      <c r="G25" s="46">
        <v>545.52499999999998</v>
      </c>
      <c r="H25" s="68">
        <f t="shared" si="1"/>
        <v>537.15</v>
      </c>
      <c r="I25" s="72">
        <f t="shared" si="2"/>
        <v>-1.5352183676275149E-2</v>
      </c>
    </row>
    <row r="26" spans="1:9" ht="16.5" x14ac:dyDescent="0.3">
      <c r="A26" s="37"/>
      <c r="B26" s="34" t="s">
        <v>15</v>
      </c>
      <c r="C26" s="15" t="s">
        <v>174</v>
      </c>
      <c r="D26" s="47">
        <v>1459.8</v>
      </c>
      <c r="E26" s="83">
        <v>1316.6</v>
      </c>
      <c r="F26" s="71">
        <f t="shared" si="0"/>
        <v>143.20000000000005</v>
      </c>
      <c r="G26" s="46">
        <v>2042.35</v>
      </c>
      <c r="H26" s="68">
        <f t="shared" si="1"/>
        <v>1388.1999999999998</v>
      </c>
      <c r="I26" s="72">
        <f t="shared" si="2"/>
        <v>-0.32029279996082949</v>
      </c>
    </row>
    <row r="27" spans="1:9" ht="16.5" x14ac:dyDescent="0.3">
      <c r="A27" s="37"/>
      <c r="B27" s="34" t="s">
        <v>16</v>
      </c>
      <c r="C27" s="15" t="s">
        <v>175</v>
      </c>
      <c r="D27" s="47">
        <v>532</v>
      </c>
      <c r="E27" s="83">
        <v>500</v>
      </c>
      <c r="F27" s="71">
        <f t="shared" si="0"/>
        <v>32</v>
      </c>
      <c r="G27" s="46">
        <v>534.27499999999998</v>
      </c>
      <c r="H27" s="68">
        <f t="shared" si="1"/>
        <v>516</v>
      </c>
      <c r="I27" s="72">
        <f t="shared" si="2"/>
        <v>-3.420523138832994E-2</v>
      </c>
    </row>
    <row r="28" spans="1:9" ht="16.5" x14ac:dyDescent="0.3">
      <c r="A28" s="37"/>
      <c r="B28" s="34" t="s">
        <v>17</v>
      </c>
      <c r="C28" s="15" t="s">
        <v>176</v>
      </c>
      <c r="D28" s="47">
        <v>1023.8</v>
      </c>
      <c r="E28" s="83">
        <v>1166.5</v>
      </c>
      <c r="F28" s="71">
        <f t="shared" si="0"/>
        <v>-142.70000000000005</v>
      </c>
      <c r="G28" s="46">
        <v>1096.5437499999998</v>
      </c>
      <c r="H28" s="68">
        <f t="shared" si="1"/>
        <v>1095.1500000000001</v>
      </c>
      <c r="I28" s="72">
        <f t="shared" si="2"/>
        <v>-1.2710391172260362E-3</v>
      </c>
    </row>
    <row r="29" spans="1:9" ht="16.5" x14ac:dyDescent="0.3">
      <c r="A29" s="37"/>
      <c r="B29" s="34" t="s">
        <v>18</v>
      </c>
      <c r="C29" s="15" t="s">
        <v>177</v>
      </c>
      <c r="D29" s="47">
        <v>1731.1111111111111</v>
      </c>
      <c r="E29" s="83">
        <v>1433.2</v>
      </c>
      <c r="F29" s="71">
        <f t="shared" si="0"/>
        <v>297.91111111111104</v>
      </c>
      <c r="G29" s="46">
        <v>1254.375</v>
      </c>
      <c r="H29" s="68">
        <f t="shared" si="1"/>
        <v>1582.1555555555556</v>
      </c>
      <c r="I29" s="72">
        <f t="shared" si="2"/>
        <v>0.26130985993467309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1138.9000000000001</v>
      </c>
      <c r="E30" s="95">
        <v>1225</v>
      </c>
      <c r="F30" s="74">
        <f t="shared" si="0"/>
        <v>-86.099999999999909</v>
      </c>
      <c r="G30" s="49">
        <v>1232.0707499999999</v>
      </c>
      <c r="H30" s="107">
        <f t="shared" si="1"/>
        <v>1181.95</v>
      </c>
      <c r="I30" s="75">
        <f t="shared" si="2"/>
        <v>-4.0680090814589842E-2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2387.5</v>
      </c>
      <c r="E32" s="83">
        <v>2466.6</v>
      </c>
      <c r="F32" s="67">
        <f>D32-E32</f>
        <v>-79.099999999999909</v>
      </c>
      <c r="G32" s="54">
        <v>2200.6875</v>
      </c>
      <c r="H32" s="68">
        <f>AVERAGE(D32:E32)</f>
        <v>2427.0500000000002</v>
      </c>
      <c r="I32" s="78">
        <f t="shared" si="2"/>
        <v>0.10285990173525326</v>
      </c>
    </row>
    <row r="33" spans="1:9" ht="16.5" x14ac:dyDescent="0.3">
      <c r="A33" s="37"/>
      <c r="B33" s="34" t="s">
        <v>27</v>
      </c>
      <c r="C33" s="15" t="s">
        <v>180</v>
      </c>
      <c r="D33" s="47">
        <v>2194.8000000000002</v>
      </c>
      <c r="E33" s="83">
        <v>2366.6</v>
      </c>
      <c r="F33" s="79">
        <f>D33-E33</f>
        <v>-171.79999999999973</v>
      </c>
      <c r="G33" s="46">
        <v>2016.27925</v>
      </c>
      <c r="H33" s="68">
        <f>AVERAGE(D33:E33)</f>
        <v>2280.6999999999998</v>
      </c>
      <c r="I33" s="72">
        <f t="shared" si="2"/>
        <v>0.13114292080325668</v>
      </c>
    </row>
    <row r="34" spans="1:9" ht="16.5" x14ac:dyDescent="0.3">
      <c r="A34" s="37"/>
      <c r="B34" s="39" t="s">
        <v>28</v>
      </c>
      <c r="C34" s="15" t="s">
        <v>181</v>
      </c>
      <c r="D34" s="47">
        <v>1686.25</v>
      </c>
      <c r="E34" s="83">
        <v>1408.2</v>
      </c>
      <c r="F34" s="71">
        <f>D34-E34</f>
        <v>278.04999999999995</v>
      </c>
      <c r="G34" s="46">
        <v>1210.8125</v>
      </c>
      <c r="H34" s="68">
        <f>AVERAGE(D34:E34)</f>
        <v>1547.2249999999999</v>
      </c>
      <c r="I34" s="72">
        <f t="shared" si="2"/>
        <v>0.27784029319155518</v>
      </c>
    </row>
    <row r="35" spans="1:9" ht="16.5" x14ac:dyDescent="0.3">
      <c r="A35" s="37"/>
      <c r="B35" s="34" t="s">
        <v>29</v>
      </c>
      <c r="C35" s="15" t="s">
        <v>182</v>
      </c>
      <c r="D35" s="47">
        <v>1749.8333333333333</v>
      </c>
      <c r="E35" s="83">
        <v>1516.6</v>
      </c>
      <c r="F35" s="79">
        <f>D35-E35</f>
        <v>233.23333333333335</v>
      </c>
      <c r="G35" s="46">
        <v>1441.6166666666668</v>
      </c>
      <c r="H35" s="68">
        <f>AVERAGE(D35:E35)</f>
        <v>1633.2166666666667</v>
      </c>
      <c r="I35" s="72">
        <f t="shared" si="2"/>
        <v>0.13290634357260939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1863.8</v>
      </c>
      <c r="E36" s="83">
        <v>1700</v>
      </c>
      <c r="F36" s="71">
        <f>D36-E36</f>
        <v>163.79999999999995</v>
      </c>
      <c r="G36" s="49">
        <v>1289.875</v>
      </c>
      <c r="H36" s="68">
        <f>AVERAGE(D36:E36)</f>
        <v>1781.9</v>
      </c>
      <c r="I36" s="80">
        <f t="shared" si="2"/>
        <v>0.38145169105533488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29312.222222222223</v>
      </c>
      <c r="E38" s="84">
        <v>26400</v>
      </c>
      <c r="F38" s="67">
        <f>D38-E38</f>
        <v>2912.2222222222226</v>
      </c>
      <c r="G38" s="46">
        <v>26551.770138888889</v>
      </c>
      <c r="H38" s="67">
        <f>AVERAGE(D38:E38)</f>
        <v>27856.111111111109</v>
      </c>
      <c r="I38" s="78">
        <f t="shared" si="2"/>
        <v>4.912444501437685E-2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15614.222222222223</v>
      </c>
      <c r="E39" s="85">
        <v>16266.6</v>
      </c>
      <c r="F39" s="74">
        <f>D39-E39</f>
        <v>-652.37777777777774</v>
      </c>
      <c r="G39" s="46">
        <v>15231.277777777777</v>
      </c>
      <c r="H39" s="81">
        <f>AVERAGE(D39:E39)</f>
        <v>15940.411111111112</v>
      </c>
      <c r="I39" s="75">
        <f t="shared" si="2"/>
        <v>4.6557704723102791E-2</v>
      </c>
    </row>
    <row r="40" spans="1:9" ht="15.75" customHeight="1" thickBot="1" x14ac:dyDescent="0.25">
      <c r="A40" s="159"/>
      <c r="B40" s="160"/>
      <c r="C40" s="161"/>
      <c r="D40" s="86">
        <f>SUM(D15:D39)</f>
        <v>73638.538888888885</v>
      </c>
      <c r="E40" s="86">
        <f t="shared" ref="E40" si="3">SUM(E15:E39)</f>
        <v>70911.5</v>
      </c>
      <c r="F40" s="86">
        <f>SUM(F15:F39)</f>
        <v>2727.0388888888897</v>
      </c>
      <c r="G40" s="86">
        <f>SUM(G15:G39)</f>
        <v>70808.987138888886</v>
      </c>
      <c r="H40" s="86">
        <f>AVERAGE(D40:E40)</f>
        <v>72275.01944444445</v>
      </c>
      <c r="I40" s="75">
        <f>(H40-G40)/G40</f>
        <v>2.0704042873540929E-2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222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1720.2249999999999</v>
      </c>
      <c r="F16" s="42">
        <v>1594.4</v>
      </c>
      <c r="G16" s="21">
        <f>(F16-E16)/E16</f>
        <v>-7.3144501446031671E-2</v>
      </c>
      <c r="H16" s="42">
        <v>1243.5170000000001</v>
      </c>
      <c r="I16" s="21">
        <f>(F16-H16)/H16</f>
        <v>0.28216984568767456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2499.5</v>
      </c>
      <c r="F17" s="46">
        <v>1666.5</v>
      </c>
      <c r="G17" s="21">
        <f t="shared" ref="G17:G80" si="0">(F17-E17)/E17</f>
        <v>-0.33326665333066613</v>
      </c>
      <c r="H17" s="46">
        <v>1432.633</v>
      </c>
      <c r="I17" s="21">
        <f t="shared" ref="I17:I31" si="1">(F17-H17)/H17</f>
        <v>0.16324278443955986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1602.94175</v>
      </c>
      <c r="F18" s="46">
        <v>1555.15</v>
      </c>
      <c r="G18" s="21">
        <f t="shared" si="0"/>
        <v>-2.9815026029486016E-2</v>
      </c>
      <c r="H18" s="46">
        <v>1392.2829999999999</v>
      </c>
      <c r="I18" s="21">
        <f t="shared" si="1"/>
        <v>0.11697837293136538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778.01675</v>
      </c>
      <c r="F19" s="46">
        <v>942.4</v>
      </c>
      <c r="G19" s="21">
        <f t="shared" si="0"/>
        <v>0.21128497554840558</v>
      </c>
      <c r="H19" s="46">
        <v>854.4</v>
      </c>
      <c r="I19" s="21">
        <f t="shared" si="1"/>
        <v>0.10299625468164794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2918.7723055555552</v>
      </c>
      <c r="F20" s="46">
        <v>2420</v>
      </c>
      <c r="G20" s="21">
        <f>(F20-E20)/E20</f>
        <v>-0.17088428056076801</v>
      </c>
      <c r="H20" s="46">
        <v>2370</v>
      </c>
      <c r="I20" s="21">
        <f t="shared" si="1"/>
        <v>2.1097046413502109E-2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1733.9917500000001</v>
      </c>
      <c r="F21" s="46">
        <v>1480.1999999999998</v>
      </c>
      <c r="G21" s="21">
        <f t="shared" si="0"/>
        <v>-0.14636272058387839</v>
      </c>
      <c r="H21" s="46">
        <v>1557.1999999999998</v>
      </c>
      <c r="I21" s="21">
        <f t="shared" si="1"/>
        <v>-4.9447726688928856E-2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1415.3332500000001</v>
      </c>
      <c r="F22" s="46">
        <v>1399.6999999999998</v>
      </c>
      <c r="G22" s="21">
        <f t="shared" si="0"/>
        <v>-1.1045631832644584E-2</v>
      </c>
      <c r="H22" s="46">
        <v>1317.6999999999998</v>
      </c>
      <c r="I22" s="21">
        <f t="shared" si="1"/>
        <v>6.2229642559004338E-2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418.3125</v>
      </c>
      <c r="F23" s="46">
        <v>426.3</v>
      </c>
      <c r="G23" s="21">
        <f t="shared" si="0"/>
        <v>1.909457642312867E-2</v>
      </c>
      <c r="H23" s="46">
        <v>412.08299999999997</v>
      </c>
      <c r="I23" s="21">
        <f t="shared" si="1"/>
        <v>3.450033124394853E-2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505.9</v>
      </c>
      <c r="G24" s="21">
        <f t="shared" si="0"/>
        <v>-6.7562119135112716E-2</v>
      </c>
      <c r="H24" s="46">
        <v>528.65</v>
      </c>
      <c r="I24" s="21">
        <f t="shared" si="1"/>
        <v>-4.303414357325263E-2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531.87924999999996</v>
      </c>
      <c r="F25" s="46">
        <v>517.25</v>
      </c>
      <c r="G25" s="21">
        <f t="shared" si="0"/>
        <v>-2.7504833098865877E-2</v>
      </c>
      <c r="H25" s="46">
        <v>488.75</v>
      </c>
      <c r="I25" s="21">
        <f t="shared" si="1"/>
        <v>5.8312020460358056E-2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545.52499999999998</v>
      </c>
      <c r="F26" s="46">
        <v>537.15</v>
      </c>
      <c r="G26" s="21">
        <f t="shared" si="0"/>
        <v>-1.5352183676275149E-2</v>
      </c>
      <c r="H26" s="46">
        <v>524.48299999999995</v>
      </c>
      <c r="I26" s="21">
        <f t="shared" si="1"/>
        <v>2.4151402428677443E-2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2042.35</v>
      </c>
      <c r="F27" s="46">
        <v>1388.1999999999998</v>
      </c>
      <c r="G27" s="21">
        <f t="shared" si="0"/>
        <v>-0.32029279996082949</v>
      </c>
      <c r="H27" s="46">
        <v>1274.0329999999999</v>
      </c>
      <c r="I27" s="21">
        <f t="shared" si="1"/>
        <v>8.9610708670811445E-2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534.27499999999998</v>
      </c>
      <c r="F28" s="46">
        <v>516</v>
      </c>
      <c r="G28" s="21">
        <f t="shared" si="0"/>
        <v>-3.420523138832994E-2</v>
      </c>
      <c r="H28" s="46">
        <v>488.33299999999997</v>
      </c>
      <c r="I28" s="21">
        <f t="shared" si="1"/>
        <v>5.6656011369291104E-2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1096.5437499999998</v>
      </c>
      <c r="F29" s="46">
        <v>1095.1500000000001</v>
      </c>
      <c r="G29" s="21">
        <f t="shared" si="0"/>
        <v>-1.2710391172260362E-3</v>
      </c>
      <c r="H29" s="46">
        <v>938.9</v>
      </c>
      <c r="I29" s="21">
        <f t="shared" si="1"/>
        <v>0.16641814889764631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1254.375</v>
      </c>
      <c r="F30" s="46">
        <v>1582.1555555555556</v>
      </c>
      <c r="G30" s="21">
        <f t="shared" si="0"/>
        <v>0.26130985993467309</v>
      </c>
      <c r="H30" s="46">
        <v>1534.5138888888889</v>
      </c>
      <c r="I30" s="21">
        <f t="shared" si="1"/>
        <v>3.1046748427388322E-2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1232.0707499999999</v>
      </c>
      <c r="F31" s="49">
        <v>1181.95</v>
      </c>
      <c r="G31" s="23">
        <f t="shared" si="0"/>
        <v>-4.0680090814589842E-2</v>
      </c>
      <c r="H31" s="49">
        <v>1198.5830000000001</v>
      </c>
      <c r="I31" s="23">
        <f t="shared" si="1"/>
        <v>-1.3877220017303796E-2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2200.6875</v>
      </c>
      <c r="F33" s="54">
        <v>2427.0500000000002</v>
      </c>
      <c r="G33" s="21">
        <f t="shared" si="0"/>
        <v>0.10285990173525326</v>
      </c>
      <c r="H33" s="54">
        <v>2029.933</v>
      </c>
      <c r="I33" s="21">
        <f>(F33-H33)/H33</f>
        <v>0.19563059470435734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2016.27925</v>
      </c>
      <c r="F34" s="46">
        <v>2280.6999999999998</v>
      </c>
      <c r="G34" s="21">
        <f t="shared" si="0"/>
        <v>0.13114292080325668</v>
      </c>
      <c r="H34" s="46">
        <v>1841.4</v>
      </c>
      <c r="I34" s="21">
        <f>(F34-H34)/H34</f>
        <v>0.2385684805039642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1210.8125</v>
      </c>
      <c r="F35" s="46">
        <v>1547.2249999999999</v>
      </c>
      <c r="G35" s="21">
        <f t="shared" si="0"/>
        <v>0.27784029319155518</v>
      </c>
      <c r="H35" s="46">
        <v>1780.9749999999999</v>
      </c>
      <c r="I35" s="21">
        <f>(F35-H35)/H35</f>
        <v>-0.13124833307598366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1441.6166666666668</v>
      </c>
      <c r="F36" s="46">
        <v>1633.2166666666667</v>
      </c>
      <c r="G36" s="21">
        <f t="shared" si="0"/>
        <v>0.13290634357260939</v>
      </c>
      <c r="H36" s="46">
        <v>1778.2916666666665</v>
      </c>
      <c r="I36" s="21">
        <f>(F36-H36)/H36</f>
        <v>-8.1581105461702386E-2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1289.875</v>
      </c>
      <c r="F37" s="49">
        <v>1781.9</v>
      </c>
      <c r="G37" s="23">
        <f t="shared" si="0"/>
        <v>0.38145169105533488</v>
      </c>
      <c r="H37" s="49">
        <v>1818.567</v>
      </c>
      <c r="I37" s="23">
        <f>(F37-H37)/H37</f>
        <v>-2.01625785577325E-2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26551.770138888889</v>
      </c>
      <c r="F39" s="46">
        <v>27856.111111111109</v>
      </c>
      <c r="G39" s="21">
        <f t="shared" si="0"/>
        <v>4.912444501437685E-2</v>
      </c>
      <c r="H39" s="46">
        <v>27295</v>
      </c>
      <c r="I39" s="21">
        <f t="shared" ref="I39:I44" si="2">(F39-H39)/H39</f>
        <v>2.0557285624147627E-2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15231.277777777777</v>
      </c>
      <c r="F40" s="46">
        <v>15940.411111111112</v>
      </c>
      <c r="G40" s="21">
        <f t="shared" si="0"/>
        <v>4.6557704723102791E-2</v>
      </c>
      <c r="H40" s="46">
        <v>15829.3</v>
      </c>
      <c r="I40" s="21">
        <f t="shared" si="2"/>
        <v>7.0193319421018707E-3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10761</v>
      </c>
      <c r="F41" s="57">
        <v>11641</v>
      </c>
      <c r="G41" s="21">
        <f t="shared" si="0"/>
        <v>8.1776786544001487E-2</v>
      </c>
      <c r="H41" s="57">
        <v>11141</v>
      </c>
      <c r="I41" s="21">
        <f t="shared" si="2"/>
        <v>4.4879274750920024E-2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5952.4000000000005</v>
      </c>
      <c r="F42" s="47">
        <v>5597.5</v>
      </c>
      <c r="G42" s="21">
        <f t="shared" si="0"/>
        <v>-5.9623009206370627E-2</v>
      </c>
      <c r="H42" s="47">
        <v>4901.2</v>
      </c>
      <c r="I42" s="21">
        <f t="shared" si="2"/>
        <v>0.14206724883701954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10411.666666666666</v>
      </c>
      <c r="G43" s="21">
        <f t="shared" si="0"/>
        <v>4.446169463187423E-2</v>
      </c>
      <c r="H43" s="47">
        <v>9974.8333333333339</v>
      </c>
      <c r="I43" s="21">
        <f t="shared" si="2"/>
        <v>4.3793547093518563E-2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12890</v>
      </c>
      <c r="F44" s="50">
        <v>12680</v>
      </c>
      <c r="G44" s="31">
        <f t="shared" si="0"/>
        <v>-1.6291698991466253E-2</v>
      </c>
      <c r="H44" s="50">
        <v>12680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6311.5277777777783</v>
      </c>
      <c r="F46" s="43">
        <v>6389.4444444444443</v>
      </c>
      <c r="G46" s="21">
        <f t="shared" si="0"/>
        <v>1.2345135664458676E-2</v>
      </c>
      <c r="H46" s="43">
        <v>6109.7777777777774</v>
      </c>
      <c r="I46" s="21">
        <f t="shared" ref="I46:I51" si="3">(F46-H46)/H46</f>
        <v>4.5773623336000636E-2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6155.1111111111113</v>
      </c>
      <c r="F47" s="47">
        <v>6024.2222222222226</v>
      </c>
      <c r="G47" s="21">
        <f t="shared" si="0"/>
        <v>-2.1265073290490256E-2</v>
      </c>
      <c r="H47" s="47">
        <v>6024.2222222222226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18585.088958333334</v>
      </c>
      <c r="F49" s="47">
        <v>18087.587500000001</v>
      </c>
      <c r="G49" s="21">
        <f t="shared" si="0"/>
        <v>-2.6768849987681038E-2</v>
      </c>
      <c r="H49" s="47">
        <v>17597.408750000002</v>
      </c>
      <c r="I49" s="21">
        <f t="shared" si="3"/>
        <v>2.7855166460232339E-2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2291.9642857142858</v>
      </c>
      <c r="F50" s="47">
        <v>2274.2857142857142</v>
      </c>
      <c r="G50" s="21">
        <f t="shared" si="0"/>
        <v>-7.7132839890923822E-3</v>
      </c>
      <c r="H50" s="47">
        <v>2235.8333333333335</v>
      </c>
      <c r="I50" s="21">
        <f t="shared" si="3"/>
        <v>1.719823225600331E-2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28187</v>
      </c>
      <c r="G51" s="31">
        <f t="shared" si="0"/>
        <v>4.007232205453673E-2</v>
      </c>
      <c r="H51" s="50">
        <v>27930</v>
      </c>
      <c r="I51" s="31">
        <f t="shared" si="3"/>
        <v>9.2015753669889011E-3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3750</v>
      </c>
      <c r="I53" s="22">
        <f t="shared" ref="I53:I61" si="4">(F53-H53)/H53</f>
        <v>6.6400000000000001E-2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3253.3482142857142</v>
      </c>
      <c r="F54" s="70">
        <v>3382.5</v>
      </c>
      <c r="G54" s="21">
        <f t="shared" si="0"/>
        <v>3.9698113207547188E-2</v>
      </c>
      <c r="H54" s="70">
        <v>3579.125</v>
      </c>
      <c r="I54" s="21">
        <f t="shared" si="4"/>
        <v>-5.4936611601997698E-2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2029.5833333333335</v>
      </c>
      <c r="F55" s="70">
        <v>2939.5</v>
      </c>
      <c r="G55" s="21">
        <f t="shared" si="0"/>
        <v>0.44832683227263387</v>
      </c>
      <c r="H55" s="70">
        <v>2752</v>
      </c>
      <c r="I55" s="21">
        <f t="shared" si="4"/>
        <v>6.8132267441860461E-2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4509.375</v>
      </c>
      <c r="F56" s="70">
        <v>4950</v>
      </c>
      <c r="G56" s="21">
        <f t="shared" si="0"/>
        <v>9.7713097713097719E-2</v>
      </c>
      <c r="H56" s="70">
        <v>4950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2273.3333333333335</v>
      </c>
      <c r="G57" s="21">
        <f t="shared" si="0"/>
        <v>9.6463022508038579E-2</v>
      </c>
      <c r="H57" s="105">
        <v>2076.6666666666665</v>
      </c>
      <c r="I57" s="21">
        <f t="shared" si="4"/>
        <v>9.470304975922969E-2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4406.4305555555557</v>
      </c>
      <c r="F58" s="50">
        <v>4827.2222222222226</v>
      </c>
      <c r="G58" s="29">
        <f t="shared" si="0"/>
        <v>9.5494904858114626E-2</v>
      </c>
      <c r="H58" s="50">
        <v>4734</v>
      </c>
      <c r="I58" s="29">
        <f t="shared" si="4"/>
        <v>1.9692062150870854E-2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5168.4375</v>
      </c>
      <c r="F59" s="68">
        <v>4895</v>
      </c>
      <c r="G59" s="21">
        <f t="shared" si="0"/>
        <v>-5.2905254247536129E-2</v>
      </c>
      <c r="H59" s="68">
        <v>4739.375</v>
      </c>
      <c r="I59" s="21">
        <f t="shared" si="4"/>
        <v>3.2836608202558355E-2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5032.125</v>
      </c>
      <c r="F60" s="70">
        <v>5223</v>
      </c>
      <c r="G60" s="21">
        <f t="shared" si="0"/>
        <v>3.7931291452418213E-2</v>
      </c>
      <c r="H60" s="70">
        <v>4906</v>
      </c>
      <c r="I60" s="21">
        <f t="shared" si="4"/>
        <v>6.4614757439869552E-2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21423.75</v>
      </c>
      <c r="F61" s="73">
        <v>21398.571428571428</v>
      </c>
      <c r="G61" s="29">
        <f t="shared" si="0"/>
        <v>-1.1752644344978104E-3</v>
      </c>
      <c r="H61" s="73">
        <v>21060</v>
      </c>
      <c r="I61" s="29">
        <f t="shared" si="4"/>
        <v>1.6076516076516029E-2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6605.5</v>
      </c>
      <c r="G63" s="21">
        <f t="shared" si="0"/>
        <v>2.7214058004820775E-2</v>
      </c>
      <c r="H63" s="54">
        <v>6457.5</v>
      </c>
      <c r="I63" s="21">
        <f t="shared" ref="I63:I74" si="5">(F63-H63)/H63</f>
        <v>2.291908633372048E-2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48298.285714285717</v>
      </c>
      <c r="G64" s="21">
        <f t="shared" si="0"/>
        <v>2.6604686612179247E-2</v>
      </c>
      <c r="H64" s="46">
        <v>47054</v>
      </c>
      <c r="I64" s="21">
        <f t="shared" si="5"/>
        <v>2.6443781916217907E-2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10658.75</v>
      </c>
      <c r="F65" s="46">
        <v>11244.125</v>
      </c>
      <c r="G65" s="21">
        <f t="shared" si="0"/>
        <v>5.4919666940307262E-2</v>
      </c>
      <c r="H65" s="46">
        <v>10624.714285714286</v>
      </c>
      <c r="I65" s="21">
        <f t="shared" si="5"/>
        <v>5.8299046697053984E-2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7871.5</v>
      </c>
      <c r="F66" s="46">
        <v>7463.333333333333</v>
      </c>
      <c r="G66" s="21">
        <f t="shared" si="0"/>
        <v>-5.1853733934658829E-2</v>
      </c>
      <c r="H66" s="46">
        <v>7445</v>
      </c>
      <c r="I66" s="21">
        <f t="shared" si="5"/>
        <v>2.4625027982985936E-3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3816.1138888888891</v>
      </c>
      <c r="F67" s="46">
        <v>4151.1111111111113</v>
      </c>
      <c r="G67" s="21">
        <f t="shared" si="0"/>
        <v>8.7784912079697144E-2</v>
      </c>
      <c r="H67" s="46">
        <v>4005</v>
      </c>
      <c r="I67" s="21">
        <f t="shared" si="5"/>
        <v>3.6482175058954139E-2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3649.583333333333</v>
      </c>
      <c r="F68" s="58">
        <v>3223.75</v>
      </c>
      <c r="G68" s="31">
        <f t="shared" si="0"/>
        <v>-0.11667998629980585</v>
      </c>
      <c r="H68" s="58">
        <v>3226</v>
      </c>
      <c r="I68" s="31">
        <f t="shared" si="5"/>
        <v>-6.974581525108493E-4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4120.625</v>
      </c>
      <c r="G70" s="21">
        <f t="shared" si="0"/>
        <v>0.1059705298190992</v>
      </c>
      <c r="H70" s="43">
        <v>3936.6666666666665</v>
      </c>
      <c r="I70" s="21">
        <f t="shared" si="5"/>
        <v>4.6729466553768036E-2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2899.75</v>
      </c>
      <c r="G71" s="21">
        <f t="shared" si="0"/>
        <v>4.2950485553290917E-2</v>
      </c>
      <c r="H71" s="47">
        <v>2826.625</v>
      </c>
      <c r="I71" s="21">
        <f t="shared" si="5"/>
        <v>2.5870074735771457E-2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1346.6666666666667</v>
      </c>
      <c r="G72" s="21">
        <f t="shared" si="0"/>
        <v>1.7290582507973832E-2</v>
      </c>
      <c r="H72" s="47">
        <v>1314.4444444444443</v>
      </c>
      <c r="I72" s="21">
        <f t="shared" si="5"/>
        <v>2.4513947590870805E-2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2408.3333333333335</v>
      </c>
      <c r="G73" s="21">
        <f t="shared" si="0"/>
        <v>8.5666200844490503E-2</v>
      </c>
      <c r="H73" s="47">
        <v>2305</v>
      </c>
      <c r="I73" s="21">
        <f t="shared" si="5"/>
        <v>4.4830079537237957E-2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1590.9583333333335</v>
      </c>
      <c r="F74" s="50">
        <v>1813.5</v>
      </c>
      <c r="G74" s="21">
        <f t="shared" si="0"/>
        <v>0.13987900374512208</v>
      </c>
      <c r="H74" s="50">
        <v>1603.75</v>
      </c>
      <c r="I74" s="21">
        <f t="shared" si="5"/>
        <v>0.13078721745908028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1465.8333333333333</v>
      </c>
      <c r="G76" s="22">
        <f t="shared" si="0"/>
        <v>-4.0591005033283148E-4</v>
      </c>
      <c r="H76" s="43">
        <v>1458.3333333333333</v>
      </c>
      <c r="I76" s="22">
        <f t="shared" ref="I76:I82" si="6">(F76-H76)/H76</f>
        <v>5.1428571428571435E-3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1266.6666666666667</v>
      </c>
      <c r="F77" s="32">
        <v>1257.2222222222222</v>
      </c>
      <c r="G77" s="21">
        <f t="shared" si="0"/>
        <v>-7.4561403508772925E-3</v>
      </c>
      <c r="H77" s="32">
        <v>1172.2222222222222</v>
      </c>
      <c r="I77" s="21">
        <f t="shared" si="6"/>
        <v>7.2511848341232227E-2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819.75</v>
      </c>
      <c r="F78" s="47">
        <v>951.14285714285711</v>
      </c>
      <c r="G78" s="21">
        <f t="shared" si="0"/>
        <v>0.16028405872870644</v>
      </c>
      <c r="H78" s="47">
        <v>930.375</v>
      </c>
      <c r="I78" s="21">
        <f t="shared" si="6"/>
        <v>2.2322028367977548E-2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1567.25</v>
      </c>
      <c r="G79" s="21">
        <f t="shared" si="0"/>
        <v>2.3476784431528796E-2</v>
      </c>
      <c r="H79" s="47">
        <v>1510.3333333333333</v>
      </c>
      <c r="I79" s="21">
        <f t="shared" si="6"/>
        <v>3.7684837784153657E-2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2074.8000000000002</v>
      </c>
      <c r="G80" s="21">
        <f t="shared" si="0"/>
        <v>7.3468543046357734E-2</v>
      </c>
      <c r="H80" s="61">
        <v>2016.3</v>
      </c>
      <c r="I80" s="21">
        <f t="shared" si="6"/>
        <v>2.9013539651837637E-2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3974.4472222222221</v>
      </c>
      <c r="F82" s="50">
        <v>4144.4444444444443</v>
      </c>
      <c r="G82" s="23">
        <f>(F82-E82)/E82</f>
        <v>4.2772544889191452E-2</v>
      </c>
      <c r="H82" s="50">
        <v>3952</v>
      </c>
      <c r="I82" s="23">
        <f t="shared" si="6"/>
        <v>4.8695456590193406E-2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13" zoomScaleNormal="100" workbookViewId="0">
      <selection activeCell="G91" sqref="G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4" customWidth="1"/>
    <col min="5" max="5" width="11.1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222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1733.9917500000001</v>
      </c>
      <c r="F16" s="42">
        <v>1480.1999999999998</v>
      </c>
      <c r="G16" s="21">
        <f t="shared" ref="G16:G31" si="0">(F16-E16)/E16</f>
        <v>-0.14636272058387839</v>
      </c>
      <c r="H16" s="42">
        <v>1557.1999999999998</v>
      </c>
      <c r="I16" s="21">
        <f t="shared" ref="I16:I31" si="1">(F16-H16)/H16</f>
        <v>-4.9447726688928856E-2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542.55624999999998</v>
      </c>
      <c r="F17" s="46">
        <v>505.9</v>
      </c>
      <c r="G17" s="21">
        <f t="shared" si="0"/>
        <v>-6.7562119135112716E-2</v>
      </c>
      <c r="H17" s="46">
        <v>528.65</v>
      </c>
      <c r="I17" s="21">
        <f t="shared" si="1"/>
        <v>-4.303414357325263E-2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1232.0707499999999</v>
      </c>
      <c r="F18" s="46">
        <v>1181.95</v>
      </c>
      <c r="G18" s="21">
        <f t="shared" si="0"/>
        <v>-4.0680090814589842E-2</v>
      </c>
      <c r="H18" s="46">
        <v>1198.5830000000001</v>
      </c>
      <c r="I18" s="21">
        <f t="shared" si="1"/>
        <v>-1.3877220017303796E-2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2918.7723055555552</v>
      </c>
      <c r="F19" s="46">
        <v>2420</v>
      </c>
      <c r="G19" s="21">
        <f t="shared" si="0"/>
        <v>-0.17088428056076801</v>
      </c>
      <c r="H19" s="46">
        <v>2370</v>
      </c>
      <c r="I19" s="21">
        <f t="shared" si="1"/>
        <v>2.1097046413502109E-2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545.52499999999998</v>
      </c>
      <c r="F20" s="46">
        <v>537.15</v>
      </c>
      <c r="G20" s="21">
        <f t="shared" si="0"/>
        <v>-1.5352183676275149E-2</v>
      </c>
      <c r="H20" s="46">
        <v>524.48299999999995</v>
      </c>
      <c r="I20" s="21">
        <f t="shared" si="1"/>
        <v>2.4151402428677443E-2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1254.375</v>
      </c>
      <c r="F21" s="46">
        <v>1582.1555555555556</v>
      </c>
      <c r="G21" s="21">
        <f t="shared" si="0"/>
        <v>0.26130985993467309</v>
      </c>
      <c r="H21" s="46">
        <v>1534.5138888888889</v>
      </c>
      <c r="I21" s="21">
        <f t="shared" si="1"/>
        <v>3.1046748427388322E-2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418.3125</v>
      </c>
      <c r="F22" s="46">
        <v>426.3</v>
      </c>
      <c r="G22" s="21">
        <f t="shared" si="0"/>
        <v>1.909457642312867E-2</v>
      </c>
      <c r="H22" s="46">
        <v>412.08299999999997</v>
      </c>
      <c r="I22" s="21">
        <f t="shared" si="1"/>
        <v>3.450033124394853E-2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534.27499999999998</v>
      </c>
      <c r="F23" s="46">
        <v>516</v>
      </c>
      <c r="G23" s="21">
        <f t="shared" si="0"/>
        <v>-3.420523138832994E-2</v>
      </c>
      <c r="H23" s="46">
        <v>488.33299999999997</v>
      </c>
      <c r="I23" s="21">
        <f t="shared" si="1"/>
        <v>5.6656011369291104E-2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531.87924999999996</v>
      </c>
      <c r="F24" s="46">
        <v>517.25</v>
      </c>
      <c r="G24" s="21">
        <f t="shared" si="0"/>
        <v>-2.7504833098865877E-2</v>
      </c>
      <c r="H24" s="46">
        <v>488.75</v>
      </c>
      <c r="I24" s="21">
        <f t="shared" si="1"/>
        <v>5.8312020460358056E-2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1415.3332500000001</v>
      </c>
      <c r="F25" s="46">
        <v>1399.6999999999998</v>
      </c>
      <c r="G25" s="21">
        <f t="shared" si="0"/>
        <v>-1.1045631832644584E-2</v>
      </c>
      <c r="H25" s="46">
        <v>1317.6999999999998</v>
      </c>
      <c r="I25" s="21">
        <f t="shared" si="1"/>
        <v>6.2229642559004338E-2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2042.35</v>
      </c>
      <c r="F26" s="46">
        <v>1388.1999999999998</v>
      </c>
      <c r="G26" s="21">
        <f t="shared" si="0"/>
        <v>-0.32029279996082949</v>
      </c>
      <c r="H26" s="46">
        <v>1274.0329999999999</v>
      </c>
      <c r="I26" s="21">
        <f t="shared" si="1"/>
        <v>8.9610708670811445E-2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778.01675</v>
      </c>
      <c r="F27" s="46">
        <v>942.4</v>
      </c>
      <c r="G27" s="21">
        <f t="shared" si="0"/>
        <v>0.21128497554840558</v>
      </c>
      <c r="H27" s="46">
        <v>854.4</v>
      </c>
      <c r="I27" s="21">
        <f t="shared" si="1"/>
        <v>0.10299625468164794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1602.94175</v>
      </c>
      <c r="F28" s="46">
        <v>1555.15</v>
      </c>
      <c r="G28" s="21">
        <f t="shared" si="0"/>
        <v>-2.9815026029486016E-2</v>
      </c>
      <c r="H28" s="46">
        <v>1392.2829999999999</v>
      </c>
      <c r="I28" s="21">
        <f t="shared" si="1"/>
        <v>0.11697837293136538</v>
      </c>
    </row>
    <row r="29" spans="1:9" ht="17.25" thickBot="1" x14ac:dyDescent="0.35">
      <c r="A29" s="38"/>
      <c r="B29" s="34" t="s">
        <v>5</v>
      </c>
      <c r="C29" s="15" t="s">
        <v>85</v>
      </c>
      <c r="D29" s="13" t="s">
        <v>161</v>
      </c>
      <c r="E29" s="46">
        <v>2499.5</v>
      </c>
      <c r="F29" s="46">
        <v>1666.5</v>
      </c>
      <c r="G29" s="21">
        <f t="shared" si="0"/>
        <v>-0.33326665333066613</v>
      </c>
      <c r="H29" s="46">
        <v>1432.633</v>
      </c>
      <c r="I29" s="21">
        <f t="shared" si="1"/>
        <v>0.16324278443955986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1096.5437499999998</v>
      </c>
      <c r="F30" s="46">
        <v>1095.1500000000001</v>
      </c>
      <c r="G30" s="21">
        <f t="shared" si="0"/>
        <v>-1.2710391172260362E-3</v>
      </c>
      <c r="H30" s="46">
        <v>938.9</v>
      </c>
      <c r="I30" s="21">
        <f t="shared" si="1"/>
        <v>0.16641814889764631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1720.2249999999999</v>
      </c>
      <c r="F31" s="49">
        <v>1594.4</v>
      </c>
      <c r="G31" s="23">
        <f t="shared" si="0"/>
        <v>-7.3144501446031671E-2</v>
      </c>
      <c r="H31" s="49">
        <v>1243.5170000000001</v>
      </c>
      <c r="I31" s="23">
        <f t="shared" si="1"/>
        <v>0.28216984568767456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20866.668305555555</v>
      </c>
      <c r="F32" s="107">
        <f>SUM(F16:F31)</f>
        <v>18808.405555555561</v>
      </c>
      <c r="G32" s="108">
        <f t="shared" ref="G32" si="2">(F32-E32)/E32</f>
        <v>-9.8638782188913268E-2</v>
      </c>
      <c r="H32" s="107">
        <f>SUM(H16:H31)</f>
        <v>17556.061888888889</v>
      </c>
      <c r="I32" s="111">
        <f t="shared" ref="I32" si="3">(F32-H32)/H32</f>
        <v>7.133397424733795E-2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1210.8125</v>
      </c>
      <c r="F34" s="54">
        <v>1547.2249999999999</v>
      </c>
      <c r="G34" s="21">
        <f>(F34-E34)/E34</f>
        <v>0.27784029319155518</v>
      </c>
      <c r="H34" s="54">
        <v>1780.9749999999999</v>
      </c>
      <c r="I34" s="21">
        <f>(F34-H34)/H34</f>
        <v>-0.13124833307598366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46">
        <v>1633.2166666666667</v>
      </c>
      <c r="G35" s="21">
        <f>(F35-E35)/E35</f>
        <v>0.13290634357260939</v>
      </c>
      <c r="H35" s="46">
        <v>1778.2916666666665</v>
      </c>
      <c r="I35" s="21">
        <f>(F35-H35)/H35</f>
        <v>-8.1581105461702386E-2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1289.875</v>
      </c>
      <c r="F36" s="46">
        <v>1781.9</v>
      </c>
      <c r="G36" s="21">
        <f>(F36-E36)/E36</f>
        <v>0.38145169105533488</v>
      </c>
      <c r="H36" s="46">
        <v>1818.567</v>
      </c>
      <c r="I36" s="21">
        <f>(F36-H36)/H36</f>
        <v>-2.01625785577325E-2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2200.6875</v>
      </c>
      <c r="F37" s="46">
        <v>2427.0500000000002</v>
      </c>
      <c r="G37" s="21">
        <f>(F37-E37)/E37</f>
        <v>0.10285990173525326</v>
      </c>
      <c r="H37" s="46">
        <v>2029.933</v>
      </c>
      <c r="I37" s="21">
        <f>(F37-H37)/H37</f>
        <v>0.19563059470435734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2016.27925</v>
      </c>
      <c r="F38" s="49">
        <v>2280.6999999999998</v>
      </c>
      <c r="G38" s="23">
        <f>(F38-E38)/E38</f>
        <v>0.13114292080325668</v>
      </c>
      <c r="H38" s="49">
        <v>1841.4</v>
      </c>
      <c r="I38" s="23">
        <f>(F38-H38)/H38</f>
        <v>0.2385684805039642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8159.2709166666664</v>
      </c>
      <c r="F39" s="109">
        <f>SUM(F34:F38)</f>
        <v>9670.0916666666672</v>
      </c>
      <c r="G39" s="110">
        <f t="shared" ref="G39" si="4">(F39-E39)/E39</f>
        <v>0.18516614602340245</v>
      </c>
      <c r="H39" s="109">
        <f>SUM(H34:H38)</f>
        <v>9249.1666666666661</v>
      </c>
      <c r="I39" s="111">
        <f t="shared" ref="I39" si="5">(F39-H39)/H39</f>
        <v>4.5509505360843437E-2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12890</v>
      </c>
      <c r="F41" s="46">
        <v>12680</v>
      </c>
      <c r="G41" s="21">
        <f t="shared" ref="G41:G46" si="6">(F41-E41)/E41</f>
        <v>-1.6291698991466253E-2</v>
      </c>
      <c r="H41" s="46">
        <v>12680</v>
      </c>
      <c r="I41" s="21">
        <f t="shared" ref="I41:I46" si="7">(F41-H41)/H41</f>
        <v>0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15231.277777777777</v>
      </c>
      <c r="F42" s="46">
        <v>15940.411111111112</v>
      </c>
      <c r="G42" s="21">
        <f t="shared" si="6"/>
        <v>4.6557704723102791E-2</v>
      </c>
      <c r="H42" s="46">
        <v>15829.3</v>
      </c>
      <c r="I42" s="21">
        <f t="shared" si="7"/>
        <v>7.0193319421018707E-3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26551.770138888889</v>
      </c>
      <c r="F43" s="57">
        <v>27856.111111111109</v>
      </c>
      <c r="G43" s="21">
        <f t="shared" si="6"/>
        <v>4.912444501437685E-2</v>
      </c>
      <c r="H43" s="57">
        <v>27295</v>
      </c>
      <c r="I43" s="21">
        <f t="shared" si="7"/>
        <v>2.0557285624147627E-2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10411.666666666666</v>
      </c>
      <c r="G44" s="21">
        <f t="shared" si="6"/>
        <v>4.446169463187423E-2</v>
      </c>
      <c r="H44" s="47">
        <v>9974.8333333333339</v>
      </c>
      <c r="I44" s="21">
        <f t="shared" si="7"/>
        <v>4.3793547093518563E-2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10761</v>
      </c>
      <c r="F45" s="47">
        <v>11641</v>
      </c>
      <c r="G45" s="21">
        <f t="shared" si="6"/>
        <v>8.1776786544001487E-2</v>
      </c>
      <c r="H45" s="47">
        <v>11141</v>
      </c>
      <c r="I45" s="21">
        <f t="shared" si="7"/>
        <v>4.4879274750920024E-2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5952.4000000000005</v>
      </c>
      <c r="F46" s="50">
        <v>5597.5</v>
      </c>
      <c r="G46" s="31">
        <f t="shared" si="6"/>
        <v>-5.9623009206370627E-2</v>
      </c>
      <c r="H46" s="50">
        <v>4901.2</v>
      </c>
      <c r="I46" s="31">
        <f t="shared" si="7"/>
        <v>0.14206724883701954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81354.900297619039</v>
      </c>
      <c r="F47" s="86">
        <f>SUM(F41:F46)</f>
        <v>84126.688888888893</v>
      </c>
      <c r="G47" s="110">
        <f t="shared" ref="G47" si="8">(F47-E47)/E47</f>
        <v>3.4070333577078636E-2</v>
      </c>
      <c r="H47" s="109">
        <f>SUM(H41:H46)</f>
        <v>81821.333333333328</v>
      </c>
      <c r="I47" s="111">
        <f t="shared" ref="I47" si="9">(F47-H47)/H47</f>
        <v>2.8175482623385487E-2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6155.1111111111113</v>
      </c>
      <c r="F49" s="43">
        <v>6024.2222222222226</v>
      </c>
      <c r="G49" s="21">
        <f t="shared" ref="G49:G54" si="10">(F49-E49)/E49</f>
        <v>-2.1265073290490256E-2</v>
      </c>
      <c r="H49" s="43">
        <v>6024.2222222222226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19047.5</v>
      </c>
      <c r="G50" s="21">
        <f t="shared" si="10"/>
        <v>-1.1738763862766717E-2</v>
      </c>
      <c r="H50" s="47">
        <v>19047.5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27101</v>
      </c>
      <c r="F51" s="47">
        <v>28187</v>
      </c>
      <c r="G51" s="21">
        <f t="shared" si="10"/>
        <v>4.007232205453673E-2</v>
      </c>
      <c r="H51" s="47">
        <v>27930</v>
      </c>
      <c r="I51" s="21">
        <f t="shared" si="11"/>
        <v>9.2015753669889011E-3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2291.9642857142858</v>
      </c>
      <c r="F52" s="47">
        <v>2274.2857142857142</v>
      </c>
      <c r="G52" s="21">
        <f t="shared" si="10"/>
        <v>-7.7132839890923822E-3</v>
      </c>
      <c r="H52" s="47">
        <v>2235.8333333333335</v>
      </c>
      <c r="I52" s="21">
        <f t="shared" si="11"/>
        <v>1.719823225600331E-2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18585.088958333334</v>
      </c>
      <c r="F53" s="47">
        <v>18087.587500000001</v>
      </c>
      <c r="G53" s="21">
        <f t="shared" si="10"/>
        <v>-2.6768849987681038E-2</v>
      </c>
      <c r="H53" s="47">
        <v>17597.408750000002</v>
      </c>
      <c r="I53" s="21">
        <f t="shared" si="11"/>
        <v>2.7855166460232339E-2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6311.5277777777783</v>
      </c>
      <c r="F54" s="50">
        <v>6389.4444444444443</v>
      </c>
      <c r="G54" s="31">
        <f t="shared" si="10"/>
        <v>1.2345135664458676E-2</v>
      </c>
      <c r="H54" s="50">
        <v>6109.7777777777774</v>
      </c>
      <c r="I54" s="31">
        <f t="shared" si="11"/>
        <v>4.5773623336000636E-2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79718.4421329365</v>
      </c>
      <c r="F55" s="86">
        <f>SUM(F49:F54)</f>
        <v>80010.039880952376</v>
      </c>
      <c r="G55" s="110">
        <f t="shared" ref="G55" si="12">(F55-E55)/E55</f>
        <v>3.657845540052264E-3</v>
      </c>
      <c r="H55" s="86">
        <f>SUM(H49:H54)</f>
        <v>78944.742083333345</v>
      </c>
      <c r="I55" s="111">
        <f t="shared" ref="I55" si="13">(F55-H55)/H55</f>
        <v>1.3494221014675199E-2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3253.3482142857142</v>
      </c>
      <c r="F57" s="66">
        <v>3382.5</v>
      </c>
      <c r="G57" s="22">
        <f t="shared" ref="G57:G65" si="14">(F57-E57)/E57</f>
        <v>3.9698113207547188E-2</v>
      </c>
      <c r="H57" s="66">
        <v>3579.125</v>
      </c>
      <c r="I57" s="22">
        <f t="shared" ref="I57:I65" si="15">(F57-H57)/H57</f>
        <v>-5.4936611601997698E-2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4509.375</v>
      </c>
      <c r="F58" s="70">
        <v>4950</v>
      </c>
      <c r="G58" s="21">
        <f t="shared" si="14"/>
        <v>9.7713097713097719E-2</v>
      </c>
      <c r="H58" s="70">
        <v>4950</v>
      </c>
      <c r="I58" s="21">
        <f t="shared" si="15"/>
        <v>0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21423.75</v>
      </c>
      <c r="F59" s="70">
        <v>21398.571428571428</v>
      </c>
      <c r="G59" s="21">
        <f t="shared" si="14"/>
        <v>-1.1752644344978104E-3</v>
      </c>
      <c r="H59" s="70">
        <v>21060</v>
      </c>
      <c r="I59" s="21">
        <f t="shared" si="15"/>
        <v>1.6076516076516029E-2</v>
      </c>
    </row>
    <row r="60" spans="1:9" ht="16.5" x14ac:dyDescent="0.3">
      <c r="A60" s="118"/>
      <c r="B60" s="99" t="s">
        <v>43</v>
      </c>
      <c r="C60" s="15" t="s">
        <v>119</v>
      </c>
      <c r="D60" s="11" t="s">
        <v>114</v>
      </c>
      <c r="E60" s="47">
        <v>4406.4305555555557</v>
      </c>
      <c r="F60" s="47">
        <v>4827.2222222222226</v>
      </c>
      <c r="G60" s="21">
        <f t="shared" si="14"/>
        <v>9.5494904858114626E-2</v>
      </c>
      <c r="H60" s="47">
        <v>4734</v>
      </c>
      <c r="I60" s="21">
        <f t="shared" si="15"/>
        <v>1.9692062150870854E-2</v>
      </c>
    </row>
    <row r="61" spans="1:9" ht="16.5" x14ac:dyDescent="0.3">
      <c r="A61" s="118"/>
      <c r="B61" s="99" t="s">
        <v>54</v>
      </c>
      <c r="C61" s="15" t="s">
        <v>121</v>
      </c>
      <c r="D61" s="11" t="s">
        <v>120</v>
      </c>
      <c r="E61" s="47">
        <v>5168.4375</v>
      </c>
      <c r="F61" s="105">
        <v>4895</v>
      </c>
      <c r="G61" s="21">
        <f t="shared" si="14"/>
        <v>-5.2905254247536129E-2</v>
      </c>
      <c r="H61" s="105">
        <v>4739.375</v>
      </c>
      <c r="I61" s="21">
        <f t="shared" si="15"/>
        <v>3.2836608202558355E-2</v>
      </c>
    </row>
    <row r="62" spans="1:9" ht="17.25" thickBot="1" x14ac:dyDescent="0.35">
      <c r="A62" s="118"/>
      <c r="B62" s="100" t="s">
        <v>55</v>
      </c>
      <c r="C62" s="16" t="s">
        <v>122</v>
      </c>
      <c r="D62" s="12" t="s">
        <v>120</v>
      </c>
      <c r="E62" s="50">
        <v>5032.125</v>
      </c>
      <c r="F62" s="73">
        <v>5223</v>
      </c>
      <c r="G62" s="29">
        <f t="shared" si="14"/>
        <v>3.7931291452418213E-2</v>
      </c>
      <c r="H62" s="73">
        <v>4906</v>
      </c>
      <c r="I62" s="29">
        <f t="shared" si="15"/>
        <v>6.4614757439869552E-2</v>
      </c>
    </row>
    <row r="63" spans="1:9" ht="16.5" x14ac:dyDescent="0.3">
      <c r="A63" s="118"/>
      <c r="B63" s="101" t="s">
        <v>38</v>
      </c>
      <c r="C63" s="14" t="s">
        <v>115</v>
      </c>
      <c r="D63" s="11" t="s">
        <v>114</v>
      </c>
      <c r="E63" s="43">
        <v>3750</v>
      </c>
      <c r="F63" s="68">
        <v>3999</v>
      </c>
      <c r="G63" s="21">
        <f t="shared" si="14"/>
        <v>6.6400000000000001E-2</v>
      </c>
      <c r="H63" s="68">
        <v>3750</v>
      </c>
      <c r="I63" s="21">
        <f t="shared" si="15"/>
        <v>6.6400000000000001E-2</v>
      </c>
    </row>
    <row r="64" spans="1:9" ht="16.5" x14ac:dyDescent="0.3">
      <c r="A64" s="118"/>
      <c r="B64" s="99" t="s">
        <v>40</v>
      </c>
      <c r="C64" s="15" t="s">
        <v>117</v>
      </c>
      <c r="D64" s="13" t="s">
        <v>114</v>
      </c>
      <c r="E64" s="47">
        <v>2029.5833333333335</v>
      </c>
      <c r="F64" s="70">
        <v>2939.5</v>
      </c>
      <c r="G64" s="21">
        <f t="shared" si="14"/>
        <v>0.44832683227263387</v>
      </c>
      <c r="H64" s="70">
        <v>2752</v>
      </c>
      <c r="I64" s="21">
        <f t="shared" si="15"/>
        <v>6.8132267441860461E-2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2073.3333333333335</v>
      </c>
      <c r="F65" s="73">
        <v>2273.3333333333335</v>
      </c>
      <c r="G65" s="29">
        <f t="shared" si="14"/>
        <v>9.6463022508038579E-2</v>
      </c>
      <c r="H65" s="73">
        <v>2076.6666666666665</v>
      </c>
      <c r="I65" s="29">
        <f t="shared" si="15"/>
        <v>9.470304975922969E-2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51646.382936507944</v>
      </c>
      <c r="F66" s="106">
        <f>SUM(F57:F65)</f>
        <v>53888.12698412699</v>
      </c>
      <c r="G66" s="108">
        <f t="shared" ref="G66" si="16">(F66-E66)/E66</f>
        <v>4.3405635015620725E-2</v>
      </c>
      <c r="H66" s="106">
        <f>SUM(H57:H65)</f>
        <v>52547.166666666664</v>
      </c>
      <c r="I66" s="111">
        <f t="shared" ref="I66" si="17">(F66-H66)/H66</f>
        <v>2.551917453450377E-2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3649.583333333333</v>
      </c>
      <c r="F68" s="54">
        <v>3223.75</v>
      </c>
      <c r="G68" s="21">
        <f t="shared" ref="G68:G73" si="18">(F68-E68)/E68</f>
        <v>-0.11667998629980585</v>
      </c>
      <c r="H68" s="54">
        <v>3226</v>
      </c>
      <c r="I68" s="21">
        <f t="shared" ref="I68:I73" si="19">(F68-H68)/H68</f>
        <v>-6.974581525108493E-4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7871.5</v>
      </c>
      <c r="F69" s="46">
        <v>7463.333333333333</v>
      </c>
      <c r="G69" s="21">
        <f t="shared" si="18"/>
        <v>-5.1853733934658829E-2</v>
      </c>
      <c r="H69" s="46">
        <v>7445</v>
      </c>
      <c r="I69" s="21">
        <f t="shared" si="19"/>
        <v>2.4625027982985936E-3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6430.5</v>
      </c>
      <c r="F70" s="46">
        <v>6605.5</v>
      </c>
      <c r="G70" s="21">
        <f t="shared" si="18"/>
        <v>2.7214058004820775E-2</v>
      </c>
      <c r="H70" s="46">
        <v>6457.5</v>
      </c>
      <c r="I70" s="21">
        <f t="shared" si="19"/>
        <v>2.291908633372048E-2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48298.285714285717</v>
      </c>
      <c r="G71" s="21">
        <f t="shared" si="18"/>
        <v>2.6604686612179247E-2</v>
      </c>
      <c r="H71" s="46">
        <v>47054</v>
      </c>
      <c r="I71" s="21">
        <f t="shared" si="19"/>
        <v>2.6443781916217907E-2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3816.1138888888891</v>
      </c>
      <c r="F72" s="46">
        <v>4151.1111111111113</v>
      </c>
      <c r="G72" s="21">
        <f t="shared" si="18"/>
        <v>8.7784912079697144E-2</v>
      </c>
      <c r="H72" s="46">
        <v>4005</v>
      </c>
      <c r="I72" s="21">
        <f t="shared" si="19"/>
        <v>3.6482175058954139E-2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10658.75</v>
      </c>
      <c r="F73" s="58">
        <v>11244.125</v>
      </c>
      <c r="G73" s="31">
        <f t="shared" si="18"/>
        <v>5.4919666940307262E-2</v>
      </c>
      <c r="H73" s="58">
        <v>10624.714285714286</v>
      </c>
      <c r="I73" s="31">
        <f t="shared" si="19"/>
        <v>5.8299046697053984E-2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79473.072222222225</v>
      </c>
      <c r="F74" s="86">
        <f>SUM(F68:F73)</f>
        <v>80986.105158730163</v>
      </c>
      <c r="G74" s="110">
        <f t="shared" ref="G74" si="20">(F74-E74)/E74</f>
        <v>1.9038309382040781E-2</v>
      </c>
      <c r="H74" s="86">
        <f>SUM(H68:H73)</f>
        <v>78812.21428571429</v>
      </c>
      <c r="I74" s="111">
        <f t="shared" ref="I74" si="21">(F74-H74)/H74</f>
        <v>2.7583172135412493E-2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1323.7777777777778</v>
      </c>
      <c r="F76" s="43">
        <v>1346.6666666666667</v>
      </c>
      <c r="G76" s="21">
        <f>(F76-E76)/E76</f>
        <v>1.7290582507973832E-2</v>
      </c>
      <c r="H76" s="43">
        <v>1314.4444444444443</v>
      </c>
      <c r="I76" s="21">
        <f>(F76-H76)/H76</f>
        <v>2.4513947590870805E-2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2780.3333333333335</v>
      </c>
      <c r="F77" s="47">
        <v>2899.75</v>
      </c>
      <c r="G77" s="21">
        <f>(F77-E77)/E77</f>
        <v>4.2950485553290917E-2</v>
      </c>
      <c r="H77" s="47">
        <v>2826.625</v>
      </c>
      <c r="I77" s="21">
        <f>(F77-H77)/H77</f>
        <v>2.5870074735771457E-2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2218.3000000000002</v>
      </c>
      <c r="F78" s="47">
        <v>2408.3333333333335</v>
      </c>
      <c r="G78" s="21">
        <f>(F78-E78)/E78</f>
        <v>8.5666200844490503E-2</v>
      </c>
      <c r="H78" s="47">
        <v>2305</v>
      </c>
      <c r="I78" s="21">
        <f>(F78-H78)/H78</f>
        <v>4.4830079537237957E-2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3725.8</v>
      </c>
      <c r="F79" s="47">
        <v>4120.625</v>
      </c>
      <c r="G79" s="21">
        <f>(F79-E79)/E79</f>
        <v>0.1059705298190992</v>
      </c>
      <c r="H79" s="47">
        <v>3936.6666666666665</v>
      </c>
      <c r="I79" s="21">
        <f>(F79-H79)/H79</f>
        <v>4.6729466553768036E-2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1590.9583333333335</v>
      </c>
      <c r="F80" s="50">
        <v>1813.5</v>
      </c>
      <c r="G80" s="21">
        <f>(F80-E80)/E80</f>
        <v>0.13987900374512208</v>
      </c>
      <c r="H80" s="50">
        <v>1603.75</v>
      </c>
      <c r="I80" s="21">
        <f>(F80-H80)/H80</f>
        <v>0.13078721745908028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11639.169444444446</v>
      </c>
      <c r="F81" s="86">
        <f>SUM(F76:F80)</f>
        <v>12588.875</v>
      </c>
      <c r="G81" s="110">
        <f t="shared" ref="G81" si="22">(F81-E81)/E81</f>
        <v>8.1595646501122415E-2</v>
      </c>
      <c r="H81" s="86">
        <f>SUM(H76:H80)</f>
        <v>11986.486111111111</v>
      </c>
      <c r="I81" s="111">
        <f t="shared" ref="I81" si="23">(F81-H81)/H81</f>
        <v>5.0255669868961211E-2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8830</v>
      </c>
      <c r="F83" s="43">
        <v>8899.3333333333339</v>
      </c>
      <c r="G83" s="22">
        <f t="shared" ref="G83:G89" si="24">(F83-E83)/E83</f>
        <v>7.8520196300491431E-3</v>
      </c>
      <c r="H83" s="43">
        <v>8899.3333333333339</v>
      </c>
      <c r="I83" s="22">
        <f t="shared" ref="I83:I89" si="25">(F83-H83)/H83</f>
        <v>0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1465.8333333333333</v>
      </c>
      <c r="G84" s="21">
        <f t="shared" si="24"/>
        <v>-4.0591005033283148E-4</v>
      </c>
      <c r="H84" s="47">
        <v>1458.3333333333333</v>
      </c>
      <c r="I84" s="21">
        <f t="shared" si="25"/>
        <v>5.1428571428571435E-3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819.75</v>
      </c>
      <c r="F85" s="47">
        <v>951.14285714285711</v>
      </c>
      <c r="G85" s="21">
        <f t="shared" si="24"/>
        <v>0.16028405872870644</v>
      </c>
      <c r="H85" s="47">
        <v>930.375</v>
      </c>
      <c r="I85" s="21">
        <f t="shared" si="25"/>
        <v>2.2322028367977548E-2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1932.8</v>
      </c>
      <c r="F86" s="47">
        <v>2074.8000000000002</v>
      </c>
      <c r="G86" s="21">
        <f t="shared" si="24"/>
        <v>7.3468543046357734E-2</v>
      </c>
      <c r="H86" s="47">
        <v>2016.3</v>
      </c>
      <c r="I86" s="21">
        <f t="shared" si="25"/>
        <v>2.9013539651837637E-2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1531.3</v>
      </c>
      <c r="F87" s="61">
        <v>1567.25</v>
      </c>
      <c r="G87" s="21">
        <f t="shared" si="24"/>
        <v>2.3476784431528796E-2</v>
      </c>
      <c r="H87" s="61">
        <v>1510.3333333333333</v>
      </c>
      <c r="I87" s="21">
        <f t="shared" si="25"/>
        <v>3.7684837784153657E-2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3974.4472222222221</v>
      </c>
      <c r="F88" s="61">
        <v>4144.4444444444443</v>
      </c>
      <c r="G88" s="21">
        <f t="shared" si="24"/>
        <v>4.2772544889191452E-2</v>
      </c>
      <c r="H88" s="61">
        <v>3952</v>
      </c>
      <c r="I88" s="21">
        <f t="shared" si="25"/>
        <v>4.8695456590193406E-2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1266.6666666666667</v>
      </c>
      <c r="F89" s="138">
        <v>1257.2222222222222</v>
      </c>
      <c r="G89" s="23">
        <f t="shared" si="24"/>
        <v>-7.4561403508772925E-3</v>
      </c>
      <c r="H89" s="138">
        <v>1172.2222222222222</v>
      </c>
      <c r="I89" s="23">
        <f t="shared" si="25"/>
        <v>7.2511848341232227E-2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19821.39246031746</v>
      </c>
      <c r="F90" s="86">
        <f>SUM(F83:F89)</f>
        <v>20360.026190476194</v>
      </c>
      <c r="G90" s="120">
        <f t="shared" ref="G90:G91" si="26">(F90-E90)/E90</f>
        <v>2.7174363821163495E-2</v>
      </c>
      <c r="H90" s="86">
        <f>SUM(H83:H89)</f>
        <v>19938.897222222226</v>
      </c>
      <c r="I90" s="111">
        <f t="shared" ref="I90:I91" si="27">(F90-H90)/H90</f>
        <v>2.1120975927626184E-2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352679.29871626984</v>
      </c>
      <c r="F91" s="106">
        <f>SUM(F32,F39,F47,F55,F66,F74,F81,F90)</f>
        <v>360438.35932539683</v>
      </c>
      <c r="G91" s="108">
        <f t="shared" si="26"/>
        <v>2.2000329016671729E-2</v>
      </c>
      <c r="H91" s="106">
        <f>SUM(H32,H39,H47,H55,H66,H74,H81,H90)</f>
        <v>350856.06825793657</v>
      </c>
      <c r="I91" s="121">
        <f t="shared" si="27"/>
        <v>2.7311173824178268E-2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22" zoomScaleNormal="100" workbookViewId="0">
      <selection activeCell="D16" sqref="D16:I40"/>
    </sheetView>
  </sheetViews>
  <sheetFormatPr defaultRowHeight="15" x14ac:dyDescent="0.25"/>
  <cols>
    <col min="1" max="1" width="24.375" style="9" customWidth="1"/>
    <col min="2" max="2" width="6.375" style="9" bestFit="1" customWidth="1"/>
    <col min="3" max="3" width="35.125" bestFit="1" customWidth="1"/>
    <col min="4" max="4" width="9.625" customWidth="1"/>
    <col min="5" max="5" width="13.125" customWidth="1"/>
    <col min="6" max="6" width="9.7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1500</v>
      </c>
      <c r="F16" s="135">
        <v>1500</v>
      </c>
      <c r="G16" s="135">
        <v>2000</v>
      </c>
      <c r="H16" s="136">
        <v>1500</v>
      </c>
      <c r="I16" s="83">
        <v>1700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2000</v>
      </c>
      <c r="F17" s="93">
        <v>2000</v>
      </c>
      <c r="G17" s="93">
        <v>2000</v>
      </c>
      <c r="H17" s="32">
        <v>1500</v>
      </c>
      <c r="I17" s="83">
        <v>1900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2250</v>
      </c>
      <c r="F18" s="93">
        <v>2000</v>
      </c>
      <c r="G18" s="93">
        <v>1750</v>
      </c>
      <c r="H18" s="32">
        <v>1333</v>
      </c>
      <c r="I18" s="83">
        <v>1766.6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1500</v>
      </c>
      <c r="G19" s="93">
        <v>1000</v>
      </c>
      <c r="H19" s="32">
        <v>1000</v>
      </c>
      <c r="I19" s="83">
        <v>1000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2500</v>
      </c>
      <c r="F20" s="93">
        <v>3000</v>
      </c>
      <c r="G20" s="93">
        <v>2250</v>
      </c>
      <c r="H20" s="32">
        <v>1500</v>
      </c>
      <c r="I20" s="83">
        <v>2250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1500</v>
      </c>
      <c r="G21" s="93">
        <v>1000</v>
      </c>
      <c r="H21" s="32">
        <v>1083</v>
      </c>
      <c r="I21" s="83">
        <v>1316.6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1500</v>
      </c>
      <c r="F22" s="93">
        <v>1500</v>
      </c>
      <c r="G22" s="93">
        <v>1500</v>
      </c>
      <c r="H22" s="32">
        <v>1083</v>
      </c>
      <c r="I22" s="83">
        <v>1316.6</v>
      </c>
    </row>
    <row r="23" spans="1:9" ht="16.5" x14ac:dyDescent="0.3">
      <c r="A23" s="92"/>
      <c r="B23" s="141" t="s">
        <v>11</v>
      </c>
      <c r="C23" s="15" t="s">
        <v>170</v>
      </c>
      <c r="D23" s="93">
        <v>416.5</v>
      </c>
      <c r="E23" s="93">
        <v>350</v>
      </c>
      <c r="F23" s="93">
        <v>500</v>
      </c>
      <c r="G23" s="93">
        <v>400</v>
      </c>
      <c r="H23" s="32">
        <v>400</v>
      </c>
      <c r="I23" s="83">
        <v>413.3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625</v>
      </c>
      <c r="G25" s="93">
        <v>500</v>
      </c>
      <c r="H25" s="32">
        <v>500</v>
      </c>
      <c r="I25" s="83">
        <v>495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625</v>
      </c>
      <c r="G26" s="93">
        <v>500</v>
      </c>
      <c r="H26" s="32">
        <v>500</v>
      </c>
      <c r="I26" s="83">
        <v>525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1250</v>
      </c>
      <c r="F27" s="93">
        <v>1500</v>
      </c>
      <c r="G27" s="93">
        <v>1250</v>
      </c>
      <c r="H27" s="32">
        <v>1083</v>
      </c>
      <c r="I27" s="83">
        <v>1316.6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1250</v>
      </c>
      <c r="G29" s="93">
        <v>1000</v>
      </c>
      <c r="H29" s="32">
        <v>916</v>
      </c>
      <c r="I29" s="83">
        <v>1166.5</v>
      </c>
    </row>
    <row r="30" spans="1:9" ht="16.5" x14ac:dyDescent="0.3">
      <c r="A30" s="92"/>
      <c r="B30" s="141" t="s">
        <v>18</v>
      </c>
      <c r="C30" s="15" t="s">
        <v>177</v>
      </c>
      <c r="D30" s="93">
        <v>1500</v>
      </c>
      <c r="E30" s="93">
        <v>2500</v>
      </c>
      <c r="F30" s="93">
        <v>1250</v>
      </c>
      <c r="G30" s="93">
        <v>1000</v>
      </c>
      <c r="H30" s="32">
        <v>916</v>
      </c>
      <c r="I30" s="83">
        <v>1433.2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1250</v>
      </c>
      <c r="F31" s="49">
        <v>1500</v>
      </c>
      <c r="G31" s="49">
        <v>1125</v>
      </c>
      <c r="H31" s="134">
        <v>1000</v>
      </c>
      <c r="I31" s="85">
        <v>1225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2500</v>
      </c>
      <c r="E33" s="135">
        <v>2500</v>
      </c>
      <c r="F33" s="135">
        <v>2500</v>
      </c>
      <c r="G33" s="135">
        <v>3000</v>
      </c>
      <c r="H33" s="136">
        <v>1833</v>
      </c>
      <c r="I33" s="83">
        <v>2466.6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93">
        <v>2500</v>
      </c>
      <c r="F34" s="93">
        <v>2000</v>
      </c>
      <c r="G34" s="93">
        <v>3000</v>
      </c>
      <c r="H34" s="32">
        <v>1833</v>
      </c>
      <c r="I34" s="83">
        <v>2366.6</v>
      </c>
    </row>
    <row r="35" spans="1:9" ht="16.5" x14ac:dyDescent="0.3">
      <c r="A35" s="92"/>
      <c r="B35" s="140" t="s">
        <v>28</v>
      </c>
      <c r="C35" s="15" t="s">
        <v>181</v>
      </c>
      <c r="D35" s="93">
        <v>1250</v>
      </c>
      <c r="E35" s="93">
        <v>1500</v>
      </c>
      <c r="F35" s="93">
        <v>1750</v>
      </c>
      <c r="G35" s="93">
        <v>1125</v>
      </c>
      <c r="H35" s="32">
        <v>1416</v>
      </c>
      <c r="I35" s="83">
        <v>1408.2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1500</v>
      </c>
      <c r="F36" s="93">
        <v>2000</v>
      </c>
      <c r="G36" s="93">
        <v>1500</v>
      </c>
      <c r="H36" s="32">
        <v>1083</v>
      </c>
      <c r="I36" s="83">
        <v>1516.6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2500</v>
      </c>
      <c r="F37" s="137">
        <v>1500</v>
      </c>
      <c r="G37" s="137">
        <v>1500</v>
      </c>
      <c r="H37" s="138">
        <v>1500</v>
      </c>
      <c r="I37" s="83">
        <v>1700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30000</v>
      </c>
      <c r="E39" s="42">
        <v>27000</v>
      </c>
      <c r="F39" s="42">
        <v>30000</v>
      </c>
      <c r="G39" s="42">
        <v>20000</v>
      </c>
      <c r="H39" s="136">
        <v>25000</v>
      </c>
      <c r="I39" s="84">
        <v>26400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49">
        <v>15000</v>
      </c>
      <c r="H40" s="134">
        <v>17333</v>
      </c>
      <c r="I40" s="85">
        <v>16266.6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04-11-2019</vt:lpstr>
      <vt:lpstr>By Order</vt:lpstr>
      <vt:lpstr>All Stores</vt:lpstr>
      <vt:lpstr>'04-11-2019'!Print_Titles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2019-11-07T10:25:30Z</cp:lastPrinted>
  <dcterms:created xsi:type="dcterms:W3CDTF">2010-10-20T06:23:14Z</dcterms:created>
  <dcterms:modified xsi:type="dcterms:W3CDTF">2019-11-07T10:26:51Z</dcterms:modified>
</cp:coreProperties>
</file>